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Password="CA9F" lockStructure="1"/>
  <bookViews>
    <workbookView xWindow="0" yWindow="0" windowWidth="19200" windowHeight="6050" activeTab="7"/>
  </bookViews>
  <sheets>
    <sheet name="i04d4a" sheetId="10" r:id="rId1"/>
    <sheet name="i04d4b" sheetId="11" r:id="rId2"/>
    <sheet name="i04d4c" sheetId="12" r:id="rId3"/>
    <sheet name="i04d4d" sheetId="13" r:id="rId4"/>
    <sheet name="i04134" sheetId="2" r:id="rId5"/>
    <sheet name="i04135a" sheetId="3" r:id="rId6"/>
    <sheet name="i04135b" sheetId="14" r:id="rId7"/>
    <sheet name="i04136" sheetId="4" r:id="rId8"/>
  </sheets>
  <definedNames>
    <definedName name="_xlnm.Print_Titles" localSheetId="0">i04d4a!$6:$6</definedName>
  </definedNames>
  <calcPr calcId="191029" fullCalcOnLoad="1"/>
</workbook>
</file>

<file path=xl/calcChain.xml><?xml version="1.0" encoding="utf-8"?>
<calcChain xmlns="http://schemas.openxmlformats.org/spreadsheetml/2006/main">
  <c r="J45" i="4" l="1"/>
  <c r="C33" i="14"/>
  <c r="G45" i="4"/>
  <c r="K12" i="14"/>
  <c r="J12" i="14"/>
  <c r="J12" i="3"/>
  <c r="J32" i="14"/>
  <c r="K32" i="14"/>
  <c r="J32" i="3"/>
  <c r="C60" i="10"/>
  <c r="D60" i="10"/>
  <c r="C49" i="13"/>
  <c r="C7" i="13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12" i="4"/>
  <c r="J13" i="3"/>
  <c r="J18" i="3"/>
  <c r="H12" i="14"/>
  <c r="E12" i="3"/>
  <c r="G12" i="3"/>
  <c r="I12" i="3"/>
  <c r="E12" i="14"/>
  <c r="F12" i="14"/>
  <c r="G12" i="14"/>
  <c r="I12" i="14"/>
  <c r="C12" i="14"/>
  <c r="D12" i="3"/>
  <c r="F12" i="3"/>
  <c r="H12" i="3"/>
  <c r="C12" i="3"/>
  <c r="F43" i="14"/>
  <c r="D43" i="14"/>
  <c r="B43" i="14"/>
  <c r="F41" i="14"/>
  <c r="D41" i="14"/>
  <c r="B41" i="14"/>
  <c r="F39" i="14"/>
  <c r="D39" i="14"/>
  <c r="B39" i="14"/>
  <c r="B37" i="14"/>
  <c r="B35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I6" i="14"/>
  <c r="A6" i="14"/>
  <c r="J14" i="3"/>
  <c r="J15" i="3"/>
  <c r="J16" i="3"/>
  <c r="J17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D49" i="13"/>
  <c r="D44" i="13"/>
  <c r="C44" i="13"/>
  <c r="D35" i="13"/>
  <c r="C35" i="13"/>
  <c r="D26" i="13"/>
  <c r="C26" i="13"/>
  <c r="E43" i="4"/>
  <c r="E44" i="4"/>
  <c r="F43" i="4"/>
  <c r="F44" i="4"/>
  <c r="F45" i="4"/>
  <c r="G43" i="4"/>
  <c r="H43" i="4"/>
  <c r="H44" i="4"/>
  <c r="I43" i="4"/>
  <c r="J43" i="4"/>
  <c r="K43" i="4"/>
  <c r="K45" i="4"/>
  <c r="L43" i="4"/>
  <c r="M43" i="4"/>
  <c r="N43" i="4"/>
  <c r="N45" i="4"/>
  <c r="O43" i="4"/>
  <c r="D43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J7" i="4"/>
  <c r="A7" i="4"/>
  <c r="B54" i="4"/>
  <c r="D54" i="4"/>
  <c r="F54" i="4"/>
  <c r="B48" i="4"/>
  <c r="B50" i="4"/>
  <c r="D50" i="4"/>
  <c r="F50" i="4"/>
  <c r="B52" i="4"/>
  <c r="D52" i="4"/>
  <c r="F52" i="4"/>
  <c r="B46" i="4"/>
  <c r="I6" i="3"/>
  <c r="A6" i="3"/>
  <c r="B36" i="3"/>
  <c r="B38" i="3"/>
  <c r="D38" i="3"/>
  <c r="F38" i="3"/>
  <c r="B40" i="3"/>
  <c r="D40" i="3"/>
  <c r="F40" i="3"/>
  <c r="B42" i="3"/>
  <c r="D42" i="3"/>
  <c r="F42" i="3"/>
  <c r="B34" i="3"/>
  <c r="E35" i="2"/>
  <c r="F35" i="2"/>
  <c r="G35" i="2"/>
  <c r="H35" i="2"/>
  <c r="I35" i="2"/>
  <c r="M45" i="4"/>
  <c r="D35" i="2"/>
  <c r="C41" i="2"/>
  <c r="B39" i="2"/>
  <c r="B41" i="2"/>
  <c r="E41" i="2"/>
  <c r="B43" i="2"/>
  <c r="C43" i="2"/>
  <c r="E43" i="2"/>
  <c r="B45" i="2"/>
  <c r="C45" i="2"/>
  <c r="E45" i="2"/>
  <c r="B37" i="2"/>
  <c r="F7" i="2"/>
  <c r="A7" i="2"/>
  <c r="B62" i="13"/>
  <c r="B64" i="13"/>
  <c r="C64" i="13"/>
  <c r="D64" i="13"/>
  <c r="B66" i="13"/>
  <c r="C66" i="13"/>
  <c r="D66" i="13"/>
  <c r="B68" i="13"/>
  <c r="C68" i="13"/>
  <c r="D68" i="13"/>
  <c r="B60" i="13"/>
  <c r="C14" i="13"/>
  <c r="C24" i="13"/>
  <c r="B28" i="12"/>
  <c r="B30" i="12"/>
  <c r="C30" i="12"/>
  <c r="D30" i="12"/>
  <c r="B32" i="12"/>
  <c r="C32" i="12"/>
  <c r="D32" i="12"/>
  <c r="B34" i="12"/>
  <c r="C34" i="12"/>
  <c r="D34" i="12"/>
  <c r="B26" i="12"/>
  <c r="J3" i="12"/>
  <c r="B38" i="11"/>
  <c r="B40" i="11"/>
  <c r="C40" i="11"/>
  <c r="D40" i="11"/>
  <c r="B42" i="11"/>
  <c r="C42" i="11"/>
  <c r="D42" i="11"/>
  <c r="B44" i="11"/>
  <c r="C44" i="11"/>
  <c r="D44" i="11"/>
  <c r="B36" i="11"/>
  <c r="D6" i="11"/>
  <c r="D5" i="13"/>
  <c r="C6" i="11"/>
  <c r="C5" i="13"/>
  <c r="D4" i="11"/>
  <c r="A4" i="11"/>
  <c r="C29" i="11"/>
  <c r="C9" i="11"/>
  <c r="C24" i="11"/>
  <c r="C26" i="11"/>
  <c r="C28" i="11"/>
  <c r="D14" i="13"/>
  <c r="D7" i="13"/>
  <c r="D3" i="13"/>
  <c r="A3" i="13"/>
  <c r="J22" i="12"/>
  <c r="J21" i="12"/>
  <c r="J20" i="12"/>
  <c r="J19" i="12"/>
  <c r="J16" i="12"/>
  <c r="J14" i="12"/>
  <c r="J13" i="12"/>
  <c r="J12" i="12"/>
  <c r="J11" i="12"/>
  <c r="J10" i="12"/>
  <c r="H9" i="12"/>
  <c r="H15" i="12"/>
  <c r="H17" i="12"/>
  <c r="H23" i="12"/>
  <c r="G9" i="12"/>
  <c r="G15" i="12"/>
  <c r="G17" i="12"/>
  <c r="G23" i="12"/>
  <c r="F9" i="12"/>
  <c r="F15" i="12"/>
  <c r="F17" i="12"/>
  <c r="F23" i="12"/>
  <c r="F25" i="12"/>
  <c r="E9" i="12"/>
  <c r="E15" i="12"/>
  <c r="E17" i="12"/>
  <c r="E23" i="12"/>
  <c r="D9" i="12"/>
  <c r="D15" i="12"/>
  <c r="D17" i="12"/>
  <c r="D23" i="12"/>
  <c r="D24" i="12"/>
  <c r="J8" i="12"/>
  <c r="A3" i="12"/>
  <c r="D29" i="11"/>
  <c r="D9" i="11"/>
  <c r="D24" i="11"/>
  <c r="D26" i="11"/>
  <c r="D28" i="11"/>
  <c r="I9" i="12"/>
  <c r="I15" i="12"/>
  <c r="I17" i="12"/>
  <c r="C48" i="10"/>
  <c r="D48" i="10"/>
  <c r="D42" i="10"/>
  <c r="D49" i="10"/>
  <c r="D61" i="10"/>
  <c r="C42" i="10"/>
  <c r="C49" i="10"/>
  <c r="C61" i="10"/>
  <c r="D27" i="10"/>
  <c r="C27" i="10"/>
  <c r="D17" i="10"/>
  <c r="D28" i="10"/>
  <c r="D62" i="10"/>
  <c r="C17" i="10"/>
  <c r="E11" i="4"/>
  <c r="F11" i="4"/>
  <c r="G11" i="4"/>
  <c r="H11" i="4"/>
  <c r="I11" i="4"/>
  <c r="J11" i="4"/>
  <c r="K11" i="4"/>
  <c r="L11" i="4"/>
  <c r="M11" i="4"/>
  <c r="N11" i="4"/>
  <c r="O11" i="4"/>
  <c r="J7" i="12"/>
  <c r="C9" i="12"/>
  <c r="C15" i="12"/>
  <c r="E45" i="4"/>
  <c r="D12" i="14"/>
  <c r="M44" i="4"/>
  <c r="H45" i="4"/>
  <c r="C28" i="10"/>
  <c r="C62" i="10"/>
  <c r="G44" i="4"/>
  <c r="D25" i="12"/>
  <c r="C63" i="10"/>
  <c r="C42" i="13"/>
  <c r="D55" i="13"/>
  <c r="C55" i="13"/>
  <c r="D42" i="13"/>
  <c r="G24" i="12"/>
  <c r="G25" i="12"/>
  <c r="E28" i="11"/>
  <c r="C33" i="11"/>
  <c r="E25" i="12"/>
  <c r="E24" i="12"/>
  <c r="I18" i="12"/>
  <c r="J18" i="12"/>
  <c r="F28" i="11"/>
  <c r="D33" i="11"/>
  <c r="H25" i="12"/>
  <c r="H24" i="12"/>
  <c r="D63" i="10"/>
  <c r="I44" i="4"/>
  <c r="I45" i="4"/>
  <c r="D44" i="4"/>
  <c r="F24" i="12"/>
  <c r="C17" i="12"/>
  <c r="J15" i="12"/>
  <c r="D45" i="4"/>
  <c r="J9" i="12"/>
  <c r="D24" i="13"/>
  <c r="K12" i="3"/>
  <c r="D56" i="13"/>
  <c r="C56" i="13"/>
  <c r="C58" i="13"/>
  <c r="D57" i="13"/>
  <c r="D58" i="13"/>
  <c r="J17" i="12"/>
  <c r="C23" i="12"/>
  <c r="I23" i="12"/>
  <c r="C59" i="13"/>
  <c r="C60" i="13"/>
  <c r="D59" i="13"/>
  <c r="D60" i="13"/>
  <c r="I25" i="12"/>
  <c r="I24" i="12"/>
  <c r="C24" i="12"/>
  <c r="C25" i="12"/>
  <c r="J23" i="12"/>
  <c r="J24" i="12"/>
  <c r="J25" i="12"/>
  <c r="J33" i="14"/>
  <c r="K33" i="14"/>
</calcChain>
</file>

<file path=xl/sharedStrings.xml><?xml version="1.0" encoding="utf-8"?>
<sst xmlns="http://schemas.openxmlformats.org/spreadsheetml/2006/main" count="448" uniqueCount="333">
  <si>
    <t>“Даатгагч болон даатгалын мэргэжлийн оролцогчийн                                                                                                                                       санхүүгийн нэмэлт тайлангийн агуулга, маягтыг                                                                                                                        тогтоох журам”-ын 34 дүгээр хавсралт</t>
  </si>
  <si>
    <t>МАЯГТ СЗХ04134. ДААТГАЛЫН ЗУУЧЛАГЧ КОМПАНИЙН ОРЛОГЫН ДЭЛГЭРЭНГҮЙ ТАЙЛАН</t>
  </si>
  <si>
    <t>(төгрөгөөр)</t>
  </si>
  <si>
    <t>№</t>
  </si>
  <si>
    <t>Үзүүлэлт</t>
  </si>
  <si>
    <t>Мөрийн дугаар</t>
  </si>
  <si>
    <t>Зуучилсан даатгалын үнэлгээ</t>
  </si>
  <si>
    <t>Зуучилсан даатгалын хураамжийн орлого</t>
  </si>
  <si>
    <t>Зуучилсан даатгалын гэрээний тоо</t>
  </si>
  <si>
    <t>Даатгалын зуучлалын шимтгэлийн орлого</t>
  </si>
  <si>
    <t>Хувь хүн</t>
  </si>
  <si>
    <t>Хуулийн этгээд</t>
  </si>
  <si>
    <t>Үүнд: хамрагдсан даатгалын зүйлийн тоо</t>
  </si>
  <si>
    <t>А</t>
  </si>
  <si>
    <t>Б</t>
  </si>
  <si>
    <t>В</t>
  </si>
  <si>
    <t>1. Сайн дурын даатгал</t>
  </si>
  <si>
    <t>1.1.Гэнэтийн осол, эмчилгээний зардлын даатгал</t>
  </si>
  <si>
    <t>1.2.Хөрөнгийн даатгал</t>
  </si>
  <si>
    <t>1.3.Автотээврийн хэрэгслийн даатгал</t>
  </si>
  <si>
    <t>1.4.Ачааны даатгал</t>
  </si>
  <si>
    <t>1.5.Барилга угсралтын даатгал</t>
  </si>
  <si>
    <t>1.6.Газар тариалангийн даатгал</t>
  </si>
  <si>
    <t>1.7.Мал амьтдын даатгал</t>
  </si>
  <si>
    <t>1.8.Агаарын хөлгийн даатгал</t>
  </si>
  <si>
    <t>1.9.Авто тээврийн хэрэгслийн жолоочийн хариуцлагын даатгал</t>
  </si>
  <si>
    <t>1.10.Хариуцлагын даатгал</t>
  </si>
  <si>
    <t>1.11.Санхүүгийн даатгал</t>
  </si>
  <si>
    <t>1.12.Зээлийн даатгал</t>
  </si>
  <si>
    <t>1.13.Итгэлцлийн даатгал</t>
  </si>
  <si>
    <t>1.14.Төмөр замын болон усан замын тээврийн хэрэгслийн даатгал</t>
  </si>
  <si>
    <t>1.15.Төмөр замын эсхүл усан замын тээврийн хэрэгслийг өмчлөх, эзэмших ашиглахтай холбоотой хариуцлагын даатгал</t>
  </si>
  <si>
    <t>1.16.Агаарын хөлгийг өмчлөх, эзэмших, ашиглахтай холбоотой хариуцлагын даатгал</t>
  </si>
  <si>
    <t>1.17. Хугацаат амьдралын даатгал</t>
  </si>
  <si>
    <t>1.18. Насан туршийн даатгал</t>
  </si>
  <si>
    <t>1.19. Хуримтлалын даатгал</t>
  </si>
  <si>
    <t>1.20. Тэтгэврийн даатгал</t>
  </si>
  <si>
    <t>1.21. Эрүүл мэндийн даатгал</t>
  </si>
  <si>
    <t>1.22. Аннуити даатгал</t>
  </si>
  <si>
    <t>2. Албан журмын даатгал</t>
  </si>
  <si>
    <t>2.1. Жолоочийн хариуцлагын албан журмын даатгал</t>
  </si>
  <si>
    <t>Дүн (=мөр(1+2+..+23)</t>
  </si>
  <si>
    <t>МАЯГТ СЗХ04135. ДААТГАЛЫН ЗУУЧЛАГЧ КОМПАНИЙН ОРЛОГЫН ДЭЛГЭРЭНГҮЙ ТАЙЛАН, ХАРИЛЦАГЧ БҮРЭЭР</t>
  </si>
  <si>
    <t>Харилцагч даатгалын компани</t>
  </si>
  <si>
    <t>Даатгалын  үнэлгээний дүн</t>
  </si>
  <si>
    <t>Даатгалын хураамжийн орлого</t>
  </si>
  <si>
    <t>Даатгалын шимтгэлийн дүн</t>
  </si>
  <si>
    <t xml:space="preserve">Нийт </t>
  </si>
  <si>
    <t>Төрийн болон орон нутгийн өмчит хуулийн этгээд</t>
  </si>
  <si>
    <t>Үүнээс: Төрийн байгууллага, албан газар</t>
  </si>
  <si>
    <t>Хувьцаат компани</t>
  </si>
  <si>
    <t>Гадаадын хөрөнгө оруулалттай компани</t>
  </si>
  <si>
    <t>Бусад</t>
  </si>
  <si>
    <t>1.1</t>
  </si>
  <si>
    <t>1.2</t>
  </si>
  <si>
    <t>1.3</t>
  </si>
  <si>
    <t>1.4</t>
  </si>
  <si>
    <t>“Даатгагч болон даатгалын мэргэжлийн оролцогчийн                                                                                                                                       санхүүгийн нэмэлт тайлангийн агуулга, маягтыг                                                                                                                        тогтоох журам”-ын 36 дугаар хавсралт</t>
  </si>
  <si>
    <t>МАЯГТ СЗХ04136. ДААТГАЛЫН ЗУУЧЛАГЧ КОМПАНИЙН САЛБАР, ТӨЛӨӨЛӨГЧИЙН ГАЗРЫН ДЭЛГЭРЭНГҮЙ ТАЙЛАН</t>
  </si>
  <si>
    <t>Салбар</t>
  </si>
  <si>
    <t>Нийт хөрөнгө</t>
  </si>
  <si>
    <t>Үүнээс:</t>
  </si>
  <si>
    <t>Бусад орлого</t>
  </si>
  <si>
    <t>Нийт ажиллагчдын тоо</t>
  </si>
  <si>
    <t>Мөнгөн хөрөнгө</t>
  </si>
  <si>
    <t>Хөрөнгө оруулалт</t>
  </si>
  <si>
    <t>Үндсэн хөрөнгө</t>
  </si>
  <si>
    <t>Үүнд: хамрагдсан хувь хүний тоо</t>
  </si>
  <si>
    <t>Төв компани</t>
  </si>
  <si>
    <t>Дүн (=мөр(1+2+..+7)</t>
  </si>
  <si>
    <t>ҮЗҮҮЛЭЛТ</t>
  </si>
  <si>
    <t>Өмч</t>
  </si>
  <si>
    <t>Халаасны хувьцаа</t>
  </si>
  <si>
    <t>Нэмж төлөгдсөн капитал</t>
  </si>
  <si>
    <t>Хөрөнгийн дахин үнэлгээний нэмэгдэл</t>
  </si>
  <si>
    <t>Гадаад валютын хөрвүүлэлтийн нөөц</t>
  </si>
  <si>
    <t>Эздийн өмчийн бусад хэсэг</t>
  </si>
  <si>
    <t>Хуримтлагдсан ашиг</t>
  </si>
  <si>
    <t>Нийт дүн</t>
  </si>
  <si>
    <t>Нягтлан бодох бүртгэлийн бодлогын өөрчлөлтийн нөлөө, алдааны залруулга</t>
  </si>
  <si>
    <t>Залруулсан  үлдэгдэл</t>
  </si>
  <si>
    <t>Тайлант үеийн цэвэр ашиг (алдагдал)</t>
  </si>
  <si>
    <t>Бусад дэлгэрэнгүй орлого</t>
  </si>
  <si>
    <t>Өмчид гарсан өөрчлөлт</t>
  </si>
  <si>
    <t xml:space="preserve">Зарласан ногдол ашиг </t>
  </si>
  <si>
    <t>Дахин үнэлгээний нэмэгдлийн хэрэгжсэн дүн</t>
  </si>
  <si>
    <t>Үндсэн үйл ажиллагааны мөнгөн гүйлгээ</t>
  </si>
  <si>
    <t>Мөнгөн орлогын дүн (+)</t>
  </si>
  <si>
    <t>1.1.1</t>
  </si>
  <si>
    <t>1.1.2</t>
  </si>
  <si>
    <t>1.1.3</t>
  </si>
  <si>
    <t>Эрхийн шимтгэл, хураамж, төлбөрийн орлого</t>
  </si>
  <si>
    <t>1.1.4</t>
  </si>
  <si>
    <t>1.1.5</t>
  </si>
  <si>
    <t>Буцаан авсан албан татвар</t>
  </si>
  <si>
    <t>1.1.6</t>
  </si>
  <si>
    <t>Татаас, санхүүжилтийн орлого</t>
  </si>
  <si>
    <t>1.1.7</t>
  </si>
  <si>
    <t>Бусад мөнгөн орлого</t>
  </si>
  <si>
    <t>Мөнгөн зарлагын дүн (-)</t>
  </si>
  <si>
    <t>1.2.1</t>
  </si>
  <si>
    <t xml:space="preserve">Ажиллагчдад төлсөн </t>
  </si>
  <si>
    <t>1.2.2</t>
  </si>
  <si>
    <t>Нийгмийн даатгалын байгууллагад төлсөн</t>
  </si>
  <si>
    <t>1.2.3</t>
  </si>
  <si>
    <t>1.2.4</t>
  </si>
  <si>
    <t xml:space="preserve">Ашиглалтын зардалд төлсөн </t>
  </si>
  <si>
    <t>1.2.5</t>
  </si>
  <si>
    <t>1.2.6</t>
  </si>
  <si>
    <t>1.2.7</t>
  </si>
  <si>
    <t>1.2.8</t>
  </si>
  <si>
    <t>1.2.9</t>
  </si>
  <si>
    <t xml:space="preserve">Хүүний төлбөрт төлсөн </t>
  </si>
  <si>
    <t xml:space="preserve">Татварын байгууллагад төлсөн </t>
  </si>
  <si>
    <t>Бусад мөнгөн зарлага</t>
  </si>
  <si>
    <t>Үндсэн үйл ажиллагааны цэвэр мөнгөн гүйлгээний дүн</t>
  </si>
  <si>
    <t>Хөрөнгө оруулалтын үйл ажиллагааны мөнгөн гүйлгээ</t>
  </si>
  <si>
    <t>2.1.1</t>
  </si>
  <si>
    <t>Үндсэн хөрөнгө борлуулсны орлого</t>
  </si>
  <si>
    <t>2.1.2</t>
  </si>
  <si>
    <t>Биет бус хөрөнгө борлуулсны орлого</t>
  </si>
  <si>
    <t>Хөрөнгө оруулалт борлуулсны орлого</t>
  </si>
  <si>
    <t>Бусад урт хугацаат хөрөнгө борлуулсны орлого</t>
  </si>
  <si>
    <t>Хүлээн авсан хүүний орлого</t>
  </si>
  <si>
    <t>Хүлээн авсан ногдол ашиг</t>
  </si>
  <si>
    <t xml:space="preserve">Үндсэн хөрөнгө олж эзэмшихэд төлсөн </t>
  </si>
  <si>
    <t xml:space="preserve">Биет бус хөрөнгө олж эзэмшихэд төлсөн </t>
  </si>
  <si>
    <t xml:space="preserve">Хөрөнгө оруулалт олж эзэмшихэд төлсөн </t>
  </si>
  <si>
    <t>Бусдад олгосон зээл болон урьдчилгаа</t>
  </si>
  <si>
    <t>Хөрөнгө оруулалтын үйл ажиллагааны цэвэр мөнгөн гүйлгээний дүн</t>
  </si>
  <si>
    <t>Санхүүгийн үйл ажиллагааны мөнгөн гүйлгээ</t>
  </si>
  <si>
    <t xml:space="preserve">Зээл авсан, өрийн үнэт цаас гаргаснаас хүлээн авсан </t>
  </si>
  <si>
    <t>Хувьцаа болон өмчийн бусад үнэт цаас гаргаснаас хүлээн авсан</t>
  </si>
  <si>
    <t>Төрөл бүрийн хандив</t>
  </si>
  <si>
    <t>Зээл, өрийн үнэт цаасны төлбөрт төлсөн мөнгө</t>
  </si>
  <si>
    <t>Хувьцаа буцаан худалдаж авахад төлсөн</t>
  </si>
  <si>
    <t>Төлсөн ногдол ашиг</t>
  </si>
  <si>
    <t>Санхүүгийн үйл ажиллагааны цэвэр мөнгөн гүйлгээний дүн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</si>
  <si>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</si>
  <si>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</si>
  <si>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</si>
  <si>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 xml:space="preserve">                                                                                                                                                               /төгрөгөөр/</t>
  </si>
  <si>
    <t>ХӨРӨНГӨ</t>
  </si>
  <si>
    <t>Эргэлтийн хөрөнгө</t>
  </si>
  <si>
    <t>Мөнгө,түүнтэй адилтгах хөрөнгө</t>
  </si>
  <si>
    <t xml:space="preserve">Дансны авлага </t>
  </si>
  <si>
    <t>Татвар, НДШ – ийн авлага</t>
  </si>
  <si>
    <t>Бусад авлага</t>
  </si>
  <si>
    <t>Бусад санхүүгийн хөрөнгө</t>
  </si>
  <si>
    <t>Бараа материал</t>
  </si>
  <si>
    <t>Урьдчилж төлсөн зардал/тооцоо</t>
  </si>
  <si>
    <t>1.1.8</t>
  </si>
  <si>
    <t>Бусад эргэлтийн хөрөнгө</t>
  </si>
  <si>
    <t>1.1.9</t>
  </si>
  <si>
    <t>Эргэлтийн хөрөнгийн дүн</t>
  </si>
  <si>
    <t>Эргэлтийн бус хөрөнгө</t>
  </si>
  <si>
    <t>Биет бус хөрөнгө</t>
  </si>
  <si>
    <t>Биологийн хөрөнгө</t>
  </si>
  <si>
    <t>Урт хугацаат  хөрөнгө оруулалт</t>
  </si>
  <si>
    <t>Хайгуул ба үнэлгээний хөрөнгө</t>
  </si>
  <si>
    <t>Хойшлогдсон татварын хөрөнгө</t>
  </si>
  <si>
    <t>Хөрөнгө оруулалтын зориулалттай үл хөдлөх хөрөнгө</t>
  </si>
  <si>
    <t>Бусад эргэлтийн бус хөрөнгө</t>
  </si>
  <si>
    <t>Эргэлтийн бус хөрөнгийн дүн</t>
  </si>
  <si>
    <t>НИЙТ ХӨРӨНГИЙН ДҮН</t>
  </si>
  <si>
    <t>ӨР ТӨЛБӨР БА ЭЗДИЙН ӨМЧ</t>
  </si>
  <si>
    <t>Өр төлбөр</t>
  </si>
  <si>
    <t>Богино хугацаат өр төлбөр</t>
  </si>
  <si>
    <t>2.1.1.1</t>
  </si>
  <si>
    <t>Дансны өглөг</t>
  </si>
  <si>
    <t>2.1.1.2</t>
  </si>
  <si>
    <t>Цалингийн  өглөг</t>
  </si>
  <si>
    <t>2.1.1.3</t>
  </si>
  <si>
    <t>Татварын өр</t>
  </si>
  <si>
    <t>2.1.1.4</t>
  </si>
  <si>
    <t>НДШ - ийн  өглөг</t>
  </si>
  <si>
    <t>2.1.1.5</t>
  </si>
  <si>
    <t>Богино хугацаат зээл</t>
  </si>
  <si>
    <t>2.1.1.6</t>
  </si>
  <si>
    <t>Хүүний  өглөг</t>
  </si>
  <si>
    <t>2.1.1.7</t>
  </si>
  <si>
    <t>Ногдол ашгийн  өглөг</t>
  </si>
  <si>
    <t>2.1.1.8</t>
  </si>
  <si>
    <t>Урьдчилж орсон орлого</t>
  </si>
  <si>
    <t>2.1.1.9</t>
  </si>
  <si>
    <t>Нөөц  /өр төлбөр/</t>
  </si>
  <si>
    <t>2.1.1.10</t>
  </si>
  <si>
    <t>Бусад богино хугацаат өр төлбөр</t>
  </si>
  <si>
    <t>2.1.1.11</t>
  </si>
  <si>
    <t>Богино хугацаат өр төлбөрийн дүн</t>
  </si>
  <si>
    <t>Урт хугацаат өр төлбөр</t>
  </si>
  <si>
    <t>2.1.2.1</t>
  </si>
  <si>
    <t>Урт хугацаат зээл</t>
  </si>
  <si>
    <t>2.1.2.2</t>
  </si>
  <si>
    <t>Нөөц /өр төлбөр/</t>
  </si>
  <si>
    <t>2.1.2.3</t>
  </si>
  <si>
    <t xml:space="preserve">Хойшлогдсон татварын өр </t>
  </si>
  <si>
    <t>2.1.2.4</t>
  </si>
  <si>
    <t>Бусад урт хугацаат өр төлбөр</t>
  </si>
  <si>
    <t>2.1.2.5</t>
  </si>
  <si>
    <t>Урт хугацаат өр төлбөрийн дүн</t>
  </si>
  <si>
    <t>Өр төлбөрийн нийт дүн</t>
  </si>
  <si>
    <t>2.3.1</t>
  </si>
  <si>
    <t>Өмч: - хувийн</t>
  </si>
  <si>
    <t>2.3.2</t>
  </si>
  <si>
    <t>2.3.3</t>
  </si>
  <si>
    <t>2.3.4</t>
  </si>
  <si>
    <t>2.3.5</t>
  </si>
  <si>
    <t>2.3.6</t>
  </si>
  <si>
    <t>2.3.7</t>
  </si>
  <si>
    <t>2.3.8</t>
  </si>
  <si>
    <t>2.3.10</t>
  </si>
  <si>
    <t>Тайлангийн үеийн ашиг</t>
  </si>
  <si>
    <t>2.3.11</t>
  </si>
  <si>
    <t>Эздийн өмчийн дүн</t>
  </si>
  <si>
    <t>ӨР ТӨЛБӨР БА ЭЗДИЙН ӨМЧИЙН ДҮН</t>
  </si>
  <si>
    <t>Борлуулалтын орлого (цэвэр)</t>
  </si>
  <si>
    <t>Түрээсийн орлого</t>
  </si>
  <si>
    <t>Хүүний орлого</t>
  </si>
  <si>
    <t>Ногдол ашгийн орлого</t>
  </si>
  <si>
    <t>Эрхийн шимтгэлийн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</si>
  <si>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</si>
  <si>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</si>
  <si>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</si>
  <si>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</si>
  <si>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Гадаад валютын ханшийн зөрүүний  олз (гарз)</t>
  </si>
  <si>
    <t>Үндсэн хөрөнгө данснаас хассаны олз (гарз)</t>
  </si>
  <si>
    <t>Биет бус хөрөнгө данснаас хассаны олз (гарз)</t>
  </si>
  <si>
    <t>Хөрөнгө оруулалт борлуулснаас үүссэн  олз (гарз)</t>
  </si>
  <si>
    <t>Бусад ашиг ( алдагдал)</t>
  </si>
  <si>
    <t>Орлогын татварын зардал</t>
  </si>
  <si>
    <t>Татварын дараах ашиг (алдагдал)</t>
  </si>
  <si>
    <t xml:space="preserve">Зогсоосон үйл ажиллагааны татварын дараах ашиг (алдагдал) </t>
  </si>
  <si>
    <t>Тайлант үеийн цэвэр ашиг ( алдагдал)</t>
  </si>
  <si>
    <t>Хөрөнгийн дахин үнэлгээний нэмэгдлийн зөрүү</t>
  </si>
  <si>
    <t>Гадаад валютын хөрвүүлэлтийн зөрүү</t>
  </si>
  <si>
    <t xml:space="preserve">Бусад  олз (гарз) </t>
  </si>
  <si>
    <t>Орлогын нийт дүн</t>
  </si>
  <si>
    <t>Нэгж хувьцаанд ногдох суурь ашиг (алдагдал)</t>
  </si>
  <si>
    <t xml:space="preserve">             </t>
  </si>
  <si>
    <t>201   оны   -р сарын    -ний үлдэгдэл</t>
  </si>
  <si>
    <t>Тайлант үеийн цэвэр ашиг         (алдагдал)</t>
  </si>
  <si>
    <t>Бараа борлуулсан, үйлчилгээ үзүүлсний орлого</t>
  </si>
  <si>
    <t>Даатгалын нөхвөрөөс хүлээн авсан мөнгө</t>
  </si>
  <si>
    <t>Түлш шатахуун, тээврийн хөлс, сэлбэг хэрэгсэлдтөлсөн</t>
  </si>
  <si>
    <t>Бусдад олгосон зээл, мөнгөн   урьдчилгааны буцаан төлөлт</t>
  </si>
  <si>
    <t xml:space="preserve">Бусад урт хугацаат хөрөнгө олж эзэмшихэд төлсөн      </t>
  </si>
  <si>
    <t xml:space="preserve">Санхүүгийн түрээсийн өглөгт төлсөн  </t>
  </si>
  <si>
    <t xml:space="preserve">                                        </t>
  </si>
  <si>
    <r>
      <t xml:space="preserve"> </t>
    </r>
    <r>
      <rPr>
        <b/>
        <sz val="10"/>
        <rFont val="Times New Roman"/>
        <family val="1"/>
      </rPr>
      <t>Эздийн өмч</t>
    </r>
  </si>
  <si>
    <t>тамга тэмдэг</t>
  </si>
  <si>
    <t xml:space="preserve">ТАЙЛАН ГАРГАСАН:    </t>
  </si>
  <si>
    <t xml:space="preserve"> Гүйцэтгэх захирал</t>
  </si>
  <si>
    <t xml:space="preserve">/…………………./   </t>
  </si>
  <si>
    <t>/............................../</t>
  </si>
  <si>
    <t xml:space="preserve"> Ерөнхий нягтлан бодогч  </t>
  </si>
  <si>
    <t>.........................................................</t>
  </si>
  <si>
    <r>
      <t xml:space="preserve">Нийт ашиг </t>
    </r>
    <r>
      <rPr>
        <sz val="10"/>
        <color indexed="8"/>
        <rFont val="Times New Roman"/>
        <family val="1"/>
      </rPr>
      <t>(</t>
    </r>
    <r>
      <rPr>
        <b/>
        <sz val="10"/>
        <color indexed="8"/>
        <rFont val="Times New Roman"/>
        <family val="1"/>
      </rPr>
      <t xml:space="preserve"> алдагдал</t>
    </r>
    <r>
      <rPr>
        <sz val="10"/>
        <color indexed="8"/>
        <rFont val="Times New Roman"/>
        <family val="1"/>
      </rPr>
      <t>)</t>
    </r>
  </si>
  <si>
    <r>
      <t xml:space="preserve">Татвар төлөхийн өмнөх  ашиг </t>
    </r>
    <r>
      <rPr>
        <sz val="10"/>
        <color indexed="8"/>
        <rFont val="Times New Roman"/>
        <family val="1"/>
      </rPr>
      <t>(</t>
    </r>
    <r>
      <rPr>
        <b/>
        <sz val="10"/>
        <color indexed="8"/>
        <rFont val="Times New Roman"/>
        <family val="1"/>
      </rPr>
      <t xml:space="preserve"> алдагдал</t>
    </r>
    <r>
      <rPr>
        <sz val="10"/>
        <color indexed="8"/>
        <rFont val="Times New Roman"/>
        <family val="1"/>
      </rPr>
      <t>)</t>
    </r>
  </si>
  <si>
    <t>ДААТГАЛЫН ЗУУЧЛАГЧ КОМПАНИЙН САНХҮҮГИЙН БАЙДЛЫН ТАЙЛАН</t>
  </si>
  <si>
    <t>ДААТГАЛЫН ЗУУЧЛАГЧ КОМПАНИЙН ОРЛОГЫН ДЭЛГЭРЭНГҮЙ ТАЙЛАН</t>
  </si>
  <si>
    <t>ДААТГАЛЫН ЗУУЧЛАГЧ КОМПАНИЙН ӨМЧИЙН ӨӨРЧЛӨЛТИЙН ТАЙЛАН</t>
  </si>
  <si>
    <t>ДААТГАЛЫН ЗУУЧЛАГЧ КОМПАНИЙН МӨНГӨН ГҮЙЛГЭЭНИЙ ТАЙЛАН</t>
  </si>
  <si>
    <t>“Даатгагч болон даатгалын мэргэжлийн оролцогчийн санхүүгийн нэмэлт тайлангийн агуулга, маягтыг тогтоох журам”-ын 35 дугаар хавсралт</t>
  </si>
  <si>
    <t>Архангай</t>
  </si>
  <si>
    <t>Баян-Өлгий</t>
  </si>
  <si>
    <t>Булган</t>
  </si>
  <si>
    <t>Говь-Алтай</t>
  </si>
  <si>
    <t>Дорноговь</t>
  </si>
  <si>
    <t>Дорнод</t>
  </si>
  <si>
    <t>Дундговь</t>
  </si>
  <si>
    <t>Өвөрхангай</t>
  </si>
  <si>
    <t>Өмнөговь</t>
  </si>
  <si>
    <t>Сүхбаатар</t>
  </si>
  <si>
    <t>Сэлэнгэ</t>
  </si>
  <si>
    <t>Увс</t>
  </si>
  <si>
    <t>Хөвсгөл</t>
  </si>
  <si>
    <t>Хэнтий</t>
  </si>
  <si>
    <t>Орхон</t>
  </si>
  <si>
    <t>Говьсүмбэр</t>
  </si>
  <si>
    <t>Чингэлтэй дүүрэг</t>
  </si>
  <si>
    <t>Баянзүрх дүүрэг</t>
  </si>
  <si>
    <t>Баян-Хонгор</t>
  </si>
  <si>
    <t>Завхан</t>
  </si>
  <si>
    <t>Төв</t>
  </si>
  <si>
    <t>Ховд</t>
  </si>
  <si>
    <t>Дархан уул</t>
  </si>
  <si>
    <t>Сонгино хайрхан</t>
  </si>
  <si>
    <t>Хан-Уул дүүрэг</t>
  </si>
  <si>
    <t>Багануур дүүрэг</t>
  </si>
  <si>
    <t>Сүхбаатар дүүрэг</t>
  </si>
  <si>
    <t>Налайх дүүрэг</t>
  </si>
  <si>
    <t>Баганхангай дүүрэг</t>
  </si>
  <si>
    <t>Баянгол дүүрэг</t>
  </si>
  <si>
    <t>Борлуулалтын өртөг</t>
  </si>
  <si>
    <t>Даатгалын төлбөрт төлсөн</t>
  </si>
  <si>
    <t>Өмнөх үе</t>
  </si>
  <si>
    <t>Тайлант үе</t>
  </si>
  <si>
    <t>Бараа материал худалдан авахад төлсөн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</si>
  <si>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</si>
  <si>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</si>
  <si>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</si>
  <si>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</si>
  <si>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</si>
  <si>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</si>
  <si>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</si>
  <si>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</si>
  <si>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</si>
  <si>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</si>
  <si>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</si>
  <si>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</si>
  <si>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</si>
  <si>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</si>
  <si>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</si>
  <si>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</si>
  <si>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 xml:space="preserve">!!! Заавар: 1. Хүснэгтийг бөглөхдөө хамгийн их дүнгийн үлдэгдэлтэйгээс эхлэн бөглөнө. 2. Хэрвээ нэмэх "холбогдох этгээд" байхгүй бол жишээ болох ".............холбогдох этгээд " гэсэн текстийг устгана уу. 3. Хэрэв мөр хүрэлцэхгүй болох тохиолдолд хамгийн доод талын мөрийг "бусад холбогдох этгээд" гэж бичин үлдэгдэл дүнгүүдийг нэгтгэж бичнэ. </t>
  </si>
  <si>
    <t>Харилцагч давхар даатгалын компани</t>
  </si>
  <si>
    <t>Ард даатгал</t>
  </si>
  <si>
    <t>Мандал даатгал</t>
  </si>
  <si>
    <t>Монре даатгал</t>
  </si>
  <si>
    <t>Миг даатгал</t>
  </si>
  <si>
    <t>Гэр даатгал</t>
  </si>
  <si>
    <t>Хаан даатгал</t>
  </si>
  <si>
    <t>Тэнгэр даатгал</t>
  </si>
  <si>
    <t>Номин даатгал</t>
  </si>
  <si>
    <t>Практикал даатгал</t>
  </si>
  <si>
    <t>Соёмбо даатгал</t>
  </si>
  <si>
    <t>Бодь даатгал</t>
  </si>
  <si>
    <t xml:space="preserve">         - төрийн</t>
  </si>
  <si>
    <t>Дүн</t>
  </si>
  <si>
    <t>Даатгалын зуучлагчийн нэр:  " ......................... " ХХК</t>
  </si>
  <si>
    <t>…. оны .. -р сарын ..</t>
  </si>
  <si>
    <t>…. оны .. сарын ..-ны өдөр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</si>
</sst>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7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b/>
      <u val="singleAccounting"/>
      <sz val="10"/>
      <name val="Times New Roman"/>
      <family val="1"/>
    </font>
    <font>
      <sz val="10"/>
      <name val="Mang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8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i/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0" fontId="10" fillId="0" borderId="0"/>
    <xf numFmtId="0" fontId="8" fillId="0" borderId="0"/>
  </cellStyleXfs>
  <cellXfs count="245">
    <xf numFmtId="0" fontId="0" fillId="0" borderId="0" xfId="0"/>
    <xf numFmtId="0" fontId="12" fillId="0" borderId="0" xfId="4" applyFont="1"/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 vertical="center" wrapText="1"/>
    </xf>
    <xf numFmtId="0" fontId="12" fillId="2" borderId="0" xfId="4" applyFont="1" applyFill="1" applyBorder="1" applyAlignment="1">
      <alignment vertical="center" wrapText="1"/>
    </xf>
    <xf numFmtId="0" fontId="13" fillId="2" borderId="0" xfId="4" applyFont="1" applyFill="1" applyBorder="1" applyAlignment="1">
      <alignment horizontal="center" vertical="center" wrapText="1"/>
    </xf>
    <xf numFmtId="0" fontId="12" fillId="0" borderId="0" xfId="4" applyFont="1" applyAlignment="1">
      <alignment wrapText="1"/>
    </xf>
    <xf numFmtId="0" fontId="12" fillId="0" borderId="10" xfId="4" applyFont="1" applyBorder="1" applyAlignment="1">
      <alignment horizontal="center" vertical="center" wrapText="1"/>
    </xf>
    <xf numFmtId="0" fontId="12" fillId="0" borderId="11" xfId="4" applyFont="1" applyBorder="1" applyAlignment="1">
      <alignment horizontal="center" wrapText="1"/>
    </xf>
    <xf numFmtId="0" fontId="12" fillId="0" borderId="12" xfId="4" applyFont="1" applyBorder="1" applyAlignment="1">
      <alignment horizontal="center" wrapText="1"/>
    </xf>
    <xf numFmtId="0" fontId="12" fillId="0" borderId="10" xfId="4" applyFont="1" applyBorder="1" applyAlignment="1">
      <alignment horizontal="center" wrapText="1"/>
    </xf>
    <xf numFmtId="0" fontId="12" fillId="0" borderId="10" xfId="4" applyFont="1" applyBorder="1" applyAlignment="1">
      <alignment wrapText="1"/>
    </xf>
    <xf numFmtId="0" fontId="12" fillId="0" borderId="10" xfId="4" applyFont="1" applyBorder="1" applyAlignment="1">
      <alignment horizontal="center" vertical="center"/>
    </xf>
    <xf numFmtId="49" fontId="12" fillId="0" borderId="10" xfId="4" applyNumberFormat="1" applyFont="1" applyBorder="1" applyAlignment="1">
      <alignment wrapText="1"/>
    </xf>
    <xf numFmtId="0" fontId="12" fillId="0" borderId="10" xfId="4" applyFont="1" applyBorder="1" applyAlignment="1">
      <alignment vertical="center" wrapText="1"/>
    </xf>
    <xf numFmtId="0" fontId="12" fillId="0" borderId="0" xfId="4" applyFont="1" applyAlignment="1">
      <alignment horizontal="center" vertical="center"/>
    </xf>
    <xf numFmtId="0" fontId="1" fillId="0" borderId="0" xfId="4" applyFont="1"/>
    <xf numFmtId="0" fontId="1" fillId="2" borderId="0" xfId="4" applyFont="1" applyFill="1" applyBorder="1"/>
    <xf numFmtId="0" fontId="1" fillId="0" borderId="0" xfId="4" applyFont="1" applyAlignment="1">
      <alignment vertical="center"/>
    </xf>
    <xf numFmtId="0" fontId="12" fillId="0" borderId="0" xfId="4" applyFont="1" applyAlignment="1">
      <alignment horizontal="left"/>
    </xf>
    <xf numFmtId="0" fontId="12" fillId="0" borderId="0" xfId="4" applyFont="1" applyAlignment="1">
      <alignment horizontal="center"/>
    </xf>
    <xf numFmtId="0" fontId="12" fillId="0" borderId="0" xfId="4" applyFont="1" applyAlignment="1"/>
    <xf numFmtId="0" fontId="12" fillId="0" borderId="12" xfId="4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2" fillId="0" borderId="0" xfId="0" applyFont="1" applyProtection="1"/>
    <xf numFmtId="0" fontId="14" fillId="0" borderId="0" xfId="0" applyFont="1" applyAlignment="1" applyProtection="1">
      <alignment horizontal="left" indent="5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wrapText="1"/>
    </xf>
    <xf numFmtId="0" fontId="15" fillId="0" borderId="0" xfId="0" applyFont="1" applyProtection="1"/>
    <xf numFmtId="0" fontId="12" fillId="0" borderId="0" xfId="0" applyFont="1" applyAlignment="1" applyProtection="1">
      <alignment horizontal="left" wrapText="1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164" fontId="1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0" fontId="16" fillId="0" borderId="0" xfId="0" applyFont="1" applyAlignment="1" applyProtection="1"/>
    <xf numFmtId="0" fontId="17" fillId="0" borderId="0" xfId="0" applyFont="1" applyAlignment="1" applyProtection="1"/>
    <xf numFmtId="43" fontId="1" fillId="0" borderId="1" xfId="1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43" fontId="18" fillId="0" borderId="1" xfId="1" applyFont="1" applyBorder="1" applyAlignment="1" applyProtection="1">
      <alignment vertical="center" wrapText="1"/>
      <protection locked="0"/>
    </xf>
    <xf numFmtId="43" fontId="21" fillId="0" borderId="1" xfId="1" applyFont="1" applyBorder="1" applyAlignment="1" applyProtection="1">
      <alignment vertical="center" wrapText="1"/>
      <protection locked="0"/>
    </xf>
    <xf numFmtId="43" fontId="19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43" fontId="18" fillId="0" borderId="0" xfId="1" applyFont="1" applyFill="1" applyAlignment="1">
      <alignment vertical="center"/>
    </xf>
    <xf numFmtId="0" fontId="22" fillId="0" borderId="0" xfId="5" applyFont="1" applyBorder="1" applyAlignment="1" applyProtection="1">
      <alignment wrapText="1"/>
    </xf>
    <xf numFmtId="43" fontId="22" fillId="0" borderId="0" xfId="5" applyNumberFormat="1" applyFont="1" applyBorder="1" applyAlignment="1" applyProtection="1"/>
    <xf numFmtId="43" fontId="22" fillId="0" borderId="0" xfId="5" applyNumberFormat="1" applyFont="1" applyBorder="1" applyAlignment="1" applyProtection="1">
      <alignment horizontal="center"/>
    </xf>
    <xf numFmtId="43" fontId="19" fillId="0" borderId="1" xfId="1" applyFont="1" applyBorder="1" applyAlignment="1" applyProtection="1">
      <alignment horizontal="center" vertical="center" wrapText="1"/>
      <protection locked="0"/>
    </xf>
    <xf numFmtId="43" fontId="18" fillId="0" borderId="1" xfId="1" applyFont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left" vertical="center"/>
    </xf>
    <xf numFmtId="43" fontId="1" fillId="0" borderId="1" xfId="1" applyFont="1" applyBorder="1" applyAlignment="1" applyProtection="1">
      <alignment vertical="center"/>
      <protection locked="0"/>
    </xf>
    <xf numFmtId="43" fontId="18" fillId="0" borderId="1" xfId="1" applyFont="1" applyFill="1" applyBorder="1" applyAlignment="1" applyProtection="1">
      <alignment vertical="center" wrapText="1"/>
      <protection locked="0"/>
    </xf>
    <xf numFmtId="0" fontId="14" fillId="0" borderId="0" xfId="4" applyFont="1" applyAlignment="1">
      <alignment wrapText="1"/>
    </xf>
    <xf numFmtId="43" fontId="12" fillId="0" borderId="10" xfId="1" applyFont="1" applyBorder="1" applyProtection="1">
      <protection locked="0"/>
    </xf>
    <xf numFmtId="0" fontId="1" fillId="0" borderId="0" xfId="4" applyFont="1" applyAlignment="1">
      <alignment horizontal="right"/>
    </xf>
    <xf numFmtId="43" fontId="12" fillId="0" borderId="1" xfId="1" applyFont="1" applyBorder="1" applyProtection="1">
      <protection locked="0"/>
    </xf>
    <xf numFmtId="0" fontId="12" fillId="0" borderId="10" xfId="4" applyFont="1" applyBorder="1" applyAlignment="1" applyProtection="1">
      <alignment wrapText="1"/>
      <protection locked="0"/>
    </xf>
    <xf numFmtId="0" fontId="1" fillId="0" borderId="0" xfId="4" applyFont="1" applyProtection="1"/>
    <xf numFmtId="0" fontId="1" fillId="2" borderId="0" xfId="4" applyFont="1" applyFill="1" applyBorder="1" applyProtection="1"/>
    <xf numFmtId="0" fontId="12" fillId="0" borderId="0" xfId="4" applyFont="1" applyProtection="1"/>
    <xf numFmtId="0" fontId="1" fillId="0" borderId="0" xfId="4" applyFont="1" applyAlignment="1" applyProtection="1">
      <alignment vertical="center"/>
    </xf>
    <xf numFmtId="0" fontId="12" fillId="0" borderId="0" xfId="4" applyFont="1" applyAlignment="1" applyProtection="1"/>
    <xf numFmtId="0" fontId="1" fillId="0" borderId="0" xfId="4" applyFont="1" applyAlignment="1" applyProtection="1">
      <alignment horizontal="right"/>
    </xf>
    <xf numFmtId="0" fontId="12" fillId="0" borderId="0" xfId="4" applyFont="1" applyAlignment="1" applyProtection="1">
      <alignment horizontal="center" wrapText="1"/>
    </xf>
    <xf numFmtId="0" fontId="12" fillId="2" borderId="0" xfId="4" applyFont="1" applyFill="1" applyBorder="1" applyAlignment="1" applyProtection="1">
      <alignment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12" fillId="0" borderId="0" xfId="4" applyFont="1" applyAlignment="1" applyProtection="1">
      <alignment horizontal="center"/>
    </xf>
    <xf numFmtId="0" fontId="12" fillId="0" borderId="0" xfId="4" applyFont="1" applyAlignment="1" applyProtection="1">
      <alignment wrapText="1"/>
    </xf>
    <xf numFmtId="0" fontId="12" fillId="0" borderId="1" xfId="4" applyFont="1" applyBorder="1" applyAlignment="1" applyProtection="1">
      <alignment horizontal="center" wrapText="1"/>
    </xf>
    <xf numFmtId="4" fontId="18" fillId="0" borderId="1" xfId="0" applyNumberFormat="1" applyFont="1" applyBorder="1" applyProtection="1"/>
    <xf numFmtId="0" fontId="12" fillId="0" borderId="1" xfId="4" applyFont="1" applyBorder="1" applyAlignment="1" applyProtection="1">
      <alignment horizontal="center"/>
    </xf>
    <xf numFmtId="0" fontId="14" fillId="0" borderId="0" xfId="4" applyFont="1" applyAlignment="1" applyProtection="1">
      <alignment wrapText="1"/>
    </xf>
    <xf numFmtId="0" fontId="12" fillId="0" borderId="0" xfId="4" applyFont="1" applyAlignment="1" applyProtection="1">
      <alignment horizontal="left"/>
    </xf>
    <xf numFmtId="0" fontId="14" fillId="0" borderId="0" xfId="4" applyFont="1" applyAlignment="1" applyProtection="1">
      <alignment horizontal="center"/>
    </xf>
    <xf numFmtId="0" fontId="23" fillId="0" borderId="0" xfId="5" applyNumberFormat="1" applyFont="1" applyBorder="1" applyAlignment="1" applyProtection="1">
      <alignment wrapText="1"/>
    </xf>
    <xf numFmtId="0" fontId="24" fillId="0" borderId="0" xfId="4" applyFont="1" applyAlignment="1" applyProtection="1">
      <alignment horizontal="center"/>
    </xf>
    <xf numFmtId="0" fontId="24" fillId="0" borderId="0" xfId="4" applyFont="1" applyProtection="1"/>
    <xf numFmtId="0" fontId="24" fillId="0" borderId="0" xfId="4" applyFont="1" applyAlignment="1" applyProtection="1">
      <alignment wrapText="1"/>
    </xf>
    <xf numFmtId="164" fontId="24" fillId="0" borderId="0" xfId="0" applyNumberFormat="1" applyFont="1" applyBorder="1" applyAlignment="1" applyProtection="1">
      <alignment vertical="center"/>
    </xf>
    <xf numFmtId="0" fontId="23" fillId="0" borderId="0" xfId="5" applyFont="1" applyFill="1" applyBorder="1" applyAlignment="1" applyProtection="1">
      <alignment horizontal="center" wrapText="1"/>
    </xf>
    <xf numFmtId="0" fontId="23" fillId="0" borderId="2" xfId="5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vertical="center" wrapText="1"/>
    </xf>
    <xf numFmtId="43" fontId="1" fillId="3" borderId="1" xfId="1" applyFont="1" applyFill="1" applyBorder="1" applyAlignment="1" applyProtection="1">
      <alignment vertical="center" wrapText="1"/>
    </xf>
    <xf numFmtId="43" fontId="2" fillId="3" borderId="1" xfId="1" applyFont="1" applyFill="1" applyBorder="1" applyAlignment="1" applyProtection="1">
      <alignment vertical="center" wrapText="1"/>
    </xf>
    <xf numFmtId="43" fontId="6" fillId="3" borderId="1" xfId="1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</xf>
    <xf numFmtId="43" fontId="6" fillId="3" borderId="3" xfId="1" applyFont="1" applyFill="1" applyBorder="1" applyAlignment="1" applyProtection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43" fontId="18" fillId="3" borderId="1" xfId="1" applyFont="1" applyFill="1" applyBorder="1" applyAlignment="1" applyProtection="1">
      <alignment vertical="center" wrapText="1"/>
      <protection locked="0"/>
    </xf>
    <xf numFmtId="0" fontId="19" fillId="3" borderId="1" xfId="0" applyFont="1" applyFill="1" applyBorder="1" applyAlignment="1">
      <alignment horizontal="center" vertical="center" wrapText="1"/>
    </xf>
    <xf numFmtId="43" fontId="19" fillId="3" borderId="1" xfId="1" applyFont="1" applyFill="1" applyBorder="1" applyAlignment="1">
      <alignment vertical="center" wrapText="1"/>
    </xf>
    <xf numFmtId="43" fontId="19" fillId="3" borderId="1" xfId="1" applyFont="1" applyFill="1" applyBorder="1" applyAlignment="1" applyProtection="1">
      <alignment horizontal="center" vertical="center" wrapText="1"/>
      <protection locked="0"/>
    </xf>
    <xf numFmtId="43" fontId="19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164" fontId="18" fillId="3" borderId="1" xfId="1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8" fillId="3" borderId="1" xfId="1" applyFont="1" applyFill="1" applyBorder="1" applyAlignment="1">
      <alignment vertical="center" wrapText="1"/>
    </xf>
    <xf numFmtId="43" fontId="19" fillId="3" borderId="1" xfId="1" applyFont="1" applyFill="1" applyBorder="1" applyAlignment="1" applyProtection="1">
      <alignment vertical="center" wrapText="1"/>
      <protection locked="0"/>
    </xf>
    <xf numFmtId="0" fontId="12" fillId="3" borderId="10" xfId="4" applyFont="1" applyFill="1" applyBorder="1" applyAlignment="1">
      <alignment horizontal="center" vertical="center"/>
    </xf>
    <xf numFmtId="43" fontId="12" fillId="3" borderId="10" xfId="1" applyFont="1" applyFill="1" applyBorder="1" applyAlignment="1">
      <alignment horizontal="center" wrapText="1"/>
    </xf>
    <xf numFmtId="0" fontId="12" fillId="3" borderId="1" xfId="4" applyFont="1" applyFill="1" applyBorder="1" applyAlignment="1" applyProtection="1">
      <alignment horizontal="center" wrapText="1"/>
    </xf>
    <xf numFmtId="0" fontId="12" fillId="3" borderId="1" xfId="4" applyFont="1" applyFill="1" applyBorder="1" applyAlignment="1" applyProtection="1">
      <alignment horizontal="center" vertical="center"/>
    </xf>
    <xf numFmtId="0" fontId="12" fillId="3" borderId="13" xfId="4" applyFont="1" applyFill="1" applyBorder="1" applyAlignment="1" applyProtection="1">
      <alignment horizontal="center" vertical="center"/>
    </xf>
    <xf numFmtId="0" fontId="12" fillId="3" borderId="12" xfId="4" applyFont="1" applyFill="1" applyBorder="1" applyAlignment="1" applyProtection="1">
      <alignment horizontal="center" vertical="center"/>
    </xf>
    <xf numFmtId="0" fontId="12" fillId="3" borderId="1" xfId="4" applyFont="1" applyFill="1" applyBorder="1" applyAlignment="1" applyProtection="1">
      <alignment horizontal="center"/>
    </xf>
    <xf numFmtId="43" fontId="12" fillId="3" borderId="12" xfId="1" applyFont="1" applyFill="1" applyBorder="1" applyAlignment="1" applyProtection="1">
      <alignment horizontal="center" wrapText="1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43" fontId="18" fillId="0" borderId="0" xfId="0" applyNumberFormat="1" applyFont="1" applyBorder="1" applyAlignment="1">
      <alignment vertical="center"/>
    </xf>
    <xf numFmtId="0" fontId="25" fillId="0" borderId="0" xfId="5" applyFont="1" applyBorder="1" applyAlignment="1" applyProtection="1">
      <alignment wrapText="1"/>
    </xf>
    <xf numFmtId="43" fontId="26" fillId="0" borderId="0" xfId="0" applyNumberFormat="1" applyFont="1" applyFill="1" applyAlignment="1">
      <alignment horizontal="left" vertical="center"/>
    </xf>
    <xf numFmtId="0" fontId="12" fillId="0" borderId="0" xfId="4" applyFont="1" applyAlignment="1" applyProtection="1"/>
    <xf numFmtId="0" fontId="13" fillId="0" borderId="0" xfId="4" applyFont="1" applyAlignment="1" applyProtection="1">
      <alignment horizontal="center" wrapText="1"/>
    </xf>
    <xf numFmtId="0" fontId="1" fillId="0" borderId="0" xfId="4" applyFont="1" applyBorder="1" applyAlignment="1" applyProtection="1"/>
    <xf numFmtId="0" fontId="12" fillId="3" borderId="12" xfId="4" applyFont="1" applyFill="1" applyBorder="1" applyAlignment="1" applyProtection="1">
      <alignment horizontal="center" wrapText="1"/>
    </xf>
    <xf numFmtId="0" fontId="12" fillId="3" borderId="12" xfId="4" applyFont="1" applyFill="1" applyBorder="1" applyAlignment="1" applyProtection="1">
      <alignment horizontal="center" vertical="center" wrapText="1"/>
    </xf>
    <xf numFmtId="0" fontId="1" fillId="3" borderId="1" xfId="4" applyFont="1" applyFill="1" applyBorder="1" applyAlignment="1" applyProtection="1">
      <alignment horizontal="center"/>
    </xf>
    <xf numFmtId="0" fontId="13" fillId="3" borderId="10" xfId="4" applyFont="1" applyFill="1" applyBorder="1" applyAlignment="1" applyProtection="1">
      <alignment horizontal="center" vertical="center"/>
    </xf>
    <xf numFmtId="0" fontId="13" fillId="3" borderId="10" xfId="4" applyFont="1" applyFill="1" applyBorder="1" applyAlignment="1" applyProtection="1">
      <alignment vertical="center" wrapText="1"/>
    </xf>
    <xf numFmtId="43" fontId="13" fillId="3" borderId="1" xfId="1" applyFont="1" applyFill="1" applyBorder="1" applyAlignment="1" applyProtection="1">
      <alignment vertical="center"/>
    </xf>
    <xf numFmtId="0" fontId="13" fillId="0" borderId="0" xfId="4" applyFont="1" applyAlignment="1" applyProtection="1">
      <alignment vertical="center"/>
    </xf>
    <xf numFmtId="49" fontId="12" fillId="0" borderId="10" xfId="4" applyNumberFormat="1" applyFont="1" applyBorder="1" applyAlignment="1" applyProtection="1">
      <alignment horizontal="center"/>
    </xf>
    <xf numFmtId="43" fontId="12" fillId="0" borderId="1" xfId="1" applyFont="1" applyBorder="1" applyProtection="1"/>
    <xf numFmtId="0" fontId="14" fillId="0" borderId="0" xfId="4" applyFont="1" applyProtection="1"/>
    <xf numFmtId="0" fontId="12" fillId="4" borderId="10" xfId="4" applyFont="1" applyFill="1" applyBorder="1" applyAlignment="1">
      <alignment horizontal="center" vertical="center" wrapText="1"/>
    </xf>
    <xf numFmtId="0" fontId="12" fillId="4" borderId="10" xfId="4" applyFont="1" applyFill="1" applyBorder="1" applyAlignment="1" applyProtection="1">
      <alignment vertical="center" wrapText="1"/>
    </xf>
    <xf numFmtId="0" fontId="12" fillId="4" borderId="0" xfId="4" applyFont="1" applyFill="1" applyAlignment="1" applyProtection="1">
      <alignment wrapText="1"/>
    </xf>
    <xf numFmtId="0" fontId="12" fillId="4" borderId="4" xfId="4" applyFont="1" applyFill="1" applyBorder="1" applyAlignment="1" applyProtection="1">
      <alignment horizontal="center" vertical="center" wrapText="1"/>
    </xf>
    <xf numFmtId="0" fontId="12" fillId="4" borderId="1" xfId="4" applyFont="1" applyFill="1" applyBorder="1" applyAlignment="1" applyProtection="1">
      <alignment vertical="center" wrapText="1"/>
    </xf>
    <xf numFmtId="0" fontId="12" fillId="4" borderId="10" xfId="4" applyFont="1" applyFill="1" applyBorder="1" applyAlignment="1" applyProtection="1">
      <alignment horizontal="center" vertical="center" wrapText="1"/>
    </xf>
    <xf numFmtId="0" fontId="13" fillId="0" borderId="0" xfId="4" applyFont="1" applyAlignment="1" applyProtection="1">
      <alignment horizontal="center" wrapText="1"/>
    </xf>
    <xf numFmtId="0" fontId="12" fillId="0" borderId="0" xfId="4" applyFont="1" applyAlignment="1" applyProtection="1"/>
    <xf numFmtId="43" fontId="12" fillId="0" borderId="12" xfId="1" applyFont="1" applyBorder="1" applyProtection="1">
      <protection locked="0"/>
    </xf>
    <xf numFmtId="43" fontId="24" fillId="0" borderId="0" xfId="1" applyFont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14" fontId="19" fillId="4" borderId="1" xfId="0" applyNumberFormat="1" applyFont="1" applyFill="1" applyBorder="1" applyAlignment="1">
      <alignment horizontal="center" vertical="center" wrapText="1"/>
    </xf>
    <xf numFmtId="43" fontId="26" fillId="0" borderId="0" xfId="1" applyFont="1" applyFill="1" applyAlignment="1">
      <alignment horizontal="left" vertical="center"/>
    </xf>
    <xf numFmtId="2" fontId="12" fillId="0" borderId="10" xfId="4" applyNumberFormat="1" applyFont="1" applyBorder="1" applyAlignment="1" applyProtection="1">
      <alignment wrapText="1"/>
      <protection locked="0"/>
    </xf>
    <xf numFmtId="0" fontId="23" fillId="4" borderId="5" xfId="5" applyFont="1" applyFill="1" applyBorder="1" applyAlignment="1" applyProtection="1">
      <alignment horizontal="center" vertical="center" wrapText="1"/>
      <protection locked="0"/>
    </xf>
    <xf numFmtId="0" fontId="23" fillId="4" borderId="6" xfId="5" applyFont="1" applyFill="1" applyBorder="1" applyAlignment="1" applyProtection="1">
      <alignment horizontal="center" vertical="center" wrapText="1"/>
      <protection locked="0"/>
    </xf>
    <xf numFmtId="0" fontId="24" fillId="0" borderId="0" xfId="4" applyFont="1" applyAlignment="1" applyProtection="1">
      <alignment vertical="center"/>
    </xf>
    <xf numFmtId="0" fontId="24" fillId="0" borderId="0" xfId="4" applyFont="1" applyAlignment="1" applyProtection="1"/>
    <xf numFmtId="0" fontId="23" fillId="0" borderId="0" xfId="4" applyFont="1" applyProtection="1"/>
    <xf numFmtId="39" fontId="1" fillId="0" borderId="1" xfId="1" applyNumberFormat="1" applyFont="1" applyBorder="1" applyAlignment="1" applyProtection="1">
      <alignment vertical="center" wrapText="1"/>
      <protection locked="0"/>
    </xf>
    <xf numFmtId="43" fontId="18" fillId="0" borderId="1" xfId="1" applyFont="1" applyBorder="1" applyAlignment="1" applyProtection="1">
      <alignment horizontal="center" vertical="center" wrapText="1"/>
    </xf>
    <xf numFmtId="0" fontId="12" fillId="4" borderId="1" xfId="4" applyFont="1" applyFill="1" applyBorder="1" applyAlignment="1" applyProtection="1">
      <alignment horizontal="center" vertical="center" wrapText="1"/>
    </xf>
    <xf numFmtId="0" fontId="12" fillId="0" borderId="0" xfId="4" applyFont="1" applyAlignment="1" applyProtection="1"/>
    <xf numFmtId="49" fontId="12" fillId="0" borderId="0" xfId="4" applyNumberFormat="1" applyFont="1" applyBorder="1" applyAlignment="1" applyProtection="1">
      <alignment horizontal="center"/>
    </xf>
    <xf numFmtId="0" fontId="12" fillId="0" borderId="0" xfId="4" applyFont="1" applyBorder="1" applyAlignment="1" applyProtection="1">
      <alignment wrapText="1"/>
    </xf>
    <xf numFmtId="43" fontId="12" fillId="0" borderId="3" xfId="1" applyFont="1" applyBorder="1" applyProtection="1"/>
    <xf numFmtId="43" fontId="24" fillId="0" borderId="0" xfId="1" applyFont="1" applyBorder="1" applyProtection="1"/>
    <xf numFmtId="43" fontId="12" fillId="0" borderId="14" xfId="1" applyFont="1" applyBorder="1" applyProtection="1"/>
    <xf numFmtId="43" fontId="24" fillId="0" borderId="0" xfId="0" applyNumberFormat="1" applyFont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right" vertical="center" wrapText="1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textRotation="90" wrapText="1"/>
    </xf>
    <xf numFmtId="0" fontId="18" fillId="0" borderId="8" xfId="0" applyFont="1" applyFill="1" applyBorder="1" applyAlignment="1">
      <alignment horizontal="center" vertical="center" textRotation="90" wrapText="1"/>
    </xf>
    <xf numFmtId="0" fontId="18" fillId="0" borderId="7" xfId="0" applyFont="1" applyFill="1" applyBorder="1" applyAlignment="1">
      <alignment horizontal="center" vertical="center" textRotation="90" wrapText="1"/>
    </xf>
    <xf numFmtId="0" fontId="19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textRotation="90" wrapText="1"/>
    </xf>
    <xf numFmtId="0" fontId="12" fillId="0" borderId="15" xfId="4" applyFont="1" applyBorder="1" applyAlignment="1">
      <alignment horizontal="center" vertical="center" wrapText="1"/>
    </xf>
    <xf numFmtId="0" fontId="1" fillId="0" borderId="11" xfId="4" applyFont="1" applyBorder="1"/>
    <xf numFmtId="0" fontId="1" fillId="0" borderId="12" xfId="4" applyFont="1" applyBorder="1"/>
    <xf numFmtId="0" fontId="13" fillId="5" borderId="19" xfId="4" applyFont="1" applyFill="1" applyBorder="1" applyAlignment="1">
      <alignment horizontal="center" vertical="center" wrapText="1"/>
    </xf>
    <xf numFmtId="0" fontId="13" fillId="5" borderId="20" xfId="4" applyFont="1" applyFill="1" applyBorder="1" applyAlignment="1">
      <alignment horizontal="center" vertical="center" wrapText="1"/>
    </xf>
    <xf numFmtId="0" fontId="12" fillId="4" borderId="15" xfId="4" applyFont="1" applyFill="1" applyBorder="1" applyAlignment="1">
      <alignment horizontal="center" vertical="center" wrapText="1"/>
    </xf>
    <xf numFmtId="0" fontId="1" fillId="4" borderId="12" xfId="4" applyFont="1" applyFill="1" applyBorder="1"/>
    <xf numFmtId="0" fontId="14" fillId="0" borderId="0" xfId="4" applyFont="1" applyAlignment="1">
      <alignment horizontal="right"/>
    </xf>
    <xf numFmtId="0" fontId="12" fillId="0" borderId="0" xfId="4" applyFont="1" applyAlignment="1"/>
    <xf numFmtId="0" fontId="1" fillId="0" borderId="0" xfId="4" applyFont="1" applyAlignment="1">
      <alignment horizontal="right" vertical="center" wrapText="1"/>
    </xf>
    <xf numFmtId="0" fontId="13" fillId="0" borderId="0" xfId="4" applyFont="1" applyAlignment="1">
      <alignment horizontal="center" wrapText="1"/>
    </xf>
    <xf numFmtId="0" fontId="12" fillId="2" borderId="0" xfId="4" applyFont="1" applyFill="1" applyBorder="1" applyAlignment="1">
      <alignment horizontal="left" vertical="center" wrapText="1"/>
    </xf>
    <xf numFmtId="0" fontId="1" fillId="0" borderId="0" xfId="4" applyFont="1" applyBorder="1"/>
    <xf numFmtId="0" fontId="12" fillId="0" borderId="0" xfId="4" applyFont="1" applyAlignment="1">
      <alignment horizontal="right"/>
    </xf>
    <xf numFmtId="0" fontId="12" fillId="4" borderId="16" xfId="4" applyFont="1" applyFill="1" applyBorder="1" applyAlignment="1">
      <alignment horizontal="center" vertical="center" wrapText="1"/>
    </xf>
    <xf numFmtId="0" fontId="1" fillId="4" borderId="17" xfId="4" applyFont="1" applyFill="1" applyBorder="1"/>
    <xf numFmtId="0" fontId="1" fillId="4" borderId="18" xfId="4" applyFont="1" applyFill="1" applyBorder="1"/>
    <xf numFmtId="0" fontId="13" fillId="0" borderId="0" xfId="4" applyFont="1" applyAlignment="1" applyProtection="1">
      <alignment horizontal="center" wrapText="1"/>
    </xf>
    <xf numFmtId="0" fontId="12" fillId="0" borderId="0" xfId="4" applyFont="1" applyAlignment="1" applyProtection="1"/>
    <xf numFmtId="0" fontId="12" fillId="2" borderId="0" xfId="4" applyFont="1" applyFill="1" applyBorder="1" applyAlignment="1" applyProtection="1">
      <alignment horizontal="left" vertical="center" wrapText="1"/>
    </xf>
    <xf numFmtId="0" fontId="1" fillId="0" borderId="0" xfId="4" applyFont="1" applyBorder="1" applyProtection="1"/>
    <xf numFmtId="0" fontId="12" fillId="2" borderId="0" xfId="4" applyFont="1" applyFill="1" applyBorder="1" applyAlignment="1" applyProtection="1">
      <alignment horizontal="right" vertical="center" wrapText="1"/>
    </xf>
    <xf numFmtId="0" fontId="14" fillId="0" borderId="0" xfId="4" applyFont="1" applyAlignment="1" applyProtection="1">
      <alignment horizontal="right"/>
    </xf>
    <xf numFmtId="0" fontId="12" fillId="4" borderId="15" xfId="4" applyFont="1" applyFill="1" applyBorder="1" applyAlignment="1" applyProtection="1">
      <alignment horizontal="center" vertical="center" wrapText="1"/>
    </xf>
    <xf numFmtId="0" fontId="12" fillId="4" borderId="11" xfId="4" applyFont="1" applyFill="1" applyBorder="1" applyAlignment="1" applyProtection="1">
      <alignment horizontal="center" vertical="center" wrapText="1"/>
    </xf>
    <xf numFmtId="0" fontId="12" fillId="4" borderId="12" xfId="4" applyFont="1" applyFill="1" applyBorder="1" applyAlignment="1" applyProtection="1">
      <alignment horizontal="center" vertical="center" wrapText="1"/>
    </xf>
    <xf numFmtId="0" fontId="12" fillId="4" borderId="3" xfId="4" applyFont="1" applyFill="1" applyBorder="1" applyAlignment="1" applyProtection="1">
      <alignment horizontal="center" vertical="center" wrapText="1"/>
    </xf>
    <xf numFmtId="0" fontId="12" fillId="4" borderId="8" xfId="4" applyFont="1" applyFill="1" applyBorder="1" applyAlignment="1" applyProtection="1">
      <alignment horizontal="center" vertical="center" wrapText="1"/>
    </xf>
    <xf numFmtId="0" fontId="12" fillId="4" borderId="7" xfId="4" applyFont="1" applyFill="1" applyBorder="1" applyAlignment="1" applyProtection="1">
      <alignment horizontal="center" vertical="center" wrapText="1"/>
    </xf>
    <xf numFmtId="0" fontId="12" fillId="4" borderId="1" xfId="4" applyFont="1" applyFill="1" applyBorder="1" applyAlignment="1" applyProtection="1">
      <alignment horizontal="center" vertical="center" wrapText="1"/>
    </xf>
    <xf numFmtId="0" fontId="1" fillId="4" borderId="1" xfId="4" applyFont="1" applyFill="1" applyBorder="1" applyProtection="1"/>
    <xf numFmtId="0" fontId="23" fillId="0" borderId="0" xfId="0" applyFont="1" applyBorder="1" applyAlignment="1" applyProtection="1">
      <alignment horizontal="left" wrapText="1"/>
      <protection locked="0"/>
    </xf>
    <xf numFmtId="0" fontId="12" fillId="0" borderId="0" xfId="4" applyFont="1" applyAlignment="1" applyProtection="1">
      <alignment horizontal="right" wrapText="1"/>
    </xf>
    <xf numFmtId="0" fontId="12" fillId="4" borderId="1" xfId="4" applyFont="1" applyFill="1" applyBorder="1" applyAlignment="1" applyProtection="1">
      <alignment horizontal="center" wrapText="1"/>
    </xf>
    <xf numFmtId="0" fontId="13" fillId="3" borderId="21" xfId="4" applyFont="1" applyFill="1" applyBorder="1" applyAlignment="1" applyProtection="1">
      <alignment horizontal="center" vertical="center" wrapText="1"/>
    </xf>
    <xf numFmtId="0" fontId="13" fillId="3" borderId="13" xfId="4" applyFont="1" applyFill="1" applyBorder="1" applyAlignment="1" applyProtection="1">
      <alignment horizontal="center" vertical="center" wrapText="1"/>
    </xf>
    <xf numFmtId="0" fontId="14" fillId="0" borderId="22" xfId="4" applyFont="1" applyBorder="1" applyAlignment="1" applyProtection="1">
      <alignment horizontal="right"/>
    </xf>
    <xf numFmtId="0" fontId="12" fillId="4" borderId="9" xfId="4" applyFont="1" applyFill="1" applyBorder="1" applyAlignment="1" applyProtection="1">
      <alignment horizontal="left" vertical="center" wrapText="1"/>
    </xf>
    <xf numFmtId="0" fontId="12" fillId="4" borderId="23" xfId="4" applyFont="1" applyFill="1" applyBorder="1" applyAlignment="1" applyProtection="1">
      <alignment horizontal="left" vertical="center" wrapText="1"/>
    </xf>
    <xf numFmtId="0" fontId="1" fillId="4" borderId="12" xfId="4" applyFont="1" applyFill="1" applyBorder="1" applyAlignment="1" applyProtection="1">
      <alignment vertical="center"/>
    </xf>
    <xf numFmtId="0" fontId="12" fillId="4" borderId="16" xfId="4" applyFont="1" applyFill="1" applyBorder="1" applyAlignment="1" applyProtection="1">
      <alignment horizontal="center" vertical="center" wrapText="1"/>
    </xf>
    <xf numFmtId="0" fontId="1" fillId="4" borderId="17" xfId="4" applyFont="1" applyFill="1" applyBorder="1" applyAlignment="1" applyProtection="1">
      <alignment vertical="center"/>
    </xf>
    <xf numFmtId="0" fontId="1" fillId="4" borderId="18" xfId="4" applyFont="1" applyFill="1" applyBorder="1" applyAlignment="1" applyProtection="1">
      <alignment vertical="center"/>
    </xf>
    <xf numFmtId="0" fontId="1" fillId="0" borderId="0" xfId="4" applyFont="1" applyAlignment="1" applyProtection="1">
      <alignment horizontal="right" wrapText="1"/>
    </xf>
    <xf numFmtId="0" fontId="12" fillId="0" borderId="0" xfId="4" applyFont="1" applyAlignment="1" applyProtection="1">
      <alignment horizontal="right"/>
    </xf>
  </cellXfs>
  <cellStyles count="7">
    <cellStyle name="Comma" xfId="1" builtinId="3"/>
    <cellStyle name="Comma 2" xfId="2"/>
    <cellStyle name="Default-ad41ba0" xfId="3"/>
    <cellStyle name="Normal" xfId="0" builtinId="0"/>
    <cellStyle name="Normal 2" xfId="4"/>
    <cellStyle name="Normal 2 2" xfId="5"/>
    <cellStyle name="Normal 3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FE4E8AD-3ABB-4483-B528-D65910795A43}"/>
            </a:ext>
          </a:extLst>
        </xdr:cNvPr>
        <xdr:cNvSpPr txBox="1"/>
      </xdr:nvSpPr>
      <xdr:spPr>
        <a:xfrm>
          <a:off x="3143250" y="298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4EAC5A7A-302E-4B89-9EE4-6D947DB4BD66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53C4F4E0-C004-4C36-8DF5-E024312E68A8}"/>
            </a:ext>
          </a:extLst>
        </xdr:cNvPr>
        <xdr:cNvSpPr txBox="1"/>
      </xdr:nvSpPr>
      <xdr:spPr>
        <a:xfrm>
          <a:off x="74295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A0C6837D-79AE-46AD-B09F-CAC035463FE0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7FC2C934-A9ED-429E-9400-B31A79D165E4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71AFC88D-7C89-4781-B69C-DA432159B1E1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AC91EAB4-FAA8-4013-9B84-06F0E770419C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E7D49052-92E8-4227-9AD4-7E46CF787D82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310C8F81-C783-4948-9632-542293ED7D4C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9D164EF4-7ED1-4452-9CFF-376EA026A88D}"/>
            </a:ext>
          </a:extLst>
        </xdr:cNvPr>
        <xdr:cNvSpPr txBox="1"/>
      </xdr:nvSpPr>
      <xdr:spPr>
        <a:xfrm>
          <a:off x="45720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X72"/>
  <sheetViews>
    <sheetView showGridLines="0" topLeftCell="A40" zoomScaleNormal="100" workbookViewId="0">
      <selection activeCell="C63" sqref="C63"/>
    </sheetView>
  </sheetViews>
  <sheetFormatPr defaultColWidth="11" defaultRowHeight="13"/>
  <cols>
    <col min="1" max="1" width="6.54296875" style="33" customWidth="1"/>
    <col min="2" max="2" width="37.7265625" style="34" customWidth="1"/>
    <col min="3" max="3" width="20.54296875" style="34" customWidth="1"/>
    <col min="4" max="4" width="21.453125" style="34" customWidth="1"/>
    <col min="5" max="7" width="11.54296875" style="34" bestFit="1" customWidth="1"/>
    <col min="8" max="10" width="10.1796875" style="34" customWidth="1"/>
    <col min="11" max="16384" width="11" style="34"/>
  </cols>
  <sheetData>
    <row r="2" spans="1:7">
      <c r="A2" s="187" t="s">
        <v>259</v>
      </c>
      <c r="B2" s="187"/>
      <c r="C2" s="187"/>
      <c r="D2" s="187"/>
    </row>
    <row r="4" spans="1:7">
      <c r="A4" s="189" t="s">
        <v>330</v>
      </c>
      <c r="B4" s="189"/>
      <c r="C4" s="188" t="s">
        <v>332</v>
      </c>
      <c r="D4" s="188"/>
      <c r="E4" s="35"/>
      <c r="F4" s="35"/>
    </row>
    <row r="5" spans="1:7" ht="13.5" thickBot="1">
      <c r="D5" s="36" t="s">
        <v>141</v>
      </c>
    </row>
    <row r="6" spans="1:7" ht="14.25" customHeight="1">
      <c r="A6" s="166" t="s">
        <v>3</v>
      </c>
      <c r="B6" s="166" t="s">
        <v>70</v>
      </c>
      <c r="C6" s="172" t="s">
        <v>331</v>
      </c>
      <c r="D6" s="171" t="s">
        <v>331</v>
      </c>
    </row>
    <row r="7" spans="1:7">
      <c r="A7" s="109">
        <v>1</v>
      </c>
      <c r="B7" s="110" t="s">
        <v>142</v>
      </c>
      <c r="C7" s="111"/>
      <c r="D7" s="111"/>
    </row>
    <row r="8" spans="1:7">
      <c r="A8" s="109">
        <v>1.1000000000000001</v>
      </c>
      <c r="B8" s="110" t="s">
        <v>143</v>
      </c>
      <c r="C8" s="111"/>
      <c r="D8" s="111"/>
    </row>
    <row r="9" spans="1:7">
      <c r="A9" s="37" t="s">
        <v>88</v>
      </c>
      <c r="B9" s="38" t="s">
        <v>144</v>
      </c>
      <c r="C9" s="44"/>
      <c r="D9" s="44"/>
      <c r="E9" s="39"/>
      <c r="F9" s="39"/>
      <c r="G9" s="39"/>
    </row>
    <row r="10" spans="1:7">
      <c r="A10" s="37" t="s">
        <v>89</v>
      </c>
      <c r="B10" s="38" t="s">
        <v>145</v>
      </c>
      <c r="C10" s="44"/>
      <c r="D10" s="44"/>
    </row>
    <row r="11" spans="1:7">
      <c r="A11" s="37" t="s">
        <v>90</v>
      </c>
      <c r="B11" s="38" t="s">
        <v>146</v>
      </c>
      <c r="C11" s="44"/>
      <c r="D11" s="44"/>
    </row>
    <row r="12" spans="1:7">
      <c r="A12" s="37" t="s">
        <v>92</v>
      </c>
      <c r="B12" s="38" t="s">
        <v>147</v>
      </c>
      <c r="C12" s="44"/>
      <c r="D12" s="44"/>
    </row>
    <row r="13" spans="1:7">
      <c r="A13" s="37" t="s">
        <v>93</v>
      </c>
      <c r="B13" s="38" t="s">
        <v>148</v>
      </c>
      <c r="C13" s="44"/>
      <c r="D13" s="44"/>
    </row>
    <row r="14" spans="1:7">
      <c r="A14" s="37" t="s">
        <v>95</v>
      </c>
      <c r="B14" s="38" t="s">
        <v>149</v>
      </c>
      <c r="C14" s="44"/>
      <c r="D14" s="44"/>
    </row>
    <row r="15" spans="1:7">
      <c r="A15" s="37" t="s">
        <v>97</v>
      </c>
      <c r="B15" s="38" t="s">
        <v>150</v>
      </c>
      <c r="C15" s="44"/>
      <c r="D15" s="44"/>
    </row>
    <row r="16" spans="1:7">
      <c r="A16" s="37" t="s">
        <v>151</v>
      </c>
      <c r="B16" s="38" t="s">
        <v>152</v>
      </c>
      <c r="C16" s="44"/>
      <c r="D16" s="44"/>
    </row>
    <row r="17" spans="1:4">
      <c r="A17" s="109" t="s">
        <v>153</v>
      </c>
      <c r="B17" s="110" t="s">
        <v>154</v>
      </c>
      <c r="C17" s="112">
        <f>SUM(C9:C16)</f>
        <v>0</v>
      </c>
      <c r="D17" s="112">
        <f>SUM(D9:D16)</f>
        <v>0</v>
      </c>
    </row>
    <row r="18" spans="1:4">
      <c r="A18" s="109">
        <v>1.2</v>
      </c>
      <c r="B18" s="110" t="s">
        <v>155</v>
      </c>
      <c r="C18" s="111"/>
      <c r="D18" s="111"/>
    </row>
    <row r="19" spans="1:4">
      <c r="A19" s="37" t="s">
        <v>100</v>
      </c>
      <c r="B19" s="38" t="s">
        <v>66</v>
      </c>
      <c r="C19" s="44"/>
      <c r="D19" s="44"/>
    </row>
    <row r="20" spans="1:4">
      <c r="A20" s="37" t="s">
        <v>102</v>
      </c>
      <c r="B20" s="38" t="s">
        <v>156</v>
      </c>
      <c r="C20" s="44"/>
      <c r="D20" s="44"/>
    </row>
    <row r="21" spans="1:4">
      <c r="A21" s="37" t="s">
        <v>104</v>
      </c>
      <c r="B21" s="38" t="s">
        <v>157</v>
      </c>
      <c r="C21" s="44"/>
      <c r="D21" s="44"/>
    </row>
    <row r="22" spans="1:4">
      <c r="A22" s="37" t="s">
        <v>105</v>
      </c>
      <c r="B22" s="38" t="s">
        <v>158</v>
      </c>
      <c r="C22" s="44"/>
      <c r="D22" s="44"/>
    </row>
    <row r="23" spans="1:4">
      <c r="A23" s="37" t="s">
        <v>107</v>
      </c>
      <c r="B23" s="38" t="s">
        <v>159</v>
      </c>
      <c r="C23" s="44"/>
      <c r="D23" s="44"/>
    </row>
    <row r="24" spans="1:4">
      <c r="A24" s="37" t="s">
        <v>108</v>
      </c>
      <c r="B24" s="38" t="s">
        <v>160</v>
      </c>
      <c r="C24" s="44"/>
      <c r="D24" s="44"/>
    </row>
    <row r="25" spans="1:4" ht="26">
      <c r="A25" s="37" t="s">
        <v>109</v>
      </c>
      <c r="B25" s="38" t="s">
        <v>161</v>
      </c>
      <c r="C25" s="44"/>
      <c r="D25" s="44"/>
    </row>
    <row r="26" spans="1:4">
      <c r="A26" s="37" t="s">
        <v>110</v>
      </c>
      <c r="B26" s="38" t="s">
        <v>162</v>
      </c>
      <c r="C26" s="44"/>
      <c r="D26" s="44"/>
    </row>
    <row r="27" spans="1:4">
      <c r="A27" s="109" t="s">
        <v>111</v>
      </c>
      <c r="B27" s="110" t="s">
        <v>163</v>
      </c>
      <c r="C27" s="112">
        <f>SUM(C19:C26)</f>
        <v>0</v>
      </c>
      <c r="D27" s="112">
        <f>SUM(D19:D26)</f>
        <v>0</v>
      </c>
    </row>
    <row r="28" spans="1:4" ht="16">
      <c r="A28" s="109">
        <v>1.3</v>
      </c>
      <c r="B28" s="109" t="s">
        <v>164</v>
      </c>
      <c r="C28" s="113">
        <f>+C17+C27</f>
        <v>0</v>
      </c>
      <c r="D28" s="113">
        <f>+D17+D27</f>
        <v>0</v>
      </c>
    </row>
    <row r="29" spans="1:4">
      <c r="A29" s="109">
        <v>2</v>
      </c>
      <c r="B29" s="110" t="s">
        <v>165</v>
      </c>
      <c r="C29" s="111"/>
      <c r="D29" s="111"/>
    </row>
    <row r="30" spans="1:4">
      <c r="A30" s="109">
        <v>2.1</v>
      </c>
      <c r="B30" s="110" t="s">
        <v>166</v>
      </c>
      <c r="C30" s="111"/>
      <c r="D30" s="111"/>
    </row>
    <row r="31" spans="1:4">
      <c r="A31" s="114" t="s">
        <v>117</v>
      </c>
      <c r="B31" s="110" t="s">
        <v>167</v>
      </c>
      <c r="C31" s="111"/>
      <c r="D31" s="111"/>
    </row>
    <row r="32" spans="1:4" ht="15" customHeight="1">
      <c r="A32" s="37" t="s">
        <v>168</v>
      </c>
      <c r="B32" s="38" t="s">
        <v>169</v>
      </c>
      <c r="C32" s="44"/>
      <c r="D32" s="44"/>
    </row>
    <row r="33" spans="1:4" ht="15" customHeight="1">
      <c r="A33" s="37" t="s">
        <v>170</v>
      </c>
      <c r="B33" s="38" t="s">
        <v>171</v>
      </c>
      <c r="C33" s="44"/>
      <c r="D33" s="44"/>
    </row>
    <row r="34" spans="1:4" ht="15" customHeight="1">
      <c r="A34" s="37" t="s">
        <v>172</v>
      </c>
      <c r="B34" s="38" t="s">
        <v>173</v>
      </c>
      <c r="C34" s="44"/>
      <c r="D34" s="44"/>
    </row>
    <row r="35" spans="1:4" ht="15" customHeight="1">
      <c r="A35" s="37" t="s">
        <v>174</v>
      </c>
      <c r="B35" s="38" t="s">
        <v>175</v>
      </c>
      <c r="C35" s="44"/>
      <c r="D35" s="44"/>
    </row>
    <row r="36" spans="1:4" ht="15" customHeight="1">
      <c r="A36" s="37" t="s">
        <v>176</v>
      </c>
      <c r="B36" s="38" t="s">
        <v>177</v>
      </c>
      <c r="C36" s="44"/>
      <c r="D36" s="44"/>
    </row>
    <row r="37" spans="1:4" ht="15" customHeight="1">
      <c r="A37" s="37" t="s">
        <v>178</v>
      </c>
      <c r="B37" s="38" t="s">
        <v>179</v>
      </c>
      <c r="C37" s="44"/>
      <c r="D37" s="44"/>
    </row>
    <row r="38" spans="1:4" ht="15" customHeight="1">
      <c r="A38" s="37" t="s">
        <v>180</v>
      </c>
      <c r="B38" s="38" t="s">
        <v>181</v>
      </c>
      <c r="C38" s="44"/>
      <c r="D38" s="44"/>
    </row>
    <row r="39" spans="1:4" ht="15" customHeight="1">
      <c r="A39" s="37" t="s">
        <v>182</v>
      </c>
      <c r="B39" s="38" t="s">
        <v>183</v>
      </c>
      <c r="C39" s="44"/>
      <c r="D39" s="44"/>
    </row>
    <row r="40" spans="1:4" ht="15" customHeight="1">
      <c r="A40" s="37" t="s">
        <v>184</v>
      </c>
      <c r="B40" s="38" t="s">
        <v>185</v>
      </c>
      <c r="C40" s="44"/>
      <c r="D40" s="44"/>
    </row>
    <row r="41" spans="1:4" ht="15" customHeight="1">
      <c r="A41" s="37" t="s">
        <v>186</v>
      </c>
      <c r="B41" s="38" t="s">
        <v>187</v>
      </c>
      <c r="C41" s="44"/>
      <c r="D41" s="44"/>
    </row>
    <row r="42" spans="1:4" ht="26">
      <c r="A42" s="109" t="s">
        <v>188</v>
      </c>
      <c r="B42" s="110" t="s">
        <v>189</v>
      </c>
      <c r="C42" s="112">
        <f>SUM(C32:C41)</f>
        <v>0</v>
      </c>
      <c r="D42" s="112">
        <f>SUM(D32:D41)</f>
        <v>0</v>
      </c>
    </row>
    <row r="43" spans="1:4">
      <c r="A43" s="109" t="s">
        <v>119</v>
      </c>
      <c r="B43" s="110" t="s">
        <v>190</v>
      </c>
      <c r="C43" s="111"/>
      <c r="D43" s="111"/>
    </row>
    <row r="44" spans="1:4" ht="15" customHeight="1">
      <c r="A44" s="37" t="s">
        <v>191</v>
      </c>
      <c r="B44" s="38" t="s">
        <v>192</v>
      </c>
      <c r="C44" s="44"/>
      <c r="D44" s="44"/>
    </row>
    <row r="45" spans="1:4" ht="15" customHeight="1">
      <c r="A45" s="37" t="s">
        <v>193</v>
      </c>
      <c r="B45" s="38" t="s">
        <v>194</v>
      </c>
      <c r="C45" s="44"/>
      <c r="D45" s="44"/>
    </row>
    <row r="46" spans="1:4" ht="15" customHeight="1">
      <c r="A46" s="37" t="s">
        <v>195</v>
      </c>
      <c r="B46" s="38" t="s">
        <v>196</v>
      </c>
      <c r="C46" s="44"/>
      <c r="D46" s="44"/>
    </row>
    <row r="47" spans="1:4" ht="15" customHeight="1">
      <c r="A47" s="37" t="s">
        <v>197</v>
      </c>
      <c r="B47" s="38" t="s">
        <v>198</v>
      </c>
      <c r="C47" s="44"/>
      <c r="D47" s="44"/>
    </row>
    <row r="48" spans="1:4">
      <c r="A48" s="109" t="s">
        <v>199</v>
      </c>
      <c r="B48" s="110" t="s">
        <v>200</v>
      </c>
      <c r="C48" s="112">
        <f>SUM(C44:C47)</f>
        <v>0</v>
      </c>
      <c r="D48" s="112">
        <f>SUM(D44:D47)</f>
        <v>0</v>
      </c>
    </row>
    <row r="49" spans="1:24">
      <c r="A49" s="109">
        <v>2.2000000000000002</v>
      </c>
      <c r="B49" s="110" t="s">
        <v>201</v>
      </c>
      <c r="C49" s="112">
        <f>+C42+C48</f>
        <v>0</v>
      </c>
      <c r="D49" s="112">
        <f>+D42+D48</f>
        <v>0</v>
      </c>
    </row>
    <row r="50" spans="1:24">
      <c r="A50" s="109">
        <v>2.2999999999999998</v>
      </c>
      <c r="B50" s="115" t="s">
        <v>249</v>
      </c>
      <c r="C50" s="111"/>
      <c r="D50" s="111"/>
    </row>
    <row r="51" spans="1:24">
      <c r="A51" s="37" t="s">
        <v>202</v>
      </c>
      <c r="B51" s="37" t="s">
        <v>203</v>
      </c>
      <c r="C51" s="44"/>
      <c r="D51" s="44"/>
    </row>
    <row r="52" spans="1:24">
      <c r="A52" s="37" t="s">
        <v>204</v>
      </c>
      <c r="B52" s="37" t="s">
        <v>328</v>
      </c>
      <c r="C52" s="44"/>
      <c r="D52" s="44"/>
    </row>
    <row r="53" spans="1:24">
      <c r="A53" s="37" t="s">
        <v>205</v>
      </c>
      <c r="B53" s="38" t="s">
        <v>72</v>
      </c>
      <c r="C53" s="44"/>
      <c r="D53" s="44"/>
    </row>
    <row r="54" spans="1:24">
      <c r="A54" s="37" t="s">
        <v>206</v>
      </c>
      <c r="B54" s="38" t="s">
        <v>73</v>
      </c>
      <c r="C54" s="44"/>
      <c r="D54" s="44"/>
    </row>
    <row r="55" spans="1:24">
      <c r="A55" s="37" t="s">
        <v>207</v>
      </c>
      <c r="B55" s="38" t="s">
        <v>74</v>
      </c>
      <c r="C55" s="44"/>
      <c r="D55" s="44"/>
    </row>
    <row r="56" spans="1:24">
      <c r="A56" s="37" t="s">
        <v>208</v>
      </c>
      <c r="B56" s="38" t="s">
        <v>75</v>
      </c>
      <c r="C56" s="44"/>
      <c r="D56" s="44"/>
    </row>
    <row r="57" spans="1:24">
      <c r="A57" s="37" t="s">
        <v>209</v>
      </c>
      <c r="B57" s="38" t="s">
        <v>76</v>
      </c>
      <c r="C57" s="44"/>
      <c r="D57" s="44"/>
    </row>
    <row r="58" spans="1:24">
      <c r="A58" s="37" t="s">
        <v>210</v>
      </c>
      <c r="B58" s="38" t="s">
        <v>77</v>
      </c>
      <c r="C58" s="176"/>
      <c r="D58" s="176"/>
    </row>
    <row r="59" spans="1:24">
      <c r="A59" s="37" t="s">
        <v>211</v>
      </c>
      <c r="B59" s="38" t="s">
        <v>212</v>
      </c>
      <c r="C59" s="44"/>
      <c r="D59" s="176"/>
    </row>
    <row r="60" spans="1:24">
      <c r="A60" s="109" t="s">
        <v>213</v>
      </c>
      <c r="B60" s="110" t="s">
        <v>214</v>
      </c>
      <c r="C60" s="112">
        <f>SUM(C51:C58)</f>
        <v>0</v>
      </c>
      <c r="D60" s="112">
        <f>SUM(D51:D58)</f>
        <v>0</v>
      </c>
    </row>
    <row r="61" spans="1:24" ht="16">
      <c r="A61" s="109">
        <v>2.4</v>
      </c>
      <c r="B61" s="110" t="s">
        <v>215</v>
      </c>
      <c r="C61" s="116">
        <f>+C49+C60</f>
        <v>0</v>
      </c>
      <c r="D61" s="116">
        <f>+D49+D60</f>
        <v>0</v>
      </c>
    </row>
    <row r="62" spans="1:24">
      <c r="A62" s="40"/>
      <c r="B62" s="41"/>
      <c r="C62" s="108" t="str">
        <f>IF(C28=C61,"","ТЭНЦЛИЙН ДҮН ЗӨРҮҮТЭЙ БАЙНА:")</f>
        <v/>
      </c>
      <c r="D62" s="108" t="str">
        <f>IF(D28=D61,"","ТЭНЦЛИЙН ДҮН ЗӨРҮҮТЭЙ БАЙНА:")</f>
        <v/>
      </c>
    </row>
    <row r="63" spans="1:24">
      <c r="C63" s="106">
        <f>+C61-C28</f>
        <v>0</v>
      </c>
      <c r="D63" s="165">
        <f>+D61-D28</f>
        <v>0</v>
      </c>
    </row>
    <row r="64" spans="1:24" s="42" customFormat="1">
      <c r="A64" s="24"/>
      <c r="B64" s="25" t="s">
        <v>250</v>
      </c>
      <c r="C64" s="26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 s="42" customFormat="1">
      <c r="A65" s="24"/>
      <c r="B65" s="27"/>
      <c r="C65" s="26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 s="43" customFormat="1">
      <c r="A66" s="28"/>
      <c r="B66" s="27" t="s">
        <v>251</v>
      </c>
      <c r="C66" s="26"/>
      <c r="D66" s="24"/>
      <c r="E66" s="24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</row>
    <row r="67" spans="1:24" s="43" customFormat="1">
      <c r="A67" s="28"/>
      <c r="B67" s="27"/>
      <c r="C67" s="26"/>
      <c r="D67" s="24"/>
      <c r="E67" s="24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</row>
    <row r="68" spans="1:24" s="43" customFormat="1">
      <c r="A68" s="28"/>
      <c r="B68" s="29" t="s">
        <v>252</v>
      </c>
      <c r="C68" s="45" t="s">
        <v>253</v>
      </c>
      <c r="D68" s="30" t="s">
        <v>254</v>
      </c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</row>
    <row r="69" spans="1:24" s="43" customFormat="1">
      <c r="A69" s="28"/>
      <c r="B69" s="27"/>
      <c r="C69" s="32"/>
      <c r="D69" s="24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</row>
    <row r="70" spans="1:24" s="43" customFormat="1">
      <c r="A70" s="28"/>
      <c r="B70" s="29" t="s">
        <v>255</v>
      </c>
      <c r="C70" s="45" t="s">
        <v>253</v>
      </c>
      <c r="D70" s="30" t="s">
        <v>254</v>
      </c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</row>
    <row r="71" spans="1:24" s="43" customFormat="1">
      <c r="A71" s="28"/>
      <c r="B71" s="27"/>
      <c r="C71" s="32"/>
      <c r="D71" s="24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</row>
    <row r="72" spans="1:24" s="43" customFormat="1">
      <c r="A72" s="28"/>
      <c r="B72" s="31" t="s">
        <v>256</v>
      </c>
      <c r="C72" s="45" t="s">
        <v>253</v>
      </c>
      <c r="D72" s="30" t="s">
        <v>254</v>
      </c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</row>
  </sheetData>
  <sheetProtection password="CA9F" sheet="1"/>
  <mergeCells count="3">
    <mergeCell ref="A2:D2"/>
    <mergeCell ref="C4:D4"/>
    <mergeCell ref="A4:B4"/>
  </mergeCells>
  <dataValidations count="5">
    <dataValidation type="decimal" allowBlank="1" showInputMessage="1" showErrorMessage="1" sqref="C9:D16 C19:D26 C32:D41 C44:D47">
      <formula1>0</formula1>
      <formula2>1E+40</formula2>
    </dataValidation>
    <dataValidation allowBlank="1" showInputMessage="1" showErrorMessage="1" prompt="Даатгалын зуучлагчийн нэрийг бичнэ үү." sqref="A4:B4"/>
    <dataValidation allowBlank="1" showInputMessage="1" showErrorMessage="1" prompt="Тайлан гаргаж буй хугацааг бичнэ үү." sqref="C4:D4"/>
    <dataValidation allowBlank="1" showInputMessage="1" showErrorMessage="1" prompt="Тайлант үеийн хугацааг бичнэ үү." sqref="C6:D6"/>
    <dataValidation allowBlank="1" showInputMessage="1" showErrorMessage="1" prompt="Холбогдох мэдээллийг бөглөнө үү." sqref="C68:D72 B72"/>
  </dataValidations>
  <pageMargins left="0.8" right="0.5" top="0.6" bottom="2.23" header="0.65" footer="0.3"/>
  <pageSetup paperSize="9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F44"/>
  <sheetViews>
    <sheetView showGridLines="0" zoomScaleNormal="100" workbookViewId="0">
      <selection activeCell="B33" sqref="B33"/>
    </sheetView>
  </sheetViews>
  <sheetFormatPr defaultColWidth="10.54296875" defaultRowHeight="13"/>
  <cols>
    <col min="1" max="1" width="4.54296875" style="50" customWidth="1"/>
    <col min="2" max="2" width="49.7265625" style="46" customWidth="1"/>
    <col min="3" max="4" width="19.453125" style="46" customWidth="1"/>
    <col min="5" max="6" width="28.81640625" style="137" customWidth="1"/>
    <col min="7" max="16384" width="10.54296875" style="46"/>
  </cols>
  <sheetData>
    <row r="2" spans="1:6">
      <c r="A2" s="190" t="s">
        <v>260</v>
      </c>
      <c r="B2" s="190"/>
      <c r="C2" s="190"/>
      <c r="D2" s="190"/>
    </row>
    <row r="4" spans="1:6" s="48" customFormat="1">
      <c r="A4" s="47" t="str">
        <f>+i04d4a!A4</f>
        <v>Даатгалын зуучлагчийн нэр:  " ......................... " ХХК</v>
      </c>
      <c r="C4" s="49"/>
      <c r="D4" s="23" t="str">
        <f>+i04d4a!C4</f>
        <v>…. оны .. сарын ..-ны өдөр</v>
      </c>
      <c r="E4" s="138"/>
      <c r="F4" s="138"/>
    </row>
    <row r="5" spans="1:6" s="56" customFormat="1">
      <c r="A5" s="55"/>
      <c r="D5" s="57" t="s">
        <v>141</v>
      </c>
      <c r="E5" s="139"/>
      <c r="F5" s="139"/>
    </row>
    <row r="6" spans="1:6">
      <c r="A6" s="167" t="s">
        <v>3</v>
      </c>
      <c r="B6" s="167" t="s">
        <v>70</v>
      </c>
      <c r="C6" s="168" t="str">
        <f>+i04d4a!C6</f>
        <v>…. оны .. -р сарын ..</v>
      </c>
      <c r="D6" s="168" t="str">
        <f>+i04d4a!D6</f>
        <v>…. оны .. -р сарын ..</v>
      </c>
    </row>
    <row r="7" spans="1:6">
      <c r="A7" s="117">
        <v>1</v>
      </c>
      <c r="B7" s="118" t="s">
        <v>216</v>
      </c>
      <c r="C7" s="119"/>
      <c r="D7" s="119"/>
      <c r="E7" s="140"/>
    </row>
    <row r="8" spans="1:6">
      <c r="A8" s="52">
        <v>2</v>
      </c>
      <c r="B8" s="54" t="s">
        <v>294</v>
      </c>
      <c r="C8" s="58"/>
      <c r="D8" s="58"/>
    </row>
    <row r="9" spans="1:6">
      <c r="A9" s="120">
        <v>3</v>
      </c>
      <c r="B9" s="118" t="s">
        <v>257</v>
      </c>
      <c r="C9" s="121">
        <f>+C7-C8</f>
        <v>0</v>
      </c>
      <c r="D9" s="121">
        <f>+D7-D8</f>
        <v>0</v>
      </c>
    </row>
    <row r="10" spans="1:6">
      <c r="A10" s="52">
        <v>4</v>
      </c>
      <c r="B10" s="54" t="s">
        <v>217</v>
      </c>
      <c r="C10" s="58"/>
      <c r="D10" s="58"/>
    </row>
    <row r="11" spans="1:6">
      <c r="A11" s="52">
        <v>5</v>
      </c>
      <c r="B11" s="54" t="s">
        <v>218</v>
      </c>
      <c r="C11" s="58"/>
      <c r="D11" s="58"/>
    </row>
    <row r="12" spans="1:6">
      <c r="A12" s="52">
        <v>6</v>
      </c>
      <c r="B12" s="54" t="s">
        <v>219</v>
      </c>
      <c r="C12" s="58"/>
      <c r="D12" s="58"/>
    </row>
    <row r="13" spans="1:6">
      <c r="A13" s="52">
        <v>7</v>
      </c>
      <c r="B13" s="54" t="s">
        <v>220</v>
      </c>
      <c r="C13" s="58"/>
      <c r="D13" s="58"/>
    </row>
    <row r="14" spans="1:6">
      <c r="A14" s="52">
        <v>8</v>
      </c>
      <c r="B14" s="54" t="s">
        <v>62</v>
      </c>
      <c r="C14" s="58"/>
      <c r="D14" s="58"/>
    </row>
    <row r="15" spans="1:6">
      <c r="A15" s="52">
        <v>9</v>
      </c>
      <c r="B15" s="54" t="s">
        <v>221</v>
      </c>
      <c r="C15" s="58"/>
      <c r="D15" s="58"/>
    </row>
    <row r="16" spans="1:6">
      <c r="A16" s="52">
        <v>10</v>
      </c>
      <c r="B16" s="54" t="s">
        <v>222</v>
      </c>
      <c r="C16" s="58"/>
      <c r="D16" s="58"/>
      <c r="E16" s="140"/>
    </row>
    <row r="17" spans="1:6">
      <c r="A17" s="52">
        <v>11</v>
      </c>
      <c r="B17" s="54" t="s">
        <v>223</v>
      </c>
      <c r="C17" s="58"/>
      <c r="D17" s="58"/>
      <c r="E17" s="140"/>
    </row>
    <row r="18" spans="1:6">
      <c r="A18" s="52">
        <v>12</v>
      </c>
      <c r="B18" s="54" t="s">
        <v>224</v>
      </c>
      <c r="C18" s="58"/>
      <c r="D18" s="58"/>
    </row>
    <row r="19" spans="1:6">
      <c r="A19" s="52">
        <v>13</v>
      </c>
      <c r="B19" s="54" t="s">
        <v>225</v>
      </c>
      <c r="C19" s="58"/>
      <c r="D19" s="58"/>
    </row>
    <row r="20" spans="1:6">
      <c r="A20" s="52">
        <v>14</v>
      </c>
      <c r="B20" s="54" t="s">
        <v>226</v>
      </c>
      <c r="C20" s="58"/>
      <c r="D20" s="58"/>
    </row>
    <row r="21" spans="1:6">
      <c r="A21" s="52">
        <v>15</v>
      </c>
      <c r="B21" s="54" t="s">
        <v>227</v>
      </c>
      <c r="C21" s="58"/>
      <c r="D21" s="58"/>
    </row>
    <row r="22" spans="1:6">
      <c r="A22" s="52">
        <v>16</v>
      </c>
      <c r="B22" s="54" t="s">
        <v>228</v>
      </c>
      <c r="C22" s="58"/>
      <c r="D22" s="58"/>
    </row>
    <row r="23" spans="1:6">
      <c r="A23" s="51">
        <v>17</v>
      </c>
      <c r="B23" s="54" t="s">
        <v>229</v>
      </c>
      <c r="C23" s="58"/>
      <c r="D23" s="58"/>
    </row>
    <row r="24" spans="1:6">
      <c r="A24" s="120">
        <v>18</v>
      </c>
      <c r="B24" s="118" t="s">
        <v>258</v>
      </c>
      <c r="C24" s="121">
        <f>+C9+C10+C11+C12+C13+C14-C15-C16-C17-C18+C19+C20+C21+C22+C23</f>
        <v>0</v>
      </c>
      <c r="D24" s="121">
        <f>+D9+D10+D11+D12+D13+D14-D15-D16-D17-D18+D19+D20+D21+D22+D23</f>
        <v>0</v>
      </c>
    </row>
    <row r="25" spans="1:6">
      <c r="A25" s="51">
        <v>19</v>
      </c>
      <c r="B25" s="54" t="s">
        <v>230</v>
      </c>
      <c r="C25" s="58"/>
      <c r="D25" s="58"/>
    </row>
    <row r="26" spans="1:6">
      <c r="A26" s="120">
        <v>20</v>
      </c>
      <c r="B26" s="118" t="s">
        <v>231</v>
      </c>
      <c r="C26" s="121">
        <f>+C24-C25</f>
        <v>0</v>
      </c>
      <c r="D26" s="121">
        <f>+D24-D25</f>
        <v>0</v>
      </c>
    </row>
    <row r="27" spans="1:6" ht="26">
      <c r="A27" s="51">
        <v>21</v>
      </c>
      <c r="B27" s="53" t="s">
        <v>232</v>
      </c>
      <c r="C27" s="58"/>
      <c r="D27" s="58"/>
    </row>
    <row r="28" spans="1:6">
      <c r="A28" s="120">
        <v>22</v>
      </c>
      <c r="B28" s="118" t="s">
        <v>233</v>
      </c>
      <c r="C28" s="121">
        <f>+C26+C27</f>
        <v>0</v>
      </c>
      <c r="D28" s="121">
        <f>+D26+D27</f>
        <v>0</v>
      </c>
      <c r="E28" s="107" t="str">
        <f>IF(i04d4a!C59=i04d4b!C28,"","Өмнөх үеийн дүн"&amp;ROUND((i04d4a!C59-i04d4b!C28),2)&amp;"-р зөрүүтэй байна")</f>
        <v/>
      </c>
      <c r="F28" s="107" t="str">
        <f>IF(i04d4a!D59=i04d4b!D28,"","Өмнөх үеийн дүн"&amp;ROUND((i04d4a!D59-i04d4b!D28),2)&amp;"-р зөрүүтэй байна")</f>
        <v/>
      </c>
    </row>
    <row r="29" spans="1:6">
      <c r="A29" s="120">
        <v>23</v>
      </c>
      <c r="B29" s="118" t="s">
        <v>82</v>
      </c>
      <c r="C29" s="121">
        <f>SUM(C30:C32)</f>
        <v>0</v>
      </c>
      <c r="D29" s="121">
        <f>SUM(D30:D32)</f>
        <v>0</v>
      </c>
    </row>
    <row r="30" spans="1:6">
      <c r="A30" s="191"/>
      <c r="B30" s="54" t="s">
        <v>234</v>
      </c>
      <c r="C30" s="58"/>
      <c r="D30" s="58"/>
    </row>
    <row r="31" spans="1:6">
      <c r="A31" s="191"/>
      <c r="B31" s="54" t="s">
        <v>235</v>
      </c>
      <c r="C31" s="58"/>
      <c r="D31" s="58"/>
    </row>
    <row r="32" spans="1:6">
      <c r="A32" s="191"/>
      <c r="B32" s="54" t="s">
        <v>236</v>
      </c>
      <c r="C32" s="58"/>
      <c r="D32" s="58"/>
    </row>
    <row r="33" spans="1:5">
      <c r="A33" s="120">
        <v>24</v>
      </c>
      <c r="B33" s="118" t="s">
        <v>237</v>
      </c>
      <c r="C33" s="121">
        <f>+C28+C29</f>
        <v>0</v>
      </c>
      <c r="D33" s="121">
        <f>+D28+D29</f>
        <v>0</v>
      </c>
      <c r="E33" s="140"/>
    </row>
    <row r="34" spans="1:5" ht="13.5">
      <c r="A34" s="51">
        <v>25</v>
      </c>
      <c r="B34" s="53" t="s">
        <v>238</v>
      </c>
      <c r="C34" s="59"/>
      <c r="D34" s="59"/>
    </row>
    <row r="36" spans="1:5">
      <c r="B36" s="56" t="str">
        <f>+i04d4a!B64</f>
        <v>тамга тэмдэг</v>
      </c>
    </row>
    <row r="37" spans="1:5">
      <c r="A37" s="50" t="s">
        <v>239</v>
      </c>
    </row>
    <row r="38" spans="1:5">
      <c r="B38" s="46" t="str">
        <f>+i04d4a!B66</f>
        <v xml:space="preserve">ТАЙЛАН ГАРГАСАН:    </v>
      </c>
    </row>
    <row r="40" spans="1:5">
      <c r="B40" s="46" t="str">
        <f>+i04d4a!B68</f>
        <v xml:space="preserve"> Гүйцэтгэх захирал</v>
      </c>
      <c r="C40" s="46" t="str">
        <f>+i04d4a!C68</f>
        <v xml:space="preserve">/…………………./   </v>
      </c>
      <c r="D40" s="46" t="str">
        <f>+i04d4a!D68</f>
        <v>/............................../</v>
      </c>
    </row>
    <row r="42" spans="1:5">
      <c r="B42" s="46" t="str">
        <f>+i04d4a!B70</f>
        <v xml:space="preserve"> Ерөнхий нягтлан бодогч  </v>
      </c>
      <c r="C42" s="46" t="str">
        <f>+i04d4a!C70</f>
        <v xml:space="preserve">/…………………./   </v>
      </c>
      <c r="D42" s="46" t="str">
        <f>+i04d4a!D70</f>
        <v>/............................../</v>
      </c>
    </row>
    <row r="44" spans="1:5">
      <c r="B44" s="46" t="str">
        <f>+i04d4a!B72</f>
        <v>.........................................................</v>
      </c>
      <c r="C44" s="46" t="str">
        <f>+i04d4a!C72</f>
        <v xml:space="preserve">/…………………./   </v>
      </c>
      <c r="D44" s="46" t="str">
        <f>+i04d4a!D72</f>
        <v>/............................../</v>
      </c>
    </row>
  </sheetData>
  <sheetProtection password="CA9F" sheet="1" objects="1" scenarios="1"/>
  <mergeCells count="2">
    <mergeCell ref="A2:D2"/>
    <mergeCell ref="A30:A32"/>
  </mergeCells>
  <dataValidations count="2">
    <dataValidation type="decimal" allowBlank="1" showInputMessage="1" showErrorMessage="1" sqref="C8:D8 C34:D34 C25:D25 C27:D27 C30:D32 C10:C18 D10:D18">
      <formula1>0</formula1>
      <formula2>1E+30</formula2>
    </dataValidation>
    <dataValidation type="decimal" allowBlank="1" showInputMessage="1" showErrorMessage="1" sqref="C19:C23 D19:D23">
      <formula1>-1E+30</formula1>
      <formula2>1E+30</formula2>
    </dataValidation>
  </dataValidations>
  <pageMargins left="0.62" right="0.5" top="0.56000000000000005" bottom="0.19" header="0.3" footer="0.3"/>
  <pageSetup paperSize="9" scale="90" fitToWidth="0"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2:L34"/>
  <sheetViews>
    <sheetView showGridLines="0" topLeftCell="A4" workbookViewId="0">
      <selection activeCell="C24" sqref="C24"/>
    </sheetView>
  </sheetViews>
  <sheetFormatPr defaultColWidth="9.1796875" defaultRowHeight="13"/>
  <cols>
    <col min="1" max="1" width="9.1796875" style="50"/>
    <col min="2" max="2" width="41.453125" style="46" customWidth="1"/>
    <col min="3" max="4" width="17.453125" style="46" customWidth="1"/>
    <col min="5" max="5" width="17.26953125" style="46" bestFit="1" customWidth="1"/>
    <col min="6" max="6" width="22.1796875" style="46" bestFit="1" customWidth="1"/>
    <col min="7" max="7" width="21.7265625" style="46" bestFit="1" customWidth="1"/>
    <col min="8" max="8" width="18.26953125" style="46" customWidth="1"/>
    <col min="9" max="9" width="20.1796875" style="46" customWidth="1"/>
    <col min="10" max="10" width="25.26953125" style="46" customWidth="1"/>
    <col min="11" max="16384" width="9.1796875" style="46"/>
  </cols>
  <sheetData>
    <row r="2" spans="1:12">
      <c r="A2" s="190" t="s">
        <v>261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2" s="48" customFormat="1">
      <c r="A3" s="47" t="str">
        <f>+i04d4a!A4</f>
        <v>Даатгалын зуучлагчийн нэр:  " ......................... " ХХК</v>
      </c>
      <c r="J3" s="23" t="str">
        <f>+i04d4a!C4</f>
        <v>…. оны .. сарын ..-ны өдөр</v>
      </c>
      <c r="L3" s="49"/>
    </row>
    <row r="4" spans="1:12" s="56" customFormat="1">
      <c r="A4" s="55"/>
      <c r="J4" s="57" t="s">
        <v>141</v>
      </c>
    </row>
    <row r="5" spans="1:12">
      <c r="A5" s="192" t="s">
        <v>3</v>
      </c>
      <c r="B5" s="192" t="s">
        <v>70</v>
      </c>
      <c r="C5" s="192" t="s">
        <v>71</v>
      </c>
      <c r="D5" s="192" t="s">
        <v>72</v>
      </c>
      <c r="E5" s="192" t="s">
        <v>73</v>
      </c>
      <c r="F5" s="192" t="s">
        <v>74</v>
      </c>
      <c r="G5" s="192" t="s">
        <v>75</v>
      </c>
      <c r="H5" s="192" t="s">
        <v>76</v>
      </c>
      <c r="I5" s="192" t="s">
        <v>77</v>
      </c>
      <c r="J5" s="193" t="s">
        <v>78</v>
      </c>
    </row>
    <row r="6" spans="1:12">
      <c r="A6" s="192"/>
      <c r="B6" s="192"/>
      <c r="C6" s="192"/>
      <c r="D6" s="192"/>
      <c r="E6" s="192"/>
      <c r="F6" s="192"/>
      <c r="G6" s="192"/>
      <c r="H6" s="192"/>
      <c r="I6" s="192"/>
      <c r="J6" s="194"/>
    </row>
    <row r="7" spans="1:12">
      <c r="A7" s="117">
        <v>1</v>
      </c>
      <c r="B7" s="118" t="s">
        <v>240</v>
      </c>
      <c r="C7" s="122"/>
      <c r="D7" s="122"/>
      <c r="E7" s="122"/>
      <c r="F7" s="122"/>
      <c r="G7" s="122"/>
      <c r="H7" s="122"/>
      <c r="I7" s="122"/>
      <c r="J7" s="123">
        <f>SUM(C7:I7)</f>
        <v>0</v>
      </c>
    </row>
    <row r="8" spans="1:12" ht="26">
      <c r="A8" s="52">
        <v>2</v>
      </c>
      <c r="B8" s="54" t="s">
        <v>79</v>
      </c>
      <c r="C8" s="75"/>
      <c r="D8" s="75"/>
      <c r="E8" s="75"/>
      <c r="F8" s="75"/>
      <c r="G8" s="75"/>
      <c r="H8" s="75"/>
      <c r="I8" s="75"/>
      <c r="J8" s="60">
        <f t="shared" ref="J8:J23" si="0">SUM(C8:I8)</f>
        <v>0</v>
      </c>
    </row>
    <row r="9" spans="1:12">
      <c r="A9" s="52">
        <v>3</v>
      </c>
      <c r="B9" s="61" t="s">
        <v>80</v>
      </c>
      <c r="C9" s="60">
        <f>+C7+C8</f>
        <v>0</v>
      </c>
      <c r="D9" s="60">
        <f t="shared" ref="D9:I9" si="1">+D7+D8</f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  <c r="I9" s="60">
        <f t="shared" si="1"/>
        <v>0</v>
      </c>
      <c r="J9" s="60">
        <f t="shared" si="0"/>
        <v>0</v>
      </c>
    </row>
    <row r="10" spans="1:12">
      <c r="A10" s="52">
        <v>4</v>
      </c>
      <c r="B10" s="62" t="s">
        <v>241</v>
      </c>
      <c r="C10" s="75"/>
      <c r="D10" s="75"/>
      <c r="E10" s="75"/>
      <c r="F10" s="75"/>
      <c r="G10" s="75"/>
      <c r="H10" s="75"/>
      <c r="I10" s="75"/>
      <c r="J10" s="60">
        <f t="shared" si="0"/>
        <v>0</v>
      </c>
    </row>
    <row r="11" spans="1:12">
      <c r="A11" s="52">
        <v>5</v>
      </c>
      <c r="B11" s="62" t="s">
        <v>82</v>
      </c>
      <c r="C11" s="74"/>
      <c r="D11" s="74"/>
      <c r="E11" s="74"/>
      <c r="F11" s="74"/>
      <c r="G11" s="74"/>
      <c r="H11" s="74"/>
      <c r="I11" s="74"/>
      <c r="J11" s="60">
        <f t="shared" si="0"/>
        <v>0</v>
      </c>
    </row>
    <row r="12" spans="1:12">
      <c r="A12" s="52">
        <v>6</v>
      </c>
      <c r="B12" s="62" t="s">
        <v>83</v>
      </c>
      <c r="C12" s="74"/>
      <c r="D12" s="74"/>
      <c r="E12" s="74"/>
      <c r="F12" s="74"/>
      <c r="G12" s="74"/>
      <c r="H12" s="74"/>
      <c r="I12" s="74"/>
      <c r="J12" s="60">
        <f t="shared" si="0"/>
        <v>0</v>
      </c>
    </row>
    <row r="13" spans="1:12">
      <c r="A13" s="52">
        <v>7</v>
      </c>
      <c r="B13" s="62" t="s">
        <v>84</v>
      </c>
      <c r="C13" s="74"/>
      <c r="D13" s="74"/>
      <c r="E13" s="74"/>
      <c r="F13" s="74"/>
      <c r="G13" s="74"/>
      <c r="H13" s="74"/>
      <c r="I13" s="74"/>
      <c r="J13" s="60">
        <f t="shared" si="0"/>
        <v>0</v>
      </c>
    </row>
    <row r="14" spans="1:12">
      <c r="A14" s="52">
        <v>8</v>
      </c>
      <c r="B14" s="62" t="s">
        <v>85</v>
      </c>
      <c r="C14" s="74"/>
      <c r="D14" s="74"/>
      <c r="E14" s="74"/>
      <c r="F14" s="74"/>
      <c r="G14" s="74"/>
      <c r="H14" s="74"/>
      <c r="I14" s="74"/>
      <c r="J14" s="60">
        <f t="shared" si="0"/>
        <v>0</v>
      </c>
    </row>
    <row r="15" spans="1:12">
      <c r="A15" s="117">
        <v>9</v>
      </c>
      <c r="B15" s="118" t="s">
        <v>296</v>
      </c>
      <c r="C15" s="123">
        <f t="shared" ref="C15:H15" si="2">+C9+C10+C11+C12-C13+C14</f>
        <v>0</v>
      </c>
      <c r="D15" s="123">
        <f t="shared" si="2"/>
        <v>0</v>
      </c>
      <c r="E15" s="123">
        <f t="shared" si="2"/>
        <v>0</v>
      </c>
      <c r="F15" s="123">
        <f t="shared" si="2"/>
        <v>0</v>
      </c>
      <c r="G15" s="123">
        <f t="shared" si="2"/>
        <v>0</v>
      </c>
      <c r="H15" s="123">
        <f t="shared" si="2"/>
        <v>0</v>
      </c>
      <c r="I15" s="123">
        <f>+I9+I10+I11+I12+I13+I14</f>
        <v>0</v>
      </c>
      <c r="J15" s="123">
        <f t="shared" si="0"/>
        <v>0</v>
      </c>
    </row>
    <row r="16" spans="1:12" ht="26">
      <c r="A16" s="52">
        <v>10</v>
      </c>
      <c r="B16" s="54" t="s">
        <v>79</v>
      </c>
      <c r="C16" s="74"/>
      <c r="D16" s="74"/>
      <c r="E16" s="74"/>
      <c r="F16" s="74"/>
      <c r="G16" s="74"/>
      <c r="H16" s="74"/>
      <c r="I16" s="74"/>
      <c r="J16" s="60">
        <f t="shared" si="0"/>
        <v>0</v>
      </c>
    </row>
    <row r="17" spans="1:11">
      <c r="A17" s="52">
        <v>11</v>
      </c>
      <c r="B17" s="61" t="s">
        <v>80</v>
      </c>
      <c r="C17" s="60">
        <f>+C15+C16</f>
        <v>0</v>
      </c>
      <c r="D17" s="60">
        <f t="shared" ref="D17:I17" si="3">+D15+D16</f>
        <v>0</v>
      </c>
      <c r="E17" s="60">
        <f t="shared" si="3"/>
        <v>0</v>
      </c>
      <c r="F17" s="60">
        <f t="shared" si="3"/>
        <v>0</v>
      </c>
      <c r="G17" s="60">
        <f t="shared" si="3"/>
        <v>0</v>
      </c>
      <c r="H17" s="60">
        <f t="shared" si="3"/>
        <v>0</v>
      </c>
      <c r="I17" s="60">
        <f t="shared" si="3"/>
        <v>0</v>
      </c>
      <c r="J17" s="60">
        <f t="shared" si="0"/>
        <v>0</v>
      </c>
    </row>
    <row r="18" spans="1:11">
      <c r="A18" s="52">
        <v>12</v>
      </c>
      <c r="B18" s="62" t="s">
        <v>81</v>
      </c>
      <c r="C18" s="75"/>
      <c r="D18" s="75"/>
      <c r="E18" s="75"/>
      <c r="F18" s="75"/>
      <c r="G18" s="75"/>
      <c r="H18" s="75"/>
      <c r="I18" s="177">
        <f>+i04d4b!D28</f>
        <v>0</v>
      </c>
      <c r="J18" s="60">
        <f t="shared" si="0"/>
        <v>0</v>
      </c>
    </row>
    <row r="19" spans="1:11">
      <c r="A19" s="52">
        <v>13</v>
      </c>
      <c r="B19" s="62" t="s">
        <v>82</v>
      </c>
      <c r="C19" s="74"/>
      <c r="D19" s="74"/>
      <c r="E19" s="74"/>
      <c r="F19" s="74"/>
      <c r="G19" s="74"/>
      <c r="H19" s="74"/>
      <c r="I19" s="74"/>
      <c r="J19" s="60">
        <f t="shared" si="0"/>
        <v>0</v>
      </c>
    </row>
    <row r="20" spans="1:11">
      <c r="A20" s="52">
        <v>14</v>
      </c>
      <c r="B20" s="62" t="s">
        <v>83</v>
      </c>
      <c r="C20" s="74"/>
      <c r="D20" s="74"/>
      <c r="E20" s="74"/>
      <c r="F20" s="74"/>
      <c r="G20" s="74"/>
      <c r="H20" s="74"/>
      <c r="I20" s="74"/>
      <c r="J20" s="60">
        <f t="shared" si="0"/>
        <v>0</v>
      </c>
    </row>
    <row r="21" spans="1:11">
      <c r="A21" s="52">
        <v>15</v>
      </c>
      <c r="B21" s="62" t="s">
        <v>84</v>
      </c>
      <c r="C21" s="74"/>
      <c r="D21" s="74"/>
      <c r="E21" s="74"/>
      <c r="F21" s="74"/>
      <c r="G21" s="74"/>
      <c r="H21" s="74"/>
      <c r="I21" s="74"/>
      <c r="J21" s="60">
        <f t="shared" si="0"/>
        <v>0</v>
      </c>
    </row>
    <row r="22" spans="1:11">
      <c r="A22" s="52">
        <v>16</v>
      </c>
      <c r="B22" s="62" t="s">
        <v>85</v>
      </c>
      <c r="C22" s="74"/>
      <c r="D22" s="74"/>
      <c r="E22" s="74"/>
      <c r="F22" s="74"/>
      <c r="G22" s="74"/>
      <c r="H22" s="74"/>
      <c r="I22" s="74"/>
      <c r="J22" s="60">
        <f t="shared" si="0"/>
        <v>0</v>
      </c>
    </row>
    <row r="23" spans="1:11">
      <c r="A23" s="117">
        <v>17</v>
      </c>
      <c r="B23" s="118" t="s">
        <v>297</v>
      </c>
      <c r="C23" s="123">
        <f t="shared" ref="C23:I23" si="4">SUM(C17:C22)</f>
        <v>0</v>
      </c>
      <c r="D23" s="123">
        <f t="shared" si="4"/>
        <v>0</v>
      </c>
      <c r="E23" s="123">
        <f t="shared" si="4"/>
        <v>0</v>
      </c>
      <c r="F23" s="123">
        <f t="shared" si="4"/>
        <v>0</v>
      </c>
      <c r="G23" s="123">
        <f t="shared" si="4"/>
        <v>0</v>
      </c>
      <c r="H23" s="123">
        <f t="shared" si="4"/>
        <v>0</v>
      </c>
      <c r="I23" s="123">
        <f t="shared" si="4"/>
        <v>0</v>
      </c>
      <c r="J23" s="123">
        <f t="shared" si="0"/>
        <v>0</v>
      </c>
    </row>
    <row r="24" spans="1:11" ht="25.5" customHeight="1">
      <c r="C24" s="71" t="str">
        <f>IF(C23=(i04d4a!D51+i04d4a!D52),"","ДҮН ЗӨРҮҮТЭЙ БАЙНА:")</f>
        <v/>
      </c>
      <c r="D24" s="71" t="str">
        <f>IF(D23=i04d4a!D53,"","ДҮН ЗӨРҮҮТЭЙ БАЙНА:")</f>
        <v/>
      </c>
      <c r="E24" s="71" t="str">
        <f>IF(E23=i04d4a!D54,"","ДҮН ЗӨРҮҮТЭЙ БАЙНА:")</f>
        <v/>
      </c>
      <c r="F24" s="71" t="str">
        <f>IF(F23=i04d4a!D55,"","ДҮН ЗӨРҮҮТЭЙ БАЙНА:")</f>
        <v/>
      </c>
      <c r="G24" s="71" t="str">
        <f>IF(G23=i04d4a!D56,"","ДҮН ЗӨРҮҮТЭЙ БАЙНА:")</f>
        <v/>
      </c>
      <c r="H24" s="71" t="str">
        <f>IF(H23=i04d4a!D57,"","ДҮН ЗӨРҮҮТЭЙ БАЙНА:")</f>
        <v/>
      </c>
      <c r="I24" s="71" t="str">
        <f>IF(I23=i04d4a!D58,"","ДҮН ЗӨРҮҮТЭЙ БАЙНА:")</f>
        <v/>
      </c>
      <c r="J24" s="71" t="str">
        <f>IF(J23=i04d4a!D60,"","ДҮН ЗӨРҮҮТЭЙ БАЙНА:")</f>
        <v/>
      </c>
      <c r="K24" s="71"/>
    </row>
    <row r="25" spans="1:11">
      <c r="C25" s="72">
        <f>+C23-(i04d4a!D51+i04d4a!D52)</f>
        <v>0</v>
      </c>
      <c r="D25" s="73">
        <f>+D23-i04d4a!D53</f>
        <v>0</v>
      </c>
      <c r="E25" s="73">
        <f>+E23-i04d4a!D54</f>
        <v>0</v>
      </c>
      <c r="F25" s="72">
        <f>+F23-i04d4a!D55</f>
        <v>0</v>
      </c>
      <c r="G25" s="73">
        <f>+G23-i04d4a!D56</f>
        <v>0</v>
      </c>
      <c r="H25" s="73">
        <f>+H23-i04d4a!D57</f>
        <v>0</v>
      </c>
      <c r="I25" s="72">
        <f>+I23-i04d4a!D58</f>
        <v>0</v>
      </c>
      <c r="J25" s="73">
        <f>+J23-i04d4a!D60</f>
        <v>0</v>
      </c>
      <c r="K25" s="73"/>
    </row>
    <row r="26" spans="1:11">
      <c r="B26" s="56" t="str">
        <f>+i04d4a!B64</f>
        <v>тамга тэмдэг</v>
      </c>
    </row>
    <row r="28" spans="1:11">
      <c r="B28" s="46" t="str">
        <f>+i04d4a!B66</f>
        <v xml:space="preserve">ТАЙЛАН ГАРГАСАН:    </v>
      </c>
    </row>
    <row r="30" spans="1:11">
      <c r="B30" s="46" t="str">
        <f>+i04d4a!B68</f>
        <v xml:space="preserve"> Гүйцэтгэх захирал</v>
      </c>
      <c r="C30" s="46" t="str">
        <f>+i04d4a!C68</f>
        <v xml:space="preserve">/…………………./   </v>
      </c>
      <c r="D30" s="46" t="str">
        <f>+i04d4a!D68</f>
        <v>/............................../</v>
      </c>
    </row>
    <row r="32" spans="1:11">
      <c r="B32" s="46" t="str">
        <f>+i04d4a!B70</f>
        <v xml:space="preserve"> Ерөнхий нягтлан бодогч  </v>
      </c>
      <c r="C32" s="46" t="str">
        <f>+i04d4a!C70</f>
        <v xml:space="preserve">/…………………./   </v>
      </c>
      <c r="D32" s="46" t="str">
        <f>+i04d4a!D70</f>
        <v>/............................../</v>
      </c>
    </row>
    <row r="34" spans="2:4">
      <c r="B34" s="46" t="str">
        <f>+i04d4a!B72</f>
        <v>.........................................................</v>
      </c>
      <c r="C34" s="46" t="str">
        <f>+i04d4a!C72</f>
        <v xml:space="preserve">/…………………./   </v>
      </c>
      <c r="D34" s="46" t="str">
        <f>+i04d4a!D72</f>
        <v>/............................../</v>
      </c>
    </row>
  </sheetData>
  <sheetProtection password="CA9F" sheet="1" objects="1" scenarios="1"/>
  <mergeCells count="11">
    <mergeCell ref="J5:J6"/>
    <mergeCell ref="A2:J2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dataValidations count="1">
    <dataValidation type="decimal" allowBlank="1" showInputMessage="1" showErrorMessage="1" sqref="C7:J23">
      <formula1>-1E+24</formula1>
      <formula2>1E+31</formula2>
    </dataValidation>
  </dataValidations>
  <pageMargins left="0.28999999999999998" right="0.17" top="1.06" bottom="0.17" header="0.3" footer="0.3"/>
  <pageSetup paperSize="9" scale="68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F68"/>
  <sheetViews>
    <sheetView showGridLines="0" topLeftCell="A16" workbookViewId="0">
      <selection activeCell="G22" sqref="G22"/>
    </sheetView>
  </sheetViews>
  <sheetFormatPr defaultColWidth="9.1796875" defaultRowHeight="13"/>
  <cols>
    <col min="1" max="1" width="4.7265625" style="67" customWidth="1"/>
    <col min="2" max="2" width="56.54296875" style="65" customWidth="1"/>
    <col min="3" max="4" width="22.1796875" style="63" customWidth="1"/>
    <col min="5" max="5" width="23.7265625" style="63" customWidth="1"/>
    <col min="6" max="6" width="14.54296875" style="63" bestFit="1" customWidth="1"/>
    <col min="7" max="16384" width="9.1796875" style="63"/>
  </cols>
  <sheetData>
    <row r="2" spans="1:6">
      <c r="A2" s="198" t="s">
        <v>262</v>
      </c>
      <c r="B2" s="198"/>
      <c r="C2" s="198"/>
      <c r="D2" s="198"/>
    </row>
    <row r="3" spans="1:6">
      <c r="A3" s="64" t="str">
        <f>+i04d4a!A4</f>
        <v>Даатгалын зуучлагчийн нэр:  " ......................... " ХХК</v>
      </c>
      <c r="D3" s="66" t="str">
        <f>+i04d4a!C4</f>
        <v>…. оны .. сарын ..-ны өдөр</v>
      </c>
    </row>
    <row r="4" spans="1:6">
      <c r="D4" s="76" t="s">
        <v>141</v>
      </c>
    </row>
    <row r="5" spans="1:6" s="68" customFormat="1" ht="27" customHeight="1">
      <c r="A5" s="167" t="s">
        <v>3</v>
      </c>
      <c r="B5" s="167" t="s">
        <v>70</v>
      </c>
      <c r="C5" s="168" t="str">
        <f>+i04d4b!C6</f>
        <v>…. оны .. -р сарын ..</v>
      </c>
      <c r="D5" s="168" t="str">
        <f>+i04d4b!D6</f>
        <v>…. оны .. -р сарын ..</v>
      </c>
    </row>
    <row r="6" spans="1:6">
      <c r="A6" s="120">
        <v>1</v>
      </c>
      <c r="B6" s="124" t="s">
        <v>86</v>
      </c>
      <c r="C6" s="125"/>
      <c r="D6" s="125"/>
    </row>
    <row r="7" spans="1:6">
      <c r="A7" s="117">
        <v>1.1000000000000001</v>
      </c>
      <c r="B7" s="126" t="s">
        <v>87</v>
      </c>
      <c r="C7" s="121">
        <f>SUM(C8:C13)</f>
        <v>0</v>
      </c>
      <c r="D7" s="121">
        <f>SUM(D8:D13)</f>
        <v>0</v>
      </c>
    </row>
    <row r="8" spans="1:6">
      <c r="A8" s="199"/>
      <c r="B8" s="69" t="s">
        <v>242</v>
      </c>
      <c r="C8" s="78"/>
      <c r="D8" s="78"/>
      <c r="F8" s="70"/>
    </row>
    <row r="9" spans="1:6">
      <c r="A9" s="199"/>
      <c r="B9" s="69" t="s">
        <v>91</v>
      </c>
      <c r="C9" s="79"/>
      <c r="D9" s="79"/>
    </row>
    <row r="10" spans="1:6">
      <c r="A10" s="199"/>
      <c r="B10" s="69" t="s">
        <v>243</v>
      </c>
      <c r="C10" s="79"/>
      <c r="D10" s="79"/>
    </row>
    <row r="11" spans="1:6">
      <c r="A11" s="199"/>
      <c r="B11" s="69" t="s">
        <v>94</v>
      </c>
      <c r="C11" s="79"/>
      <c r="D11" s="79"/>
    </row>
    <row r="12" spans="1:6">
      <c r="A12" s="199"/>
      <c r="B12" s="69" t="s">
        <v>96</v>
      </c>
      <c r="C12" s="79"/>
      <c r="D12" s="79"/>
    </row>
    <row r="13" spans="1:6">
      <c r="A13" s="199"/>
      <c r="B13" s="69" t="s">
        <v>98</v>
      </c>
      <c r="C13" s="79"/>
      <c r="D13" s="79"/>
    </row>
    <row r="14" spans="1:6">
      <c r="A14" s="117">
        <v>1.2</v>
      </c>
      <c r="B14" s="126" t="s">
        <v>99</v>
      </c>
      <c r="C14" s="121">
        <f>SUM(C15:C23)</f>
        <v>0</v>
      </c>
      <c r="D14" s="121">
        <f>SUM(D15:D23)</f>
        <v>0</v>
      </c>
    </row>
    <row r="15" spans="1:6">
      <c r="A15" s="199"/>
      <c r="B15" s="54" t="s">
        <v>101</v>
      </c>
      <c r="C15" s="79"/>
      <c r="D15" s="79"/>
    </row>
    <row r="16" spans="1:6">
      <c r="A16" s="199"/>
      <c r="B16" s="54" t="s">
        <v>103</v>
      </c>
      <c r="C16" s="79"/>
      <c r="D16" s="79"/>
    </row>
    <row r="17" spans="1:4">
      <c r="A17" s="199"/>
      <c r="B17" s="54" t="s">
        <v>298</v>
      </c>
      <c r="C17" s="79"/>
      <c r="D17" s="79"/>
    </row>
    <row r="18" spans="1:4">
      <c r="A18" s="199"/>
      <c r="B18" s="54" t="s">
        <v>106</v>
      </c>
      <c r="C18" s="79"/>
      <c r="D18" s="79"/>
    </row>
    <row r="19" spans="1:4">
      <c r="A19" s="199"/>
      <c r="B19" s="54" t="s">
        <v>244</v>
      </c>
      <c r="C19" s="79"/>
      <c r="D19" s="79"/>
    </row>
    <row r="20" spans="1:4">
      <c r="A20" s="199"/>
      <c r="B20" s="54" t="s">
        <v>112</v>
      </c>
      <c r="C20" s="79"/>
      <c r="D20" s="79"/>
    </row>
    <row r="21" spans="1:4">
      <c r="A21" s="199"/>
      <c r="B21" s="54" t="s">
        <v>113</v>
      </c>
      <c r="C21" s="79"/>
      <c r="D21" s="79"/>
    </row>
    <row r="22" spans="1:4">
      <c r="A22" s="199"/>
      <c r="B22" s="54" t="s">
        <v>295</v>
      </c>
      <c r="C22" s="79"/>
      <c r="D22" s="79"/>
    </row>
    <row r="23" spans="1:4">
      <c r="A23" s="199"/>
      <c r="B23" s="54" t="s">
        <v>114</v>
      </c>
      <c r="C23" s="79"/>
      <c r="D23" s="79"/>
    </row>
    <row r="24" spans="1:4">
      <c r="A24" s="120">
        <v>1.3</v>
      </c>
      <c r="B24" s="124" t="s">
        <v>115</v>
      </c>
      <c r="C24" s="121">
        <f>+C7-C14</f>
        <v>0</v>
      </c>
      <c r="D24" s="121">
        <f>+D7-D14</f>
        <v>0</v>
      </c>
    </row>
    <row r="25" spans="1:4">
      <c r="A25" s="120">
        <v>2</v>
      </c>
      <c r="B25" s="124" t="s">
        <v>116</v>
      </c>
      <c r="C25" s="127"/>
      <c r="D25" s="127"/>
    </row>
    <row r="26" spans="1:4">
      <c r="A26" s="117">
        <v>2.1</v>
      </c>
      <c r="B26" s="126" t="s">
        <v>87</v>
      </c>
      <c r="C26" s="121">
        <f>SUM(C27:C34)</f>
        <v>0</v>
      </c>
      <c r="D26" s="121">
        <f>SUM(D27:D34)</f>
        <v>0</v>
      </c>
    </row>
    <row r="27" spans="1:4">
      <c r="A27" s="195"/>
      <c r="B27" s="69" t="s">
        <v>118</v>
      </c>
      <c r="C27" s="79"/>
      <c r="D27" s="79"/>
    </row>
    <row r="28" spans="1:4">
      <c r="A28" s="196"/>
      <c r="B28" s="69" t="s">
        <v>120</v>
      </c>
      <c r="C28" s="79"/>
      <c r="D28" s="79"/>
    </row>
    <row r="29" spans="1:4">
      <c r="A29" s="196"/>
      <c r="B29" s="69" t="s">
        <v>121</v>
      </c>
      <c r="C29" s="79"/>
      <c r="D29" s="79"/>
    </row>
    <row r="30" spans="1:4">
      <c r="A30" s="196"/>
      <c r="B30" s="69" t="s">
        <v>122</v>
      </c>
      <c r="C30" s="79"/>
      <c r="D30" s="79"/>
    </row>
    <row r="31" spans="1:4">
      <c r="A31" s="196"/>
      <c r="B31" s="69" t="s">
        <v>245</v>
      </c>
      <c r="C31" s="79"/>
      <c r="D31" s="79"/>
    </row>
    <row r="32" spans="1:4">
      <c r="A32" s="196"/>
      <c r="B32" s="69" t="s">
        <v>123</v>
      </c>
      <c r="C32" s="79"/>
      <c r="D32" s="79"/>
    </row>
    <row r="33" spans="1:4">
      <c r="A33" s="196"/>
      <c r="B33" s="69" t="s">
        <v>124</v>
      </c>
      <c r="C33" s="79"/>
      <c r="D33" s="79"/>
    </row>
    <row r="34" spans="1:4">
      <c r="A34" s="197"/>
      <c r="B34" s="69" t="s">
        <v>52</v>
      </c>
      <c r="C34" s="79"/>
      <c r="D34" s="79"/>
    </row>
    <row r="35" spans="1:4">
      <c r="A35" s="117">
        <v>2.2000000000000002</v>
      </c>
      <c r="B35" s="126" t="s">
        <v>99</v>
      </c>
      <c r="C35" s="121">
        <f>SUM(C36:C41)</f>
        <v>0</v>
      </c>
      <c r="D35" s="121">
        <f>SUM(D36:D41)</f>
        <v>0</v>
      </c>
    </row>
    <row r="36" spans="1:4">
      <c r="A36" s="195"/>
      <c r="B36" s="69" t="s">
        <v>125</v>
      </c>
      <c r="C36" s="79"/>
      <c r="D36" s="79"/>
    </row>
    <row r="37" spans="1:4">
      <c r="A37" s="196"/>
      <c r="B37" s="69" t="s">
        <v>126</v>
      </c>
      <c r="C37" s="79"/>
      <c r="D37" s="79"/>
    </row>
    <row r="38" spans="1:4">
      <c r="A38" s="196"/>
      <c r="B38" s="69" t="s">
        <v>127</v>
      </c>
      <c r="C38" s="79"/>
      <c r="D38" s="79"/>
    </row>
    <row r="39" spans="1:4">
      <c r="A39" s="196"/>
      <c r="B39" s="69" t="s">
        <v>246</v>
      </c>
      <c r="C39" s="79"/>
      <c r="D39" s="79"/>
    </row>
    <row r="40" spans="1:4">
      <c r="A40" s="196"/>
      <c r="B40" s="69" t="s">
        <v>128</v>
      </c>
      <c r="C40" s="79"/>
      <c r="D40" s="79"/>
    </row>
    <row r="41" spans="1:4">
      <c r="A41" s="197"/>
      <c r="B41" s="69" t="s">
        <v>52</v>
      </c>
      <c r="C41" s="79"/>
      <c r="D41" s="79"/>
    </row>
    <row r="42" spans="1:4" ht="26">
      <c r="A42" s="120">
        <v>2.2999999999999998</v>
      </c>
      <c r="B42" s="124" t="s">
        <v>129</v>
      </c>
      <c r="C42" s="121">
        <f>+C26-C35</f>
        <v>0</v>
      </c>
      <c r="D42" s="121">
        <f>+D26-D35</f>
        <v>0</v>
      </c>
    </row>
    <row r="43" spans="1:4">
      <c r="A43" s="120">
        <v>3</v>
      </c>
      <c r="B43" s="124" t="s">
        <v>130</v>
      </c>
      <c r="C43" s="127"/>
      <c r="D43" s="127"/>
    </row>
    <row r="44" spans="1:4">
      <c r="A44" s="117">
        <v>3.1</v>
      </c>
      <c r="B44" s="126" t="s">
        <v>87</v>
      </c>
      <c r="C44" s="121">
        <f>SUM(C45:C48)</f>
        <v>0</v>
      </c>
      <c r="D44" s="121">
        <f>SUM(D45:D48)</f>
        <v>0</v>
      </c>
    </row>
    <row r="45" spans="1:4">
      <c r="A45" s="195"/>
      <c r="B45" s="69" t="s">
        <v>131</v>
      </c>
      <c r="C45" s="79"/>
      <c r="D45" s="79"/>
    </row>
    <row r="46" spans="1:4">
      <c r="A46" s="196"/>
      <c r="B46" s="69" t="s">
        <v>132</v>
      </c>
      <c r="C46" s="79"/>
      <c r="D46" s="79"/>
    </row>
    <row r="47" spans="1:4">
      <c r="A47" s="196"/>
      <c r="B47" s="69" t="s">
        <v>133</v>
      </c>
      <c r="C47" s="79"/>
      <c r="D47" s="79"/>
    </row>
    <row r="48" spans="1:4">
      <c r="A48" s="197"/>
      <c r="B48" s="69" t="s">
        <v>52</v>
      </c>
      <c r="C48" s="79"/>
      <c r="D48" s="79"/>
    </row>
    <row r="49" spans="1:4">
      <c r="A49" s="117">
        <v>3.2</v>
      </c>
      <c r="B49" s="126" t="s">
        <v>99</v>
      </c>
      <c r="C49" s="121">
        <f>SUM(C50:C54)</f>
        <v>0</v>
      </c>
      <c r="D49" s="121">
        <f>SUM(D50:D54)</f>
        <v>0</v>
      </c>
    </row>
    <row r="50" spans="1:4">
      <c r="A50" s="195"/>
      <c r="B50" s="69" t="s">
        <v>134</v>
      </c>
      <c r="C50" s="79"/>
      <c r="D50" s="79"/>
    </row>
    <row r="51" spans="1:4">
      <c r="A51" s="196"/>
      <c r="B51" s="69" t="s">
        <v>247</v>
      </c>
      <c r="C51" s="79"/>
      <c r="D51" s="79"/>
    </row>
    <row r="52" spans="1:4">
      <c r="A52" s="196"/>
      <c r="B52" s="69" t="s">
        <v>135</v>
      </c>
      <c r="C52" s="79"/>
      <c r="D52" s="79"/>
    </row>
    <row r="53" spans="1:4">
      <c r="A53" s="196"/>
      <c r="B53" s="69" t="s">
        <v>136</v>
      </c>
      <c r="C53" s="79"/>
      <c r="D53" s="79"/>
    </row>
    <row r="54" spans="1:4">
      <c r="A54" s="197"/>
      <c r="B54" s="69" t="s">
        <v>52</v>
      </c>
      <c r="C54" s="79"/>
      <c r="D54" s="79"/>
    </row>
    <row r="55" spans="1:4">
      <c r="A55" s="120">
        <v>3.3</v>
      </c>
      <c r="B55" s="124" t="s">
        <v>137</v>
      </c>
      <c r="C55" s="121">
        <f>+C44-C49</f>
        <v>0</v>
      </c>
      <c r="D55" s="121">
        <f>+D44-D49</f>
        <v>0</v>
      </c>
    </row>
    <row r="56" spans="1:4">
      <c r="A56" s="120">
        <v>4</v>
      </c>
      <c r="B56" s="124" t="s">
        <v>138</v>
      </c>
      <c r="C56" s="121">
        <f>+C24+C42+C55</f>
        <v>0</v>
      </c>
      <c r="D56" s="121">
        <f>+D24+D42+D55</f>
        <v>0</v>
      </c>
    </row>
    <row r="57" spans="1:4">
      <c r="A57" s="120">
        <v>5</v>
      </c>
      <c r="B57" s="124" t="s">
        <v>139</v>
      </c>
      <c r="C57" s="128"/>
      <c r="D57" s="121">
        <f>+C58</f>
        <v>0</v>
      </c>
    </row>
    <row r="58" spans="1:4">
      <c r="A58" s="120">
        <v>6</v>
      </c>
      <c r="B58" s="124" t="s">
        <v>140</v>
      </c>
      <c r="C58" s="121">
        <f>+C56+C57</f>
        <v>0</v>
      </c>
      <c r="D58" s="121">
        <f>+D56+D57</f>
        <v>0</v>
      </c>
    </row>
    <row r="59" spans="1:4">
      <c r="A59" s="67" t="s">
        <v>248</v>
      </c>
      <c r="C59" s="141" t="str">
        <f>IF(C58=i04d4a!C9,"","ДҮН ЗӨРҮҮТЭЙ БАЙНА:")</f>
        <v/>
      </c>
      <c r="D59" s="141" t="str">
        <f>IF(D58=i04d4a!D9,"","ДҮН ЗӨРҮҮТЭЙ БАЙНА:")</f>
        <v/>
      </c>
    </row>
    <row r="60" spans="1:4" ht="13.5">
      <c r="B60" s="77" t="str">
        <f>+i04d4a!B64</f>
        <v>тамга тэмдэг</v>
      </c>
      <c r="C60" s="169">
        <f>+C58-i04d4a!C9</f>
        <v>0</v>
      </c>
      <c r="D60" s="142">
        <f>+D58-i04d4a!D9</f>
        <v>0</v>
      </c>
    </row>
    <row r="61" spans="1:4">
      <c r="B61" s="77"/>
      <c r="C61" s="77"/>
      <c r="D61" s="77"/>
    </row>
    <row r="62" spans="1:4">
      <c r="B62" s="77" t="str">
        <f>+i04d4a!B66</f>
        <v xml:space="preserve">ТАЙЛАН ГАРГАСАН:    </v>
      </c>
      <c r="C62" s="77"/>
      <c r="D62" s="77"/>
    </row>
    <row r="63" spans="1:4">
      <c r="B63" s="77"/>
      <c r="C63" s="77"/>
      <c r="D63" s="77"/>
    </row>
    <row r="64" spans="1:4">
      <c r="B64" s="77" t="str">
        <f>+i04d4a!B68</f>
        <v xml:space="preserve"> Гүйцэтгэх захирал</v>
      </c>
      <c r="C64" s="77" t="str">
        <f>+i04d4a!C68</f>
        <v xml:space="preserve">/…………………./   </v>
      </c>
      <c r="D64" s="77" t="str">
        <f>+i04d4a!D68</f>
        <v>/............................../</v>
      </c>
    </row>
    <row r="65" spans="2:4">
      <c r="B65" s="77"/>
      <c r="C65" s="77"/>
      <c r="D65" s="77"/>
    </row>
    <row r="66" spans="2:4">
      <c r="B66" s="77" t="str">
        <f>+i04d4a!B70</f>
        <v xml:space="preserve"> Ерөнхий нягтлан бодогч  </v>
      </c>
      <c r="C66" s="77" t="str">
        <f>+i04d4a!C70</f>
        <v xml:space="preserve">/…………………./   </v>
      </c>
      <c r="D66" s="77" t="str">
        <f>+i04d4a!D70</f>
        <v>/............................../</v>
      </c>
    </row>
    <row r="67" spans="2:4">
      <c r="B67" s="77"/>
      <c r="C67" s="77"/>
      <c r="D67" s="77"/>
    </row>
    <row r="68" spans="2:4">
      <c r="B68" s="77" t="str">
        <f>+i04d4a!B72</f>
        <v>.........................................................</v>
      </c>
      <c r="C68" s="77" t="str">
        <f>+i04d4a!C72</f>
        <v xml:space="preserve">/…………………./   </v>
      </c>
      <c r="D68" s="77" t="str">
        <f>+i04d4a!D72</f>
        <v>/............................../</v>
      </c>
    </row>
  </sheetData>
  <sheetProtection password="CA9F" sheet="1"/>
  <mergeCells count="7">
    <mergeCell ref="A45:A48"/>
    <mergeCell ref="A50:A54"/>
    <mergeCell ref="A2:D2"/>
    <mergeCell ref="A8:A13"/>
    <mergeCell ref="A15:A23"/>
    <mergeCell ref="A27:A34"/>
    <mergeCell ref="A36:A41"/>
  </mergeCells>
  <dataValidations count="1">
    <dataValidation type="decimal" allowBlank="1" showInputMessage="1" showErrorMessage="1" sqref="C7:D58">
      <formula1>-1E+29</formula1>
      <formula2>1E+40</formula2>
    </dataValidation>
  </dataValidations>
  <pageMargins left="0.28999999999999998" right="7.0000000000000007E-2" top="0.9" bottom="0.17" header="0.3" footer="0.3"/>
  <pageSetup paperSize="9" scale="88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S991"/>
  <sheetViews>
    <sheetView showGridLines="0" topLeftCell="A16" zoomScaleNormal="100" workbookViewId="0">
      <selection activeCell="D37" sqref="D37"/>
    </sheetView>
  </sheetViews>
  <sheetFormatPr defaultColWidth="15.1796875" defaultRowHeight="13"/>
  <cols>
    <col min="1" max="1" width="13.81640625" style="21" customWidth="1"/>
    <col min="2" max="2" width="38.7265625" style="21" customWidth="1"/>
    <col min="3" max="3" width="8.26953125" style="21" customWidth="1"/>
    <col min="4" max="4" width="15.81640625" style="21" customWidth="1"/>
    <col min="5" max="5" width="18.54296875" style="21" customWidth="1"/>
    <col min="6" max="7" width="16.54296875" style="21" customWidth="1"/>
    <col min="8" max="8" width="20.54296875" style="21" customWidth="1"/>
    <col min="9" max="9" width="19.81640625" style="21" customWidth="1"/>
    <col min="10" max="18" width="7.54296875" style="21" customWidth="1"/>
    <col min="19" max="16384" width="15.1796875" style="21"/>
  </cols>
  <sheetData>
    <row r="1" spans="1:19">
      <c r="A1" s="16"/>
      <c r="B1" s="17"/>
      <c r="C1" s="16"/>
      <c r="D1" s="18"/>
      <c r="E1" s="18"/>
      <c r="F1" s="209" t="s">
        <v>0</v>
      </c>
      <c r="G1" s="208"/>
      <c r="H1" s="208"/>
      <c r="I1" s="208"/>
      <c r="J1" s="18"/>
      <c r="K1" s="18"/>
      <c r="L1" s="18"/>
      <c r="M1" s="18"/>
      <c r="N1" s="18"/>
      <c r="O1" s="18"/>
      <c r="P1" s="18"/>
      <c r="Q1" s="18"/>
      <c r="R1" s="18"/>
    </row>
    <row r="2" spans="1:19">
      <c r="A2" s="16"/>
      <c r="B2" s="17"/>
      <c r="C2" s="16"/>
      <c r="D2" s="18"/>
      <c r="E2" s="18"/>
      <c r="F2" s="208"/>
      <c r="G2" s="208"/>
      <c r="H2" s="208"/>
      <c r="I2" s="208"/>
      <c r="J2" s="18"/>
      <c r="K2" s="18"/>
      <c r="L2" s="18"/>
      <c r="M2" s="18"/>
      <c r="N2" s="18"/>
      <c r="O2" s="18"/>
      <c r="P2" s="18"/>
      <c r="Q2" s="18"/>
      <c r="R2" s="18"/>
    </row>
    <row r="3" spans="1:19">
      <c r="A3" s="16"/>
      <c r="B3" s="17"/>
      <c r="C3" s="16"/>
      <c r="D3" s="18"/>
      <c r="E3" s="18"/>
      <c r="F3" s="208"/>
      <c r="G3" s="208"/>
      <c r="H3" s="208"/>
      <c r="I3" s="208"/>
      <c r="J3" s="18"/>
      <c r="K3" s="18"/>
      <c r="L3" s="18"/>
      <c r="M3" s="18"/>
      <c r="N3" s="18"/>
      <c r="O3" s="18"/>
      <c r="P3" s="18"/>
      <c r="Q3" s="18"/>
      <c r="R3" s="18"/>
    </row>
    <row r="4" spans="1:19">
      <c r="A4" s="16"/>
      <c r="B4" s="17"/>
      <c r="C4" s="16"/>
      <c r="D4" s="18"/>
      <c r="E4" s="18"/>
      <c r="F4" s="18"/>
      <c r="G4" s="18"/>
      <c r="H4" s="18"/>
      <c r="I4" s="82"/>
      <c r="J4" s="18"/>
      <c r="K4" s="18"/>
      <c r="L4" s="18"/>
      <c r="M4" s="18"/>
      <c r="N4" s="18"/>
      <c r="O4" s="18"/>
      <c r="P4" s="18"/>
      <c r="Q4" s="18"/>
      <c r="R4" s="18"/>
    </row>
    <row r="5" spans="1:19">
      <c r="A5" s="210" t="s">
        <v>1</v>
      </c>
      <c r="B5" s="208"/>
      <c r="C5" s="208"/>
      <c r="D5" s="208"/>
      <c r="E5" s="208"/>
      <c r="F5" s="208"/>
      <c r="G5" s="208"/>
      <c r="H5" s="208"/>
      <c r="I5" s="208"/>
      <c r="J5" s="1"/>
      <c r="K5" s="1"/>
      <c r="L5" s="1"/>
      <c r="M5" s="1"/>
      <c r="N5" s="1"/>
      <c r="O5" s="1"/>
      <c r="P5" s="1"/>
      <c r="Q5" s="1"/>
      <c r="R5" s="1"/>
    </row>
    <row r="6" spans="1:19">
      <c r="A6" s="2"/>
      <c r="B6" s="2"/>
      <c r="C6" s="3"/>
      <c r="D6" s="2"/>
      <c r="E6" s="2"/>
      <c r="F6" s="2"/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</row>
    <row r="7" spans="1:19">
      <c r="A7" s="211" t="str">
        <f>+i04d4a!A4</f>
        <v>Даатгалын зуучлагчийн нэр:  " ......................... " ХХК</v>
      </c>
      <c r="B7" s="212"/>
      <c r="C7" s="212"/>
      <c r="D7" s="212"/>
      <c r="E7" s="4"/>
      <c r="F7" s="213" t="str">
        <f>+i04d4a!C4</f>
        <v>…. оны .. сарын ..-ны өдөр</v>
      </c>
      <c r="G7" s="208"/>
      <c r="H7" s="208"/>
      <c r="I7" s="208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5"/>
      <c r="B8" s="1"/>
      <c r="C8" s="20"/>
      <c r="D8" s="1"/>
      <c r="E8" s="1"/>
      <c r="F8" s="1"/>
      <c r="G8" s="1"/>
      <c r="H8" s="207" t="s">
        <v>2</v>
      </c>
      <c r="I8" s="208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205" t="s">
        <v>3</v>
      </c>
      <c r="B9" s="205" t="s">
        <v>4</v>
      </c>
      <c r="C9" s="205" t="s">
        <v>5</v>
      </c>
      <c r="D9" s="205" t="s">
        <v>6</v>
      </c>
      <c r="E9" s="205" t="s">
        <v>7</v>
      </c>
      <c r="F9" s="214" t="s">
        <v>8</v>
      </c>
      <c r="G9" s="215"/>
      <c r="H9" s="216"/>
      <c r="I9" s="205" t="s">
        <v>9</v>
      </c>
      <c r="J9" s="6"/>
      <c r="K9" s="6"/>
      <c r="L9" s="6"/>
      <c r="M9" s="6"/>
      <c r="N9" s="6"/>
      <c r="O9" s="6"/>
      <c r="P9" s="6"/>
      <c r="Q9" s="6"/>
      <c r="R9" s="6"/>
    </row>
    <row r="10" spans="1:19" ht="26">
      <c r="A10" s="206"/>
      <c r="B10" s="206"/>
      <c r="C10" s="206"/>
      <c r="D10" s="206"/>
      <c r="E10" s="206"/>
      <c r="F10" s="156" t="s">
        <v>10</v>
      </c>
      <c r="G10" s="156" t="s">
        <v>11</v>
      </c>
      <c r="H10" s="156" t="s">
        <v>12</v>
      </c>
      <c r="I10" s="206"/>
      <c r="J10" s="6"/>
      <c r="K10" s="6"/>
      <c r="L10" s="6"/>
      <c r="M10" s="6"/>
      <c r="N10" s="6"/>
      <c r="O10" s="6"/>
      <c r="P10" s="6"/>
      <c r="Q10" s="6"/>
      <c r="R10" s="6"/>
    </row>
    <row r="11" spans="1:19">
      <c r="A11" s="8" t="s">
        <v>13</v>
      </c>
      <c r="B11" s="9" t="s">
        <v>14</v>
      </c>
      <c r="C11" s="22" t="s">
        <v>15</v>
      </c>
      <c r="D11" s="9">
        <v>1</v>
      </c>
      <c r="E11" s="9">
        <v>2</v>
      </c>
      <c r="F11" s="10">
        <v>3</v>
      </c>
      <c r="G11" s="10">
        <v>4</v>
      </c>
      <c r="H11" s="9">
        <v>5</v>
      </c>
      <c r="I11" s="10">
        <v>6</v>
      </c>
      <c r="J11" s="2"/>
      <c r="K11" s="2"/>
      <c r="L11" s="2"/>
      <c r="M11" s="2"/>
      <c r="N11" s="2"/>
      <c r="O11" s="2"/>
      <c r="P11" s="2"/>
      <c r="Q11" s="2"/>
      <c r="R11" s="2"/>
    </row>
    <row r="12" spans="1:19" ht="26">
      <c r="A12" s="200" t="s">
        <v>16</v>
      </c>
      <c r="B12" s="11" t="s">
        <v>17</v>
      </c>
      <c r="C12" s="12">
        <v>1</v>
      </c>
      <c r="D12" s="81"/>
      <c r="E12" s="81"/>
      <c r="F12" s="81"/>
      <c r="G12" s="81"/>
      <c r="H12" s="81"/>
      <c r="I12" s="81"/>
      <c r="J12" s="1"/>
      <c r="K12" s="1"/>
      <c r="L12" s="1"/>
      <c r="M12" s="1"/>
      <c r="N12" s="1"/>
      <c r="O12" s="1"/>
      <c r="P12" s="1"/>
      <c r="Q12" s="1"/>
      <c r="R12" s="1"/>
    </row>
    <row r="13" spans="1:19">
      <c r="A13" s="201"/>
      <c r="B13" s="11" t="s">
        <v>18</v>
      </c>
      <c r="C13" s="12">
        <v>2</v>
      </c>
      <c r="D13" s="81"/>
      <c r="E13" s="81"/>
      <c r="F13" s="81"/>
      <c r="G13" s="81"/>
      <c r="H13" s="81"/>
      <c r="I13" s="81"/>
      <c r="J13" s="1"/>
      <c r="K13" s="1"/>
      <c r="L13" s="1"/>
      <c r="M13" s="1"/>
      <c r="N13" s="1"/>
      <c r="O13" s="1"/>
      <c r="P13" s="1"/>
      <c r="Q13" s="1"/>
      <c r="R13" s="1"/>
    </row>
    <row r="14" spans="1:19">
      <c r="A14" s="201"/>
      <c r="B14" s="11" t="s">
        <v>19</v>
      </c>
      <c r="C14" s="12">
        <v>3</v>
      </c>
      <c r="D14" s="81"/>
      <c r="E14" s="81"/>
      <c r="F14" s="81"/>
      <c r="G14" s="81"/>
      <c r="H14" s="81"/>
      <c r="I14" s="81"/>
      <c r="J14" s="1"/>
      <c r="K14" s="1"/>
      <c r="L14" s="1"/>
      <c r="M14" s="1"/>
      <c r="N14" s="1"/>
      <c r="O14" s="1"/>
      <c r="P14" s="1"/>
      <c r="Q14" s="1"/>
      <c r="R14" s="1"/>
    </row>
    <row r="15" spans="1:19">
      <c r="A15" s="201"/>
      <c r="B15" s="11" t="s">
        <v>20</v>
      </c>
      <c r="C15" s="12">
        <v>4</v>
      </c>
      <c r="D15" s="81"/>
      <c r="E15" s="81"/>
      <c r="F15" s="81"/>
      <c r="G15" s="81"/>
      <c r="H15" s="81"/>
      <c r="I15" s="81"/>
      <c r="J15" s="1"/>
      <c r="K15" s="1"/>
      <c r="L15" s="1"/>
      <c r="M15" s="1"/>
      <c r="N15" s="1"/>
      <c r="O15" s="1"/>
      <c r="P15" s="1"/>
      <c r="Q15" s="1"/>
      <c r="R15" s="1"/>
    </row>
    <row r="16" spans="1:19">
      <c r="A16" s="201"/>
      <c r="B16" s="11" t="s">
        <v>21</v>
      </c>
      <c r="C16" s="12">
        <v>5</v>
      </c>
      <c r="D16" s="81"/>
      <c r="E16" s="81"/>
      <c r="F16" s="81"/>
      <c r="G16" s="81"/>
      <c r="H16" s="81"/>
      <c r="I16" s="8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201"/>
      <c r="B17" s="11" t="s">
        <v>22</v>
      </c>
      <c r="C17" s="12">
        <v>6</v>
      </c>
      <c r="D17" s="81"/>
      <c r="E17" s="81"/>
      <c r="F17" s="81"/>
      <c r="G17" s="81"/>
      <c r="H17" s="81"/>
      <c r="I17" s="8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201"/>
      <c r="B18" s="11" t="s">
        <v>23</v>
      </c>
      <c r="C18" s="12">
        <v>7</v>
      </c>
      <c r="D18" s="81"/>
      <c r="E18" s="81"/>
      <c r="F18" s="81"/>
      <c r="G18" s="81"/>
      <c r="H18" s="81"/>
      <c r="I18" s="8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201"/>
      <c r="B19" s="11" t="s">
        <v>24</v>
      </c>
      <c r="C19" s="12">
        <v>8</v>
      </c>
      <c r="D19" s="81"/>
      <c r="E19" s="81"/>
      <c r="F19" s="81"/>
      <c r="G19" s="81"/>
      <c r="H19" s="81"/>
      <c r="I19" s="81"/>
      <c r="J19" s="1"/>
      <c r="K19" s="1"/>
      <c r="L19" s="1"/>
      <c r="M19" s="1"/>
      <c r="N19" s="1"/>
      <c r="O19" s="1"/>
      <c r="P19" s="1"/>
      <c r="Q19" s="1"/>
      <c r="R19" s="1"/>
    </row>
    <row r="20" spans="1:18" ht="26">
      <c r="A20" s="201"/>
      <c r="B20" s="11" t="s">
        <v>25</v>
      </c>
      <c r="C20" s="12">
        <v>9</v>
      </c>
      <c r="D20" s="81"/>
      <c r="E20" s="81"/>
      <c r="F20" s="81"/>
      <c r="G20" s="81"/>
      <c r="H20" s="81"/>
      <c r="I20" s="8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201"/>
      <c r="B21" s="11" t="s">
        <v>26</v>
      </c>
      <c r="C21" s="12">
        <v>10</v>
      </c>
      <c r="D21" s="81"/>
      <c r="E21" s="81"/>
      <c r="F21" s="81"/>
      <c r="G21" s="81"/>
      <c r="H21" s="81"/>
      <c r="I21" s="8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201"/>
      <c r="B22" s="13" t="s">
        <v>27</v>
      </c>
      <c r="C22" s="12">
        <v>11</v>
      </c>
      <c r="D22" s="81"/>
      <c r="E22" s="81"/>
      <c r="F22" s="81"/>
      <c r="G22" s="81"/>
      <c r="H22" s="81"/>
      <c r="I22" s="8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201"/>
      <c r="B23" s="11" t="s">
        <v>28</v>
      </c>
      <c r="C23" s="12">
        <v>12</v>
      </c>
      <c r="D23" s="81"/>
      <c r="E23" s="81"/>
      <c r="F23" s="81"/>
      <c r="G23" s="81"/>
      <c r="H23" s="81"/>
      <c r="I23" s="8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201"/>
      <c r="B24" s="11" t="s">
        <v>29</v>
      </c>
      <c r="C24" s="12">
        <v>13</v>
      </c>
      <c r="D24" s="81"/>
      <c r="E24" s="81"/>
      <c r="F24" s="81"/>
      <c r="G24" s="81"/>
      <c r="H24" s="81"/>
      <c r="I24" s="81"/>
      <c r="J24" s="1"/>
      <c r="K24" s="1"/>
      <c r="L24" s="1"/>
      <c r="M24" s="1"/>
      <c r="N24" s="1"/>
      <c r="O24" s="1"/>
      <c r="P24" s="1"/>
      <c r="Q24" s="1"/>
      <c r="R24" s="1"/>
    </row>
    <row r="25" spans="1:18" ht="26">
      <c r="A25" s="201"/>
      <c r="B25" s="11" t="s">
        <v>30</v>
      </c>
      <c r="C25" s="12">
        <v>14</v>
      </c>
      <c r="D25" s="81"/>
      <c r="E25" s="81"/>
      <c r="F25" s="81"/>
      <c r="G25" s="81"/>
      <c r="H25" s="81"/>
      <c r="I25" s="81"/>
      <c r="J25" s="1"/>
      <c r="K25" s="1"/>
      <c r="L25" s="1"/>
      <c r="M25" s="1"/>
      <c r="N25" s="1"/>
      <c r="O25" s="1"/>
      <c r="P25" s="1"/>
      <c r="Q25" s="1"/>
      <c r="R25" s="1"/>
    </row>
    <row r="26" spans="1:18" ht="39">
      <c r="A26" s="201"/>
      <c r="B26" s="11" t="s">
        <v>31</v>
      </c>
      <c r="C26" s="12">
        <v>15</v>
      </c>
      <c r="D26" s="81"/>
      <c r="E26" s="81"/>
      <c r="F26" s="81"/>
      <c r="G26" s="81"/>
      <c r="H26" s="81"/>
      <c r="I26" s="81"/>
      <c r="J26" s="1"/>
      <c r="K26" s="1"/>
      <c r="L26" s="1"/>
      <c r="M26" s="1"/>
      <c r="N26" s="1"/>
      <c r="O26" s="1"/>
      <c r="P26" s="1"/>
      <c r="Q26" s="1"/>
      <c r="R26" s="1"/>
    </row>
    <row r="27" spans="1:18" ht="26">
      <c r="A27" s="201"/>
      <c r="B27" s="11" t="s">
        <v>32</v>
      </c>
      <c r="C27" s="12">
        <v>16</v>
      </c>
      <c r="D27" s="81"/>
      <c r="E27" s="81"/>
      <c r="F27" s="81"/>
      <c r="G27" s="81"/>
      <c r="H27" s="81"/>
      <c r="I27" s="8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201"/>
      <c r="B28" s="11" t="s">
        <v>33</v>
      </c>
      <c r="C28" s="12">
        <v>17</v>
      </c>
      <c r="D28" s="81"/>
      <c r="E28" s="81"/>
      <c r="F28" s="81"/>
      <c r="G28" s="81"/>
      <c r="H28" s="81"/>
      <c r="I28" s="8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201"/>
      <c r="B29" s="11" t="s">
        <v>34</v>
      </c>
      <c r="C29" s="12">
        <v>18</v>
      </c>
      <c r="D29" s="81"/>
      <c r="E29" s="81"/>
      <c r="F29" s="81"/>
      <c r="G29" s="81"/>
      <c r="H29" s="81"/>
      <c r="I29" s="8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201"/>
      <c r="B30" s="11" t="s">
        <v>35</v>
      </c>
      <c r="C30" s="12">
        <v>19</v>
      </c>
      <c r="D30" s="81"/>
      <c r="E30" s="81"/>
      <c r="F30" s="81"/>
      <c r="G30" s="81"/>
      <c r="H30" s="81"/>
      <c r="I30" s="8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201"/>
      <c r="B31" s="11" t="s">
        <v>36</v>
      </c>
      <c r="C31" s="12">
        <v>20</v>
      </c>
      <c r="D31" s="81"/>
      <c r="E31" s="81"/>
      <c r="F31" s="81"/>
      <c r="G31" s="81"/>
      <c r="H31" s="81"/>
      <c r="I31" s="8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201"/>
      <c r="B32" s="11" t="s">
        <v>37</v>
      </c>
      <c r="C32" s="12">
        <v>21</v>
      </c>
      <c r="D32" s="81"/>
      <c r="E32" s="81"/>
      <c r="F32" s="81"/>
      <c r="G32" s="81"/>
      <c r="H32" s="81"/>
      <c r="I32" s="8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202"/>
      <c r="B33" s="11" t="s">
        <v>38</v>
      </c>
      <c r="C33" s="12">
        <v>22</v>
      </c>
      <c r="D33" s="81"/>
      <c r="E33" s="81"/>
      <c r="F33" s="81"/>
      <c r="G33" s="81"/>
      <c r="H33" s="81"/>
      <c r="I33" s="81"/>
      <c r="J33" s="1"/>
      <c r="K33" s="1"/>
      <c r="L33" s="1"/>
      <c r="M33" s="1"/>
      <c r="N33" s="1"/>
      <c r="O33" s="1"/>
      <c r="P33" s="1"/>
      <c r="Q33" s="1"/>
      <c r="R33" s="1"/>
    </row>
    <row r="34" spans="1:18" ht="26">
      <c r="A34" s="7" t="s">
        <v>39</v>
      </c>
      <c r="B34" s="14" t="s">
        <v>40</v>
      </c>
      <c r="C34" s="12">
        <v>23</v>
      </c>
      <c r="D34" s="81"/>
      <c r="E34" s="81"/>
      <c r="F34" s="81"/>
      <c r="G34" s="81"/>
      <c r="H34" s="81"/>
      <c r="I34" s="8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203" t="s">
        <v>41</v>
      </c>
      <c r="B35" s="204"/>
      <c r="C35" s="129">
        <v>24</v>
      </c>
      <c r="D35" s="130">
        <f t="shared" ref="D35:I35" si="0">SUM(D12:D34)</f>
        <v>0</v>
      </c>
      <c r="E35" s="130">
        <f t="shared" si="0"/>
        <v>0</v>
      </c>
      <c r="F35" s="130">
        <f t="shared" si="0"/>
        <v>0</v>
      </c>
      <c r="G35" s="130">
        <f t="shared" si="0"/>
        <v>0</v>
      </c>
      <c r="H35" s="130">
        <f t="shared" si="0"/>
        <v>0</v>
      </c>
      <c r="I35" s="130">
        <f t="shared" si="0"/>
        <v>0</v>
      </c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6"/>
      <c r="C36" s="1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80" t="str">
        <f>+i04d4a!B64</f>
        <v>тамга тэмдэг</v>
      </c>
      <c r="C37" s="6"/>
      <c r="D37" s="6"/>
      <c r="E37" s="6"/>
      <c r="F37" s="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9"/>
      <c r="B38" s="6"/>
      <c r="C38" s="6"/>
      <c r="D38" s="6"/>
      <c r="E38" s="6"/>
      <c r="F38" s="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6" t="str">
        <f>+i04d4a!B66</f>
        <v xml:space="preserve">ТАЙЛАН ГАРГАСАН:    </v>
      </c>
      <c r="C39" s="6"/>
      <c r="D39" s="6"/>
      <c r="E39" s="6"/>
      <c r="F39" s="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6"/>
      <c r="C40" s="6"/>
      <c r="D40" s="6"/>
      <c r="F40" s="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21" t="str">
        <f>+i04d4a!B68</f>
        <v xml:space="preserve"> Гүйцэтгэх захирал</v>
      </c>
      <c r="C41" s="21" t="str">
        <f>+i04d4a!C68</f>
        <v xml:space="preserve">/…………………./   </v>
      </c>
      <c r="E41" s="21" t="str">
        <f>+i04d4a!D68</f>
        <v>/............................../</v>
      </c>
      <c r="F41" s="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20"/>
      <c r="F42" s="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21" t="str">
        <f>+i04d4a!B70</f>
        <v xml:space="preserve"> Ерөнхий нягтлан бодогч  </v>
      </c>
      <c r="C43" s="21" t="str">
        <f>+i04d4a!C70</f>
        <v xml:space="preserve">/…………………./   </v>
      </c>
      <c r="E43" s="21" t="str">
        <f>+i04d4a!D70</f>
        <v>/............................../</v>
      </c>
      <c r="F43" s="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F44" s="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21" t="str">
        <f>+i04d4a!B72</f>
        <v>.........................................................</v>
      </c>
      <c r="C45" s="21" t="str">
        <f>+i04d4a!C72</f>
        <v xml:space="preserve">/…………………./   </v>
      </c>
      <c r="E45" s="21" t="str">
        <f>+i04d4a!D72</f>
        <v>/............................../</v>
      </c>
      <c r="F45" s="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6"/>
      <c r="C46" s="1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6"/>
      <c r="C47" s="1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6"/>
      <c r="C48" s="1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6"/>
      <c r="C49" s="1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6"/>
      <c r="C50" s="1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6"/>
      <c r="C51" s="1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6"/>
      <c r="C52" s="1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6"/>
      <c r="C53" s="1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6"/>
      <c r="C54" s="1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6"/>
      <c r="C55" s="1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6"/>
      <c r="C56" s="1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6"/>
      <c r="C57" s="1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6"/>
      <c r="C58" s="1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6"/>
      <c r="C59" s="1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6"/>
      <c r="C60" s="1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6"/>
      <c r="C61" s="1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6"/>
      <c r="C62" s="1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6"/>
      <c r="C63" s="1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6"/>
      <c r="C64" s="1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6"/>
      <c r="C65" s="1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6"/>
      <c r="C66" s="1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6"/>
      <c r="C67" s="1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6"/>
      <c r="C68" s="1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6"/>
      <c r="C69" s="1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6"/>
      <c r="C70" s="1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6"/>
      <c r="C71" s="1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6"/>
      <c r="C72" s="1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6"/>
      <c r="C73" s="1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6"/>
      <c r="C74" s="1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6"/>
      <c r="C75" s="1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6"/>
      <c r="C76" s="1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6"/>
      <c r="C77" s="1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6"/>
      <c r="C78" s="1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6"/>
      <c r="C79" s="1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6"/>
      <c r="C80" s="1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6"/>
      <c r="C81" s="1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6"/>
      <c r="C82" s="1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6"/>
      <c r="C83" s="1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6"/>
      <c r="C84" s="1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6"/>
      <c r="C85" s="1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6"/>
      <c r="C86" s="1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6"/>
      <c r="C87" s="1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6"/>
      <c r="C88" s="1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6"/>
      <c r="C89" s="1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6"/>
      <c r="C90" s="1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6"/>
      <c r="C91" s="1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6"/>
      <c r="C92" s="1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6"/>
      <c r="C93" s="1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6"/>
      <c r="C94" s="1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6"/>
      <c r="C95" s="1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6"/>
      <c r="C96" s="1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6"/>
      <c r="C97" s="1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6"/>
      <c r="C98" s="1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6"/>
      <c r="C99" s="1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6"/>
      <c r="C100" s="1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6"/>
      <c r="C101" s="1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6"/>
      <c r="C102" s="1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6"/>
      <c r="C103" s="1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6"/>
      <c r="C104" s="1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6"/>
      <c r="C105" s="1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6"/>
      <c r="C106" s="1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6"/>
      <c r="C107" s="1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6"/>
      <c r="C108" s="1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6"/>
      <c r="C109" s="1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6"/>
      <c r="C110" s="1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6"/>
      <c r="C111" s="1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6"/>
      <c r="C112" s="1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6"/>
      <c r="C113" s="1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6"/>
      <c r="C114" s="1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6"/>
      <c r="C115" s="1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6"/>
      <c r="C116" s="1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6"/>
      <c r="C117" s="1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6"/>
      <c r="C118" s="1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6"/>
      <c r="C119" s="1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6"/>
      <c r="C120" s="1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6"/>
      <c r="C121" s="1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6"/>
      <c r="C122" s="1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6"/>
      <c r="C123" s="1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6"/>
      <c r="C124" s="1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6"/>
      <c r="C125" s="1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6"/>
      <c r="C126" s="1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6"/>
      <c r="C127" s="1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6"/>
      <c r="C128" s="1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6"/>
      <c r="C129" s="1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6"/>
      <c r="C130" s="1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6"/>
      <c r="C131" s="1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6"/>
      <c r="C132" s="1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6"/>
      <c r="C133" s="1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6"/>
      <c r="C134" s="1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6"/>
      <c r="C135" s="1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6"/>
      <c r="C136" s="1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6"/>
      <c r="C137" s="1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6"/>
      <c r="C138" s="1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6"/>
      <c r="C139" s="1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6"/>
      <c r="C140" s="1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6"/>
      <c r="C141" s="1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6"/>
      <c r="C142" s="1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6"/>
      <c r="C143" s="1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6"/>
      <c r="C144" s="1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B145" s="6"/>
      <c r="C145" s="1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1"/>
      <c r="B146" s="6"/>
      <c r="C146" s="1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1"/>
      <c r="B147" s="6"/>
      <c r="C147" s="1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1"/>
      <c r="B148" s="6"/>
      <c r="C148" s="1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1"/>
      <c r="B149" s="6"/>
      <c r="C149" s="1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>
      <c r="A150" s="1"/>
      <c r="B150" s="6"/>
      <c r="C150" s="1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>
      <c r="A151" s="1"/>
      <c r="B151" s="6"/>
      <c r="C151" s="1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>
      <c r="A152" s="1"/>
      <c r="B152" s="6"/>
      <c r="C152" s="1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>
      <c r="A153" s="1"/>
      <c r="B153" s="6"/>
      <c r="C153" s="1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>
      <c r="A154" s="1"/>
      <c r="B154" s="6"/>
      <c r="C154" s="1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>
      <c r="A155" s="1"/>
      <c r="B155" s="6"/>
      <c r="C155" s="1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>
      <c r="A156" s="1"/>
      <c r="B156" s="6"/>
      <c r="C156" s="1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>
      <c r="A157" s="1"/>
      <c r="B157" s="6"/>
      <c r="C157" s="1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>
      <c r="A158" s="1"/>
      <c r="B158" s="6"/>
      <c r="C158" s="1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>
      <c r="A159" s="1"/>
      <c r="B159" s="6"/>
      <c r="C159" s="1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>
      <c r="A160" s="1"/>
      <c r="B160" s="6"/>
      <c r="C160" s="1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>
      <c r="A161" s="1"/>
      <c r="B161" s="6"/>
      <c r="C161" s="1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>
      <c r="A162" s="1"/>
      <c r="B162" s="6"/>
      <c r="C162" s="1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>
      <c r="A163" s="1"/>
      <c r="B163" s="6"/>
      <c r="C163" s="1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>
      <c r="A164" s="1"/>
      <c r="B164" s="6"/>
      <c r="C164" s="1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>
      <c r="A165" s="1"/>
      <c r="B165" s="6"/>
      <c r="C165" s="1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>
      <c r="A166" s="1"/>
      <c r="B166" s="6"/>
      <c r="C166" s="1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>
      <c r="A167" s="1"/>
      <c r="B167" s="6"/>
      <c r="C167" s="1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>
      <c r="A168" s="1"/>
      <c r="B168" s="6"/>
      <c r="C168" s="1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>
      <c r="A169" s="1"/>
      <c r="B169" s="6"/>
      <c r="C169" s="1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>
      <c r="A170" s="1"/>
      <c r="B170" s="6"/>
      <c r="C170" s="1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>
      <c r="A171" s="1"/>
      <c r="B171" s="6"/>
      <c r="C171" s="1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>
      <c r="A172" s="1"/>
      <c r="B172" s="6"/>
      <c r="C172" s="1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>
      <c r="A173" s="1"/>
      <c r="B173" s="6"/>
      <c r="C173" s="1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>
      <c r="A174" s="1"/>
      <c r="B174" s="6"/>
      <c r="C174" s="1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>
      <c r="A175" s="1"/>
      <c r="B175" s="6"/>
      <c r="C175" s="1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>
      <c r="A176" s="1"/>
      <c r="B176" s="6"/>
      <c r="C176" s="1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>
      <c r="A177" s="1"/>
      <c r="B177" s="6"/>
      <c r="C177" s="1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>
      <c r="A178" s="1"/>
      <c r="B178" s="6"/>
      <c r="C178" s="1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>
      <c r="A179" s="1"/>
      <c r="B179" s="6"/>
      <c r="C179" s="1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>
      <c r="A180" s="1"/>
      <c r="B180" s="6"/>
      <c r="C180" s="1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>
      <c r="A181" s="1"/>
      <c r="B181" s="6"/>
      <c r="C181" s="1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>
      <c r="A182" s="1"/>
      <c r="B182" s="6"/>
      <c r="C182" s="1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>
      <c r="A183" s="1"/>
      <c r="B183" s="6"/>
      <c r="C183" s="1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>
      <c r="A184" s="1"/>
      <c r="B184" s="6"/>
      <c r="C184" s="1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>
      <c r="A185" s="1"/>
      <c r="B185" s="6"/>
      <c r="C185" s="1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>
      <c r="A186" s="1"/>
      <c r="B186" s="6"/>
      <c r="C186" s="1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"/>
      <c r="B187" s="6"/>
      <c r="C187" s="1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>
      <c r="A188" s="1"/>
      <c r="B188" s="6"/>
      <c r="C188" s="1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>
      <c r="A189" s="1"/>
      <c r="B189" s="6"/>
      <c r="C189" s="1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>
      <c r="A190" s="1"/>
      <c r="B190" s="6"/>
      <c r="C190" s="1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>
      <c r="A191" s="1"/>
      <c r="B191" s="6"/>
      <c r="C191" s="1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>
      <c r="A192" s="1"/>
      <c r="B192" s="6"/>
      <c r="C192" s="1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>
      <c r="A193" s="1"/>
      <c r="B193" s="6"/>
      <c r="C193" s="1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>
      <c r="A194" s="1"/>
      <c r="B194" s="6"/>
      <c r="C194" s="1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>
      <c r="A195" s="1"/>
      <c r="B195" s="6"/>
      <c r="C195" s="1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>
      <c r="A196" s="1"/>
      <c r="B196" s="6"/>
      <c r="C196" s="1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>
      <c r="A197" s="1"/>
      <c r="B197" s="6"/>
      <c r="C197" s="1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>
      <c r="A198" s="1"/>
      <c r="B198" s="6"/>
      <c r="C198" s="1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>
      <c r="A199" s="1"/>
      <c r="B199" s="6"/>
      <c r="C199" s="1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>
      <c r="A200" s="1"/>
      <c r="B200" s="6"/>
      <c r="C200" s="1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>
      <c r="A201" s="1"/>
      <c r="B201" s="6"/>
      <c r="C201" s="1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>
      <c r="A202" s="1"/>
      <c r="B202" s="6"/>
      <c r="C202" s="1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>
      <c r="A203" s="1"/>
      <c r="B203" s="6"/>
      <c r="C203" s="1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>
      <c r="A204" s="1"/>
      <c r="B204" s="6"/>
      <c r="C204" s="1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>
      <c r="A205" s="1"/>
      <c r="B205" s="6"/>
      <c r="C205" s="1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>
      <c r="A206" s="1"/>
      <c r="B206" s="6"/>
      <c r="C206" s="1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>
      <c r="A207" s="1"/>
      <c r="B207" s="6"/>
      <c r="C207" s="1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>
      <c r="A208" s="1"/>
      <c r="B208" s="6"/>
      <c r="C208" s="1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>
      <c r="A209" s="1"/>
      <c r="B209" s="6"/>
      <c r="C209" s="1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>
      <c r="A210" s="1"/>
      <c r="B210" s="6"/>
      <c r="C210" s="1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>
      <c r="A211" s="1"/>
      <c r="B211" s="6"/>
      <c r="C211" s="1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>
      <c r="A212" s="1"/>
      <c r="B212" s="6"/>
      <c r="C212" s="1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"/>
      <c r="B213" s="6"/>
      <c r="C213" s="1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>
      <c r="A214" s="1"/>
      <c r="B214" s="6"/>
      <c r="C214" s="1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>
      <c r="A215" s="1"/>
      <c r="B215" s="6"/>
      <c r="C215" s="1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>
      <c r="A216" s="1"/>
      <c r="B216" s="6"/>
      <c r="C216" s="1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>
      <c r="A217" s="1"/>
      <c r="B217" s="6"/>
      <c r="C217" s="1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>
      <c r="A218" s="1"/>
      <c r="B218" s="6"/>
      <c r="C218" s="1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>
      <c r="A219" s="1"/>
      <c r="B219" s="6"/>
      <c r="C219" s="1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>
      <c r="A220" s="1"/>
      <c r="B220" s="6"/>
      <c r="C220" s="1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>
      <c r="A221" s="1"/>
      <c r="B221" s="6"/>
      <c r="C221" s="1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>
      <c r="A222" s="1"/>
      <c r="B222" s="6"/>
      <c r="C222" s="1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>
      <c r="A223" s="1"/>
      <c r="B223" s="6"/>
      <c r="C223" s="1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>
      <c r="A224" s="1"/>
      <c r="B224" s="6"/>
      <c r="C224" s="1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>
      <c r="A225" s="1"/>
      <c r="B225" s="6"/>
      <c r="C225" s="1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>
      <c r="A226" s="1"/>
      <c r="B226" s="6"/>
      <c r="C226" s="1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>
      <c r="A227" s="1"/>
      <c r="B227" s="6"/>
      <c r="C227" s="1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>
      <c r="A228" s="1"/>
      <c r="B228" s="6"/>
      <c r="C228" s="1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>
      <c r="A229" s="1"/>
      <c r="B229" s="6"/>
      <c r="C229" s="1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>
      <c r="A230" s="1"/>
      <c r="B230" s="6"/>
      <c r="C230" s="1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>
      <c r="A231" s="1"/>
      <c r="B231" s="6"/>
      <c r="C231" s="1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>
      <c r="A232" s="1"/>
      <c r="B232" s="6"/>
      <c r="C232" s="1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>
      <c r="A233" s="1"/>
      <c r="B233" s="6"/>
      <c r="C233" s="1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>
      <c r="A234" s="1"/>
      <c r="B234" s="6"/>
      <c r="C234" s="1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>
      <c r="A235" s="1"/>
      <c r="B235" s="6"/>
      <c r="C235" s="1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>
      <c r="A236" s="1"/>
      <c r="B236" s="6"/>
      <c r="C236" s="1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>
      <c r="A237" s="1"/>
      <c r="B237" s="6"/>
      <c r="C237" s="1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>
      <c r="A238" s="1"/>
      <c r="B238" s="6"/>
      <c r="C238" s="1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>
      <c r="A239" s="1"/>
      <c r="B239" s="6"/>
      <c r="C239" s="1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>
      <c r="A240" s="1"/>
      <c r="B240" s="6"/>
      <c r="C240" s="1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>
      <c r="A241" s="1"/>
      <c r="B241" s="6"/>
      <c r="C241" s="1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>
      <c r="A242" s="1"/>
      <c r="B242" s="6"/>
      <c r="C242" s="1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>
      <c r="A243" s="1"/>
      <c r="B243" s="6"/>
      <c r="C243" s="1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>
      <c r="A244" s="1"/>
      <c r="B244" s="6"/>
      <c r="C244" s="1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>
      <c r="A245" s="1"/>
      <c r="B245" s="6"/>
      <c r="C245" s="1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>
      <c r="A246" s="1"/>
      <c r="B246" s="6"/>
      <c r="C246" s="1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>
      <c r="A247" s="1"/>
      <c r="B247" s="6"/>
      <c r="C247" s="1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>
      <c r="A248" s="1"/>
      <c r="B248" s="6"/>
      <c r="C248" s="1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>
      <c r="A249" s="1"/>
      <c r="B249" s="6"/>
      <c r="C249" s="1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>
      <c r="A250" s="1"/>
      <c r="B250" s="6"/>
      <c r="C250" s="1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>
      <c r="A251" s="1"/>
      <c r="B251" s="6"/>
      <c r="C251" s="1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>
      <c r="A252" s="1"/>
      <c r="B252" s="6"/>
      <c r="C252" s="1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>
      <c r="A253" s="1"/>
      <c r="B253" s="6"/>
      <c r="C253" s="1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>
      <c r="A254" s="1"/>
      <c r="B254" s="6"/>
      <c r="C254" s="1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>
      <c r="A255" s="1"/>
      <c r="B255" s="6"/>
      <c r="C255" s="1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>
      <c r="A256" s="1"/>
      <c r="B256" s="6"/>
      <c r="C256" s="1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>
      <c r="A257" s="1"/>
      <c r="B257" s="6"/>
      <c r="C257" s="1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>
      <c r="A258" s="1"/>
      <c r="B258" s="6"/>
      <c r="C258" s="1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>
      <c r="A259" s="1"/>
      <c r="B259" s="6"/>
      <c r="C259" s="1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>
      <c r="A260" s="1"/>
      <c r="B260" s="6"/>
      <c r="C260" s="1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>
      <c r="A261" s="1"/>
      <c r="B261" s="6"/>
      <c r="C261" s="1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>
      <c r="A262" s="1"/>
      <c r="B262" s="6"/>
      <c r="C262" s="1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>
      <c r="A263" s="1"/>
      <c r="B263" s="6"/>
      <c r="C263" s="1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>
      <c r="A264" s="1"/>
      <c r="B264" s="6"/>
      <c r="C264" s="1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>
      <c r="A265" s="1"/>
      <c r="B265" s="6"/>
      <c r="C265" s="1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>
      <c r="A266" s="1"/>
      <c r="B266" s="6"/>
      <c r="C266" s="1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>
      <c r="A267" s="1"/>
      <c r="B267" s="6"/>
      <c r="C267" s="1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>
      <c r="A268" s="1"/>
      <c r="B268" s="6"/>
      <c r="C268" s="1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>
      <c r="A269" s="1"/>
      <c r="B269" s="6"/>
      <c r="C269" s="1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>
      <c r="A270" s="1"/>
      <c r="B270" s="6"/>
      <c r="C270" s="1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>
      <c r="A271" s="1"/>
      <c r="B271" s="6"/>
      <c r="C271" s="1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>
      <c r="A272" s="1"/>
      <c r="B272" s="6"/>
      <c r="C272" s="1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>
      <c r="A273" s="1"/>
      <c r="B273" s="6"/>
      <c r="C273" s="1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>
      <c r="A274" s="1"/>
      <c r="B274" s="6"/>
      <c r="C274" s="1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>
      <c r="A275" s="1"/>
      <c r="B275" s="6"/>
      <c r="C275" s="1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>
      <c r="A276" s="1"/>
      <c r="B276" s="6"/>
      <c r="C276" s="1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>
      <c r="A277" s="1"/>
      <c r="B277" s="6"/>
      <c r="C277" s="1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>
      <c r="A278" s="1"/>
      <c r="B278" s="6"/>
      <c r="C278" s="1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>
      <c r="A279" s="1"/>
      <c r="B279" s="6"/>
      <c r="C279" s="1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>
      <c r="A280" s="1"/>
      <c r="B280" s="6"/>
      <c r="C280" s="1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>
      <c r="A281" s="1"/>
      <c r="B281" s="6"/>
      <c r="C281" s="1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>
      <c r="A282" s="1"/>
      <c r="B282" s="6"/>
      <c r="C282" s="1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>
      <c r="A283" s="1"/>
      <c r="B283" s="6"/>
      <c r="C283" s="1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>
      <c r="A284" s="1"/>
      <c r="B284" s="6"/>
      <c r="C284" s="1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>
      <c r="A285" s="1"/>
      <c r="B285" s="6"/>
      <c r="C285" s="1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>
      <c r="A286" s="1"/>
      <c r="B286" s="6"/>
      <c r="C286" s="1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>
      <c r="A287" s="1"/>
      <c r="B287" s="6"/>
      <c r="C287" s="1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>
      <c r="A288" s="1"/>
      <c r="B288" s="6"/>
      <c r="C288" s="1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>
      <c r="A289" s="1"/>
      <c r="B289" s="6"/>
      <c r="C289" s="1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>
      <c r="A290" s="1"/>
      <c r="B290" s="6"/>
      <c r="C290" s="1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>
      <c r="A291" s="1"/>
      <c r="B291" s="6"/>
      <c r="C291" s="1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>
      <c r="A292" s="1"/>
      <c r="B292" s="6"/>
      <c r="C292" s="1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>
      <c r="A293" s="1"/>
      <c r="B293" s="6"/>
      <c r="C293" s="1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>
      <c r="A294" s="1"/>
      <c r="B294" s="6"/>
      <c r="C294" s="1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>
      <c r="A295" s="1"/>
      <c r="B295" s="6"/>
      <c r="C295" s="1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>
      <c r="A296" s="1"/>
      <c r="B296" s="6"/>
      <c r="C296" s="1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>
      <c r="A297" s="1"/>
      <c r="B297" s="6"/>
      <c r="C297" s="1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>
      <c r="A298" s="1"/>
      <c r="B298" s="6"/>
      <c r="C298" s="1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>
      <c r="A299" s="1"/>
      <c r="B299" s="6"/>
      <c r="C299" s="1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>
      <c r="A300" s="1"/>
      <c r="B300" s="6"/>
      <c r="C300" s="1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>
      <c r="A301" s="1"/>
      <c r="B301" s="6"/>
      <c r="C301" s="1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>
      <c r="A302" s="1"/>
      <c r="B302" s="6"/>
      <c r="C302" s="1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>
      <c r="A303" s="1"/>
      <c r="B303" s="6"/>
      <c r="C303" s="1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>
      <c r="A304" s="1"/>
      <c r="B304" s="6"/>
      <c r="C304" s="1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>
      <c r="A305" s="1"/>
      <c r="B305" s="6"/>
      <c r="C305" s="1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>
      <c r="A306" s="1"/>
      <c r="B306" s="6"/>
      <c r="C306" s="1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>
      <c r="A307" s="1"/>
      <c r="B307" s="6"/>
      <c r="C307" s="1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>
      <c r="A308" s="1"/>
      <c r="B308" s="6"/>
      <c r="C308" s="1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>
      <c r="A309" s="1"/>
      <c r="B309" s="6"/>
      <c r="C309" s="1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>
      <c r="A310" s="1"/>
      <c r="B310" s="6"/>
      <c r="C310" s="1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>
      <c r="A311" s="1"/>
      <c r="B311" s="6"/>
      <c r="C311" s="1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>
      <c r="A312" s="1"/>
      <c r="B312" s="6"/>
      <c r="C312" s="1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>
      <c r="A313" s="1"/>
      <c r="B313" s="6"/>
      <c r="C313" s="1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>
      <c r="A314" s="1"/>
      <c r="B314" s="6"/>
      <c r="C314" s="1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>
      <c r="A315" s="1"/>
      <c r="B315" s="6"/>
      <c r="C315" s="1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>
      <c r="A316" s="1"/>
      <c r="B316" s="6"/>
      <c r="C316" s="1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>
      <c r="A317" s="1"/>
      <c r="B317" s="6"/>
      <c r="C317" s="1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>
      <c r="A318" s="1"/>
      <c r="B318" s="6"/>
      <c r="C318" s="1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>
      <c r="A319" s="1"/>
      <c r="B319" s="6"/>
      <c r="C319" s="1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>
      <c r="A320" s="1"/>
      <c r="B320" s="6"/>
      <c r="C320" s="1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>
      <c r="A321" s="1"/>
      <c r="B321" s="6"/>
      <c r="C321" s="1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>
      <c r="A322" s="1"/>
      <c r="B322" s="6"/>
      <c r="C322" s="1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>
      <c r="A323" s="1"/>
      <c r="B323" s="6"/>
      <c r="C323" s="1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>
      <c r="A324" s="1"/>
      <c r="B324" s="6"/>
      <c r="C324" s="1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>
      <c r="A325" s="1"/>
      <c r="B325" s="6"/>
      <c r="C325" s="1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>
      <c r="A326" s="1"/>
      <c r="B326" s="6"/>
      <c r="C326" s="1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>
      <c r="A327" s="1"/>
      <c r="B327" s="6"/>
      <c r="C327" s="1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>
      <c r="A328" s="1"/>
      <c r="B328" s="6"/>
      <c r="C328" s="1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>
      <c r="A329" s="1"/>
      <c r="B329" s="6"/>
      <c r="C329" s="1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>
      <c r="A330" s="1"/>
      <c r="B330" s="6"/>
      <c r="C330" s="1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>
      <c r="A331" s="1"/>
      <c r="B331" s="6"/>
      <c r="C331" s="1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>
      <c r="A332" s="1"/>
      <c r="B332" s="6"/>
      <c r="C332" s="1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>
      <c r="A333" s="1"/>
      <c r="B333" s="6"/>
      <c r="C333" s="1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>
      <c r="A334" s="1"/>
      <c r="B334" s="6"/>
      <c r="C334" s="1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>
      <c r="A335" s="1"/>
      <c r="B335" s="6"/>
      <c r="C335" s="1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>
      <c r="A336" s="1"/>
      <c r="B336" s="6"/>
      <c r="C336" s="1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>
      <c r="A337" s="1"/>
      <c r="B337" s="6"/>
      <c r="C337" s="1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>
      <c r="A338" s="1"/>
      <c r="B338" s="6"/>
      <c r="C338" s="1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>
      <c r="A339" s="1"/>
      <c r="B339" s="6"/>
      <c r="C339" s="1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>
      <c r="A340" s="1"/>
      <c r="B340" s="6"/>
      <c r="C340" s="1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>
      <c r="A341" s="1"/>
      <c r="B341" s="6"/>
      <c r="C341" s="1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>
      <c r="A342" s="1"/>
      <c r="B342" s="6"/>
      <c r="C342" s="1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>
      <c r="A343" s="1"/>
      <c r="B343" s="6"/>
      <c r="C343" s="1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>
      <c r="A344" s="1"/>
      <c r="B344" s="6"/>
      <c r="C344" s="1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>
      <c r="A345" s="1"/>
      <c r="B345" s="6"/>
      <c r="C345" s="1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>
      <c r="A346" s="1"/>
      <c r="B346" s="6"/>
      <c r="C346" s="1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>
      <c r="A347" s="1"/>
      <c r="B347" s="6"/>
      <c r="C347" s="1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>
      <c r="A348" s="1"/>
      <c r="B348" s="6"/>
      <c r="C348" s="1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>
      <c r="A349" s="1"/>
      <c r="B349" s="6"/>
      <c r="C349" s="1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>
      <c r="A350" s="1"/>
      <c r="B350" s="6"/>
      <c r="C350" s="1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>
      <c r="A351" s="1"/>
      <c r="B351" s="6"/>
      <c r="C351" s="1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>
      <c r="A352" s="1"/>
      <c r="B352" s="6"/>
      <c r="C352" s="1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>
      <c r="A353" s="1"/>
      <c r="B353" s="6"/>
      <c r="C353" s="1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>
      <c r="A354" s="1"/>
      <c r="B354" s="6"/>
      <c r="C354" s="1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>
      <c r="A355" s="1"/>
      <c r="B355" s="6"/>
      <c r="C355" s="1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>
      <c r="A356" s="1"/>
      <c r="B356" s="6"/>
      <c r="C356" s="1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>
      <c r="A357" s="1"/>
      <c r="B357" s="6"/>
      <c r="C357" s="1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>
      <c r="A358" s="1"/>
      <c r="B358" s="6"/>
      <c r="C358" s="1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>
      <c r="A359" s="1"/>
      <c r="B359" s="6"/>
      <c r="C359" s="1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>
      <c r="A360" s="1"/>
      <c r="B360" s="6"/>
      <c r="C360" s="1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>
      <c r="A361" s="1"/>
      <c r="B361" s="6"/>
      <c r="C361" s="1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>
      <c r="A362" s="1"/>
      <c r="B362" s="6"/>
      <c r="C362" s="1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>
      <c r="A363" s="1"/>
      <c r="B363" s="6"/>
      <c r="C363" s="1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>
      <c r="A364" s="1"/>
      <c r="B364" s="6"/>
      <c r="C364" s="1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>
      <c r="A365" s="1"/>
      <c r="B365" s="6"/>
      <c r="C365" s="1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>
      <c r="A366" s="1"/>
      <c r="B366" s="6"/>
      <c r="C366" s="1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>
      <c r="A367" s="1"/>
      <c r="B367" s="6"/>
      <c r="C367" s="1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>
      <c r="A368" s="1"/>
      <c r="B368" s="6"/>
      <c r="C368" s="1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>
      <c r="A369" s="1"/>
      <c r="B369" s="6"/>
      <c r="C369" s="1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>
      <c r="A370" s="1"/>
      <c r="B370" s="6"/>
      <c r="C370" s="1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>
      <c r="A371" s="1"/>
      <c r="B371" s="6"/>
      <c r="C371" s="1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>
      <c r="A372" s="1"/>
      <c r="B372" s="6"/>
      <c r="C372" s="1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>
      <c r="A373" s="1"/>
      <c r="B373" s="6"/>
      <c r="C373" s="1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>
      <c r="A374" s="1"/>
      <c r="B374" s="6"/>
      <c r="C374" s="1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>
      <c r="A375" s="1"/>
      <c r="B375" s="6"/>
      <c r="C375" s="1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>
      <c r="A376" s="1"/>
      <c r="B376" s="6"/>
      <c r="C376" s="1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>
      <c r="A377" s="1"/>
      <c r="B377" s="6"/>
      <c r="C377" s="1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>
      <c r="A378" s="1"/>
      <c r="B378" s="6"/>
      <c r="C378" s="1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>
      <c r="A379" s="1"/>
      <c r="B379" s="6"/>
      <c r="C379" s="1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>
      <c r="A380" s="1"/>
      <c r="B380" s="6"/>
      <c r="C380" s="1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>
      <c r="A381" s="1"/>
      <c r="B381" s="6"/>
      <c r="C381" s="1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>
      <c r="A382" s="1"/>
      <c r="B382" s="6"/>
      <c r="C382" s="1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>
      <c r="A383" s="1"/>
      <c r="B383" s="6"/>
      <c r="C383" s="1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>
      <c r="A384" s="1"/>
      <c r="B384" s="6"/>
      <c r="C384" s="1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>
      <c r="A385" s="1"/>
      <c r="B385" s="6"/>
      <c r="C385" s="1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>
      <c r="A386" s="1"/>
      <c r="B386" s="6"/>
      <c r="C386" s="1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>
      <c r="A387" s="1"/>
      <c r="B387" s="6"/>
      <c r="C387" s="1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>
      <c r="A388" s="1"/>
      <c r="B388" s="6"/>
      <c r="C388" s="1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>
      <c r="A389" s="1"/>
      <c r="B389" s="6"/>
      <c r="C389" s="1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>
      <c r="A390" s="1"/>
      <c r="B390" s="6"/>
      <c r="C390" s="1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>
      <c r="A391" s="1"/>
      <c r="B391" s="6"/>
      <c r="C391" s="1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>
      <c r="A392" s="1"/>
      <c r="B392" s="6"/>
      <c r="C392" s="1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>
      <c r="A393" s="1"/>
      <c r="B393" s="6"/>
      <c r="C393" s="1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>
      <c r="A394" s="1"/>
      <c r="B394" s="6"/>
      <c r="C394" s="1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>
      <c r="A395" s="1"/>
      <c r="B395" s="6"/>
      <c r="C395" s="1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>
      <c r="A396" s="1"/>
      <c r="B396" s="6"/>
      <c r="C396" s="1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>
      <c r="A397" s="1"/>
      <c r="B397" s="6"/>
      <c r="C397" s="1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>
      <c r="A398" s="1"/>
      <c r="B398" s="6"/>
      <c r="C398" s="1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>
      <c r="A399" s="1"/>
      <c r="B399" s="6"/>
      <c r="C399" s="1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>
      <c r="A400" s="1"/>
      <c r="B400" s="6"/>
      <c r="C400" s="1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>
      <c r="A401" s="1"/>
      <c r="B401" s="6"/>
      <c r="C401" s="1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>
      <c r="A402" s="1"/>
      <c r="B402" s="6"/>
      <c r="C402" s="1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>
      <c r="A403" s="1"/>
      <c r="B403" s="6"/>
      <c r="C403" s="1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>
      <c r="A404" s="1"/>
      <c r="B404" s="6"/>
      <c r="C404" s="1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>
      <c r="A405" s="1"/>
      <c r="B405" s="6"/>
      <c r="C405" s="1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>
      <c r="A406" s="1"/>
      <c r="B406" s="6"/>
      <c r="C406" s="1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>
      <c r="A407" s="1"/>
      <c r="B407" s="6"/>
      <c r="C407" s="1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>
      <c r="A408" s="1"/>
      <c r="B408" s="6"/>
      <c r="C408" s="1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>
      <c r="A409" s="1"/>
      <c r="B409" s="6"/>
      <c r="C409" s="1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>
      <c r="A410" s="1"/>
      <c r="B410" s="6"/>
      <c r="C410" s="1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>
      <c r="A411" s="1"/>
      <c r="B411" s="6"/>
      <c r="C411" s="1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>
      <c r="A412" s="1"/>
      <c r="B412" s="6"/>
      <c r="C412" s="1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>
      <c r="A413" s="1"/>
      <c r="B413" s="6"/>
      <c r="C413" s="1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>
      <c r="A414" s="1"/>
      <c r="B414" s="6"/>
      <c r="C414" s="1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>
      <c r="A415" s="1"/>
      <c r="B415" s="6"/>
      <c r="C415" s="1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>
      <c r="A416" s="1"/>
      <c r="B416" s="6"/>
      <c r="C416" s="1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>
      <c r="A417" s="1"/>
      <c r="B417" s="6"/>
      <c r="C417" s="1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>
      <c r="A418" s="1"/>
      <c r="B418" s="6"/>
      <c r="C418" s="1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>
      <c r="A419" s="1"/>
      <c r="B419" s="6"/>
      <c r="C419" s="1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>
      <c r="A420" s="1"/>
      <c r="B420" s="6"/>
      <c r="C420" s="1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>
      <c r="A421" s="1"/>
      <c r="B421" s="6"/>
      <c r="C421" s="1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>
      <c r="A422" s="1"/>
      <c r="B422" s="6"/>
      <c r="C422" s="1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>
      <c r="A423" s="1"/>
      <c r="B423" s="6"/>
      <c r="C423" s="1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>
      <c r="A424" s="1"/>
      <c r="B424" s="6"/>
      <c r="C424" s="1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>
      <c r="A425" s="1"/>
      <c r="B425" s="6"/>
      <c r="C425" s="1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>
      <c r="A426" s="1"/>
      <c r="B426" s="6"/>
      <c r="C426" s="1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>
      <c r="A427" s="1"/>
      <c r="B427" s="6"/>
      <c r="C427" s="1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>
      <c r="A428" s="1"/>
      <c r="B428" s="6"/>
      <c r="C428" s="1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>
      <c r="A429" s="1"/>
      <c r="B429" s="6"/>
      <c r="C429" s="1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>
      <c r="A430" s="1"/>
      <c r="B430" s="6"/>
      <c r="C430" s="1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>
      <c r="A431" s="1"/>
      <c r="B431" s="6"/>
      <c r="C431" s="1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>
      <c r="A432" s="1"/>
      <c r="B432" s="6"/>
      <c r="C432" s="1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>
      <c r="A433" s="1"/>
      <c r="B433" s="6"/>
      <c r="C433" s="1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>
      <c r="A434" s="1"/>
      <c r="B434" s="6"/>
      <c r="C434" s="1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>
      <c r="A435" s="1"/>
      <c r="B435" s="6"/>
      <c r="C435" s="1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>
      <c r="A436" s="1"/>
      <c r="B436" s="6"/>
      <c r="C436" s="1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>
      <c r="A437" s="1"/>
      <c r="B437" s="6"/>
      <c r="C437" s="1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>
      <c r="A438" s="1"/>
      <c r="B438" s="6"/>
      <c r="C438" s="1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>
      <c r="A439" s="1"/>
      <c r="B439" s="6"/>
      <c r="C439" s="1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>
      <c r="A440" s="1"/>
      <c r="B440" s="6"/>
      <c r="C440" s="1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>
      <c r="A441" s="1"/>
      <c r="B441" s="6"/>
      <c r="C441" s="1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>
      <c r="A442" s="1"/>
      <c r="B442" s="6"/>
      <c r="C442" s="1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>
      <c r="A443" s="1"/>
      <c r="B443" s="6"/>
      <c r="C443" s="1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>
      <c r="A444" s="1"/>
      <c r="B444" s="6"/>
      <c r="C444" s="1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>
      <c r="A445" s="1"/>
      <c r="B445" s="6"/>
      <c r="C445" s="1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>
      <c r="A446" s="1"/>
      <c r="B446" s="6"/>
      <c r="C446" s="1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>
      <c r="A447" s="1"/>
      <c r="B447" s="6"/>
      <c r="C447" s="1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>
      <c r="A448" s="1"/>
      <c r="B448" s="6"/>
      <c r="C448" s="1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>
      <c r="A449" s="1"/>
      <c r="B449" s="6"/>
      <c r="C449" s="1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>
      <c r="A450" s="1"/>
      <c r="B450" s="6"/>
      <c r="C450" s="1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>
      <c r="A451" s="1"/>
      <c r="B451" s="6"/>
      <c r="C451" s="1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>
      <c r="A452" s="1"/>
      <c r="B452" s="6"/>
      <c r="C452" s="1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>
      <c r="A453" s="1"/>
      <c r="B453" s="6"/>
      <c r="C453" s="1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>
      <c r="A454" s="1"/>
      <c r="B454" s="6"/>
      <c r="C454" s="1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>
      <c r="A455" s="1"/>
      <c r="B455" s="6"/>
      <c r="C455" s="1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>
      <c r="A456" s="1"/>
      <c r="B456" s="6"/>
      <c r="C456" s="1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>
      <c r="A457" s="1"/>
      <c r="B457" s="6"/>
      <c r="C457" s="1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>
      <c r="A458" s="1"/>
      <c r="B458" s="6"/>
      <c r="C458" s="1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>
      <c r="A459" s="1"/>
      <c r="B459" s="6"/>
      <c r="C459" s="1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>
      <c r="A460" s="1"/>
      <c r="B460" s="6"/>
      <c r="C460" s="1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>
      <c r="A461" s="1"/>
      <c r="B461" s="6"/>
      <c r="C461" s="1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>
      <c r="A462" s="1"/>
      <c r="B462" s="6"/>
      <c r="C462" s="1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>
      <c r="A463" s="1"/>
      <c r="B463" s="6"/>
      <c r="C463" s="1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>
      <c r="A464" s="1"/>
      <c r="B464" s="6"/>
      <c r="C464" s="1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>
      <c r="A465" s="1"/>
      <c r="B465" s="6"/>
      <c r="C465" s="1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>
      <c r="A466" s="1"/>
      <c r="B466" s="6"/>
      <c r="C466" s="1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>
      <c r="A467" s="1"/>
      <c r="B467" s="6"/>
      <c r="C467" s="1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>
      <c r="A468" s="1"/>
      <c r="B468" s="6"/>
      <c r="C468" s="1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>
      <c r="A469" s="1"/>
      <c r="B469" s="6"/>
      <c r="C469" s="1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>
      <c r="A470" s="1"/>
      <c r="B470" s="6"/>
      <c r="C470" s="1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>
      <c r="A471" s="1"/>
      <c r="B471" s="6"/>
      <c r="C471" s="1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>
      <c r="A472" s="1"/>
      <c r="B472" s="6"/>
      <c r="C472" s="1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>
      <c r="A473" s="1"/>
      <c r="B473" s="6"/>
      <c r="C473" s="1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>
      <c r="A474" s="1"/>
      <c r="B474" s="6"/>
      <c r="C474" s="1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>
      <c r="A475" s="1"/>
      <c r="B475" s="6"/>
      <c r="C475" s="1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>
      <c r="A476" s="1"/>
      <c r="B476" s="6"/>
      <c r="C476" s="1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>
      <c r="A477" s="1"/>
      <c r="B477" s="6"/>
      <c r="C477" s="1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>
      <c r="A478" s="1"/>
      <c r="B478" s="6"/>
      <c r="C478" s="1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>
      <c r="A479" s="1"/>
      <c r="B479" s="6"/>
      <c r="C479" s="1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>
      <c r="A480" s="1"/>
      <c r="B480" s="6"/>
      <c r="C480" s="1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>
      <c r="A481" s="1"/>
      <c r="B481" s="6"/>
      <c r="C481" s="1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>
      <c r="A482" s="1"/>
      <c r="B482" s="6"/>
      <c r="C482" s="1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>
      <c r="A483" s="1"/>
      <c r="B483" s="6"/>
      <c r="C483" s="1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>
      <c r="A484" s="1"/>
      <c r="B484" s="6"/>
      <c r="C484" s="1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>
      <c r="A485" s="1"/>
      <c r="B485" s="6"/>
      <c r="C485" s="1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>
      <c r="A486" s="1"/>
      <c r="B486" s="6"/>
      <c r="C486" s="1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>
      <c r="A487" s="1"/>
      <c r="B487" s="6"/>
      <c r="C487" s="1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>
      <c r="A488" s="1"/>
      <c r="B488" s="6"/>
      <c r="C488" s="1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>
      <c r="A489" s="1"/>
      <c r="B489" s="6"/>
      <c r="C489" s="1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>
      <c r="A490" s="1"/>
      <c r="B490" s="6"/>
      <c r="C490" s="1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>
      <c r="A491" s="1"/>
      <c r="B491" s="6"/>
      <c r="C491" s="1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>
      <c r="A492" s="1"/>
      <c r="B492" s="6"/>
      <c r="C492" s="1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>
      <c r="A493" s="1"/>
      <c r="B493" s="6"/>
      <c r="C493" s="1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>
      <c r="A494" s="1"/>
      <c r="B494" s="6"/>
      <c r="C494" s="1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>
      <c r="A495" s="1"/>
      <c r="B495" s="6"/>
      <c r="C495" s="1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>
      <c r="A496" s="1"/>
      <c r="B496" s="6"/>
      <c r="C496" s="1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>
      <c r="A497" s="1"/>
      <c r="B497" s="6"/>
      <c r="C497" s="1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>
      <c r="A498" s="1"/>
      <c r="B498" s="6"/>
      <c r="C498" s="1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>
      <c r="A499" s="1"/>
      <c r="B499" s="6"/>
      <c r="C499" s="1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>
      <c r="A500" s="1"/>
      <c r="B500" s="6"/>
      <c r="C500" s="1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>
      <c r="A501" s="1"/>
      <c r="B501" s="6"/>
      <c r="C501" s="1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>
      <c r="A502" s="1"/>
      <c r="B502" s="6"/>
      <c r="C502" s="1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>
      <c r="A503" s="1"/>
      <c r="B503" s="6"/>
      <c r="C503" s="1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>
      <c r="A504" s="1"/>
      <c r="B504" s="6"/>
      <c r="C504" s="1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>
      <c r="A505" s="1"/>
      <c r="B505" s="6"/>
      <c r="C505" s="1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>
      <c r="A506" s="1"/>
      <c r="B506" s="6"/>
      <c r="C506" s="1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>
      <c r="A507" s="1"/>
      <c r="B507" s="6"/>
      <c r="C507" s="1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>
      <c r="A508" s="1"/>
      <c r="B508" s="6"/>
      <c r="C508" s="1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>
      <c r="A509" s="1"/>
      <c r="B509" s="6"/>
      <c r="C509" s="1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>
      <c r="A510" s="1"/>
      <c r="B510" s="6"/>
      <c r="C510" s="1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>
      <c r="A511" s="1"/>
      <c r="B511" s="6"/>
      <c r="C511" s="1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>
      <c r="A512" s="1"/>
      <c r="B512" s="6"/>
      <c r="C512" s="1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>
      <c r="A513" s="1"/>
      <c r="B513" s="6"/>
      <c r="C513" s="1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>
      <c r="A514" s="1"/>
      <c r="B514" s="6"/>
      <c r="C514" s="1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>
      <c r="A515" s="1"/>
      <c r="B515" s="6"/>
      <c r="C515" s="1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>
      <c r="A516" s="1"/>
      <c r="B516" s="6"/>
      <c r="C516" s="1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>
      <c r="A517" s="1"/>
      <c r="B517" s="6"/>
      <c r="C517" s="1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>
      <c r="A518" s="1"/>
      <c r="B518" s="6"/>
      <c r="C518" s="1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>
      <c r="A519" s="1"/>
      <c r="B519" s="6"/>
      <c r="C519" s="1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>
      <c r="A520" s="1"/>
      <c r="B520" s="6"/>
      <c r="C520" s="1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>
      <c r="A521" s="1"/>
      <c r="B521" s="6"/>
      <c r="C521" s="1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>
      <c r="A522" s="1"/>
      <c r="B522" s="6"/>
      <c r="C522" s="1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>
      <c r="A523" s="1"/>
      <c r="B523" s="6"/>
      <c r="C523" s="1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>
      <c r="A524" s="1"/>
      <c r="B524" s="6"/>
      <c r="C524" s="1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>
      <c r="A525" s="1"/>
      <c r="B525" s="6"/>
      <c r="C525" s="1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>
      <c r="A526" s="1"/>
      <c r="B526" s="6"/>
      <c r="C526" s="1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>
      <c r="A527" s="1"/>
      <c r="B527" s="6"/>
      <c r="C527" s="1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>
      <c r="A528" s="1"/>
      <c r="B528" s="6"/>
      <c r="C528" s="1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>
      <c r="A529" s="1"/>
      <c r="B529" s="6"/>
      <c r="C529" s="1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>
      <c r="A530" s="1"/>
      <c r="B530" s="6"/>
      <c r="C530" s="1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>
      <c r="A531" s="1"/>
      <c r="B531" s="6"/>
      <c r="C531" s="1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>
      <c r="A532" s="1"/>
      <c r="B532" s="6"/>
      <c r="C532" s="1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>
      <c r="A533" s="1"/>
      <c r="B533" s="6"/>
      <c r="C533" s="1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>
      <c r="A534" s="1"/>
      <c r="B534" s="6"/>
      <c r="C534" s="1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>
      <c r="A535" s="1"/>
      <c r="B535" s="6"/>
      <c r="C535" s="1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>
      <c r="A536" s="1"/>
      <c r="B536" s="6"/>
      <c r="C536" s="1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>
      <c r="A537" s="1"/>
      <c r="B537" s="6"/>
      <c r="C537" s="1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>
      <c r="A538" s="1"/>
      <c r="B538" s="6"/>
      <c r="C538" s="1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>
      <c r="A539" s="1"/>
      <c r="B539" s="6"/>
      <c r="C539" s="1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>
      <c r="A540" s="1"/>
      <c r="B540" s="6"/>
      <c r="C540" s="1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>
      <c r="A541" s="1"/>
      <c r="B541" s="6"/>
      <c r="C541" s="1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>
      <c r="A542" s="1"/>
      <c r="B542" s="6"/>
      <c r="C542" s="1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>
      <c r="A543" s="1"/>
      <c r="B543" s="6"/>
      <c r="C543" s="1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>
      <c r="A544" s="1"/>
      <c r="B544" s="6"/>
      <c r="C544" s="1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>
      <c r="A545" s="1"/>
      <c r="B545" s="6"/>
      <c r="C545" s="1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>
      <c r="A546" s="1"/>
      <c r="B546" s="6"/>
      <c r="C546" s="1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>
      <c r="A547" s="1"/>
      <c r="B547" s="6"/>
      <c r="C547" s="1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>
      <c r="A548" s="1"/>
      <c r="B548" s="6"/>
      <c r="C548" s="1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>
      <c r="A549" s="1"/>
      <c r="B549" s="6"/>
      <c r="C549" s="1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>
      <c r="A550" s="1"/>
      <c r="B550" s="6"/>
      <c r="C550" s="1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>
      <c r="A551" s="1"/>
      <c r="B551" s="6"/>
      <c r="C551" s="1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>
      <c r="A552" s="1"/>
      <c r="B552" s="6"/>
      <c r="C552" s="1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>
      <c r="A553" s="1"/>
      <c r="B553" s="6"/>
      <c r="C553" s="1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>
      <c r="A554" s="1"/>
      <c r="B554" s="6"/>
      <c r="C554" s="1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>
      <c r="A555" s="1"/>
      <c r="B555" s="6"/>
      <c r="C555" s="1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>
      <c r="A556" s="1"/>
      <c r="B556" s="6"/>
      <c r="C556" s="1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>
      <c r="A557" s="1"/>
      <c r="B557" s="6"/>
      <c r="C557" s="1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>
      <c r="A558" s="1"/>
      <c r="B558" s="6"/>
      <c r="C558" s="1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>
      <c r="A559" s="1"/>
      <c r="B559" s="6"/>
      <c r="C559" s="1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>
      <c r="A560" s="1"/>
      <c r="B560" s="6"/>
      <c r="C560" s="1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>
      <c r="A561" s="1"/>
      <c r="B561" s="6"/>
      <c r="C561" s="1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>
      <c r="A562" s="1"/>
      <c r="B562" s="6"/>
      <c r="C562" s="1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>
      <c r="A563" s="1"/>
      <c r="B563" s="6"/>
      <c r="C563" s="1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>
      <c r="A564" s="1"/>
      <c r="B564" s="6"/>
      <c r="C564" s="1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>
      <c r="A565" s="1"/>
      <c r="B565" s="6"/>
      <c r="C565" s="1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>
      <c r="A566" s="1"/>
      <c r="B566" s="6"/>
      <c r="C566" s="1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>
      <c r="A567" s="1"/>
      <c r="B567" s="6"/>
      <c r="C567" s="1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>
      <c r="A568" s="1"/>
      <c r="B568" s="6"/>
      <c r="C568" s="1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>
      <c r="A569" s="1"/>
      <c r="B569" s="6"/>
      <c r="C569" s="1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>
      <c r="A570" s="1"/>
      <c r="B570" s="6"/>
      <c r="C570" s="1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>
      <c r="A571" s="1"/>
      <c r="B571" s="6"/>
      <c r="C571" s="1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>
      <c r="A572" s="1"/>
      <c r="B572" s="6"/>
      <c r="C572" s="1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>
      <c r="A573" s="1"/>
      <c r="B573" s="6"/>
      <c r="C573" s="1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>
      <c r="A574" s="1"/>
      <c r="B574" s="6"/>
      <c r="C574" s="1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>
      <c r="A575" s="1"/>
      <c r="B575" s="6"/>
      <c r="C575" s="1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>
      <c r="A576" s="1"/>
      <c r="B576" s="6"/>
      <c r="C576" s="1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>
      <c r="A577" s="1"/>
      <c r="B577" s="6"/>
      <c r="C577" s="1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>
      <c r="A578" s="1"/>
      <c r="B578" s="6"/>
      <c r="C578" s="1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>
      <c r="A579" s="1"/>
      <c r="B579" s="6"/>
      <c r="C579" s="1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>
      <c r="A580" s="1"/>
      <c r="B580" s="6"/>
      <c r="C580" s="1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>
      <c r="A581" s="1"/>
      <c r="B581" s="6"/>
      <c r="C581" s="1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>
      <c r="A582" s="1"/>
      <c r="B582" s="6"/>
      <c r="C582" s="1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>
      <c r="A583" s="1"/>
      <c r="B583" s="6"/>
      <c r="C583" s="1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>
      <c r="A584" s="1"/>
      <c r="B584" s="6"/>
      <c r="C584" s="1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>
      <c r="A585" s="1"/>
      <c r="B585" s="6"/>
      <c r="C585" s="1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>
      <c r="A586" s="1"/>
      <c r="B586" s="6"/>
      <c r="C586" s="1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>
      <c r="A587" s="1"/>
      <c r="B587" s="6"/>
      <c r="C587" s="1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>
      <c r="A588" s="1"/>
      <c r="B588" s="6"/>
      <c r="C588" s="1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>
      <c r="A589" s="1"/>
      <c r="B589" s="6"/>
      <c r="C589" s="1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>
      <c r="A590" s="1"/>
      <c r="B590" s="6"/>
      <c r="C590" s="1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>
      <c r="A591" s="1"/>
      <c r="B591" s="6"/>
      <c r="C591" s="1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>
      <c r="A592" s="1"/>
      <c r="B592" s="6"/>
      <c r="C592" s="1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>
      <c r="A593" s="1"/>
      <c r="B593" s="6"/>
      <c r="C593" s="1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>
      <c r="A594" s="1"/>
      <c r="B594" s="6"/>
      <c r="C594" s="1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>
      <c r="A595" s="1"/>
      <c r="B595" s="6"/>
      <c r="C595" s="1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>
      <c r="A596" s="1"/>
      <c r="B596" s="6"/>
      <c r="C596" s="1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>
      <c r="A597" s="1"/>
      <c r="B597" s="6"/>
      <c r="C597" s="1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>
      <c r="A598" s="1"/>
      <c r="B598" s="6"/>
      <c r="C598" s="1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>
      <c r="A599" s="1"/>
      <c r="B599" s="6"/>
      <c r="C599" s="1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>
      <c r="A600" s="1"/>
      <c r="B600" s="6"/>
      <c r="C600" s="1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>
      <c r="A601" s="1"/>
      <c r="B601" s="6"/>
      <c r="C601" s="1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>
      <c r="A602" s="1"/>
      <c r="B602" s="6"/>
      <c r="C602" s="1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>
      <c r="A603" s="1"/>
      <c r="B603" s="6"/>
      <c r="C603" s="1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>
      <c r="A604" s="1"/>
      <c r="B604" s="6"/>
      <c r="C604" s="1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>
      <c r="A605" s="1"/>
      <c r="B605" s="6"/>
      <c r="C605" s="1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>
      <c r="A606" s="1"/>
      <c r="B606" s="6"/>
      <c r="C606" s="1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>
      <c r="A607" s="1"/>
      <c r="B607" s="6"/>
      <c r="C607" s="1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>
      <c r="A608" s="1"/>
      <c r="B608" s="6"/>
      <c r="C608" s="1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>
      <c r="A609" s="1"/>
      <c r="B609" s="6"/>
      <c r="C609" s="1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>
      <c r="A610" s="1"/>
      <c r="B610" s="6"/>
      <c r="C610" s="1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>
      <c r="A611" s="1"/>
      <c r="B611" s="6"/>
      <c r="C611" s="1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>
      <c r="A612" s="1"/>
      <c r="B612" s="6"/>
      <c r="C612" s="1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>
      <c r="A613" s="1"/>
      <c r="B613" s="6"/>
      <c r="C613" s="1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>
      <c r="A614" s="1"/>
      <c r="B614" s="6"/>
      <c r="C614" s="1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>
      <c r="A615" s="1"/>
      <c r="B615" s="6"/>
      <c r="C615" s="1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>
      <c r="A616" s="1"/>
      <c r="B616" s="6"/>
      <c r="C616" s="1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>
      <c r="A617" s="1"/>
      <c r="B617" s="6"/>
      <c r="C617" s="1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>
      <c r="A618" s="1"/>
      <c r="B618" s="6"/>
      <c r="C618" s="1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>
      <c r="A619" s="1"/>
      <c r="B619" s="6"/>
      <c r="C619" s="1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>
      <c r="A620" s="1"/>
      <c r="B620" s="6"/>
      <c r="C620" s="1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>
      <c r="A621" s="1"/>
      <c r="B621" s="6"/>
      <c r="C621" s="1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>
      <c r="A622" s="1"/>
      <c r="B622" s="6"/>
      <c r="C622" s="1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>
      <c r="A623" s="1"/>
      <c r="B623" s="6"/>
      <c r="C623" s="1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>
      <c r="A624" s="1"/>
      <c r="B624" s="6"/>
      <c r="C624" s="1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>
      <c r="A625" s="1"/>
      <c r="B625" s="6"/>
      <c r="C625" s="1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>
      <c r="A626" s="1"/>
      <c r="B626" s="6"/>
      <c r="C626" s="1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>
      <c r="A627" s="1"/>
      <c r="B627" s="6"/>
      <c r="C627" s="1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>
      <c r="A628" s="1"/>
      <c r="B628" s="6"/>
      <c r="C628" s="1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>
      <c r="A629" s="1"/>
      <c r="B629" s="6"/>
      <c r="C629" s="1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>
      <c r="A630" s="1"/>
      <c r="B630" s="6"/>
      <c r="C630" s="1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>
      <c r="A631" s="1"/>
      <c r="B631" s="6"/>
      <c r="C631" s="1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>
      <c r="A632" s="1"/>
      <c r="B632" s="6"/>
      <c r="C632" s="1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>
      <c r="A633" s="1"/>
      <c r="B633" s="6"/>
      <c r="C633" s="1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>
      <c r="A634" s="1"/>
      <c r="B634" s="6"/>
      <c r="C634" s="1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>
      <c r="A635" s="1"/>
      <c r="B635" s="6"/>
      <c r="C635" s="1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>
      <c r="A636" s="1"/>
      <c r="B636" s="6"/>
      <c r="C636" s="1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>
      <c r="A637" s="1"/>
      <c r="B637" s="6"/>
      <c r="C637" s="1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>
      <c r="A638" s="1"/>
      <c r="B638" s="6"/>
      <c r="C638" s="1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>
      <c r="A639" s="1"/>
      <c r="B639" s="6"/>
      <c r="C639" s="1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>
      <c r="A640" s="1"/>
      <c r="B640" s="6"/>
      <c r="C640" s="1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>
      <c r="A641" s="1"/>
      <c r="B641" s="6"/>
      <c r="C641" s="1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>
      <c r="A642" s="1"/>
      <c r="B642" s="6"/>
      <c r="C642" s="1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>
      <c r="A643" s="1"/>
      <c r="B643" s="6"/>
      <c r="C643" s="1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>
      <c r="A644" s="1"/>
      <c r="B644" s="6"/>
      <c r="C644" s="1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>
      <c r="A645" s="1"/>
      <c r="B645" s="6"/>
      <c r="C645" s="1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>
      <c r="A646" s="1"/>
      <c r="B646" s="6"/>
      <c r="C646" s="1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>
      <c r="A647" s="1"/>
      <c r="B647" s="6"/>
      <c r="C647" s="1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>
      <c r="A648" s="1"/>
      <c r="B648" s="6"/>
      <c r="C648" s="1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>
      <c r="A649" s="1"/>
      <c r="B649" s="6"/>
      <c r="C649" s="1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>
      <c r="A650" s="1"/>
      <c r="B650" s="6"/>
      <c r="C650" s="1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>
      <c r="A651" s="1"/>
      <c r="B651" s="6"/>
      <c r="C651" s="1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>
      <c r="A652" s="1"/>
      <c r="B652" s="6"/>
      <c r="C652" s="1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>
      <c r="A653" s="1"/>
      <c r="B653" s="6"/>
      <c r="C653" s="1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>
      <c r="A654" s="1"/>
      <c r="B654" s="6"/>
      <c r="C654" s="1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>
      <c r="A655" s="1"/>
      <c r="B655" s="6"/>
      <c r="C655" s="1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>
      <c r="A656" s="1"/>
      <c r="B656" s="6"/>
      <c r="C656" s="1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>
      <c r="A657" s="1"/>
      <c r="B657" s="6"/>
      <c r="C657" s="1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>
      <c r="A658" s="1"/>
      <c r="B658" s="6"/>
      <c r="C658" s="1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>
      <c r="A659" s="1"/>
      <c r="B659" s="6"/>
      <c r="C659" s="1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>
      <c r="A660" s="1"/>
      <c r="B660" s="6"/>
      <c r="C660" s="1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>
      <c r="A661" s="1"/>
      <c r="B661" s="6"/>
      <c r="C661" s="1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>
      <c r="A662" s="1"/>
      <c r="B662" s="6"/>
      <c r="C662" s="1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>
      <c r="A663" s="1"/>
      <c r="B663" s="6"/>
      <c r="C663" s="1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>
      <c r="A664" s="1"/>
      <c r="B664" s="6"/>
      <c r="C664" s="1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>
      <c r="A665" s="1"/>
      <c r="B665" s="6"/>
      <c r="C665" s="1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>
      <c r="A666" s="1"/>
      <c r="B666" s="6"/>
      <c r="C666" s="1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>
      <c r="A667" s="1"/>
      <c r="B667" s="6"/>
      <c r="C667" s="1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>
      <c r="A668" s="1"/>
      <c r="B668" s="6"/>
      <c r="C668" s="1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>
      <c r="A669" s="1"/>
      <c r="B669" s="6"/>
      <c r="C669" s="1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>
      <c r="A670" s="1"/>
      <c r="B670" s="6"/>
      <c r="C670" s="1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>
      <c r="A671" s="1"/>
      <c r="B671" s="6"/>
      <c r="C671" s="1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>
      <c r="A672" s="1"/>
      <c r="B672" s="6"/>
      <c r="C672" s="1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>
      <c r="A673" s="1"/>
      <c r="B673" s="6"/>
      <c r="C673" s="1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>
      <c r="A674" s="1"/>
      <c r="B674" s="6"/>
      <c r="C674" s="1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>
      <c r="A675" s="1"/>
      <c r="B675" s="6"/>
      <c r="C675" s="1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>
      <c r="A676" s="1"/>
      <c r="B676" s="6"/>
      <c r="C676" s="1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>
      <c r="A677" s="1"/>
      <c r="B677" s="6"/>
      <c r="C677" s="1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>
      <c r="A678" s="1"/>
      <c r="B678" s="6"/>
      <c r="C678" s="1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>
      <c r="A679" s="1"/>
      <c r="B679" s="6"/>
      <c r="C679" s="1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>
      <c r="A680" s="1"/>
      <c r="B680" s="6"/>
      <c r="C680" s="1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>
      <c r="A681" s="1"/>
      <c r="B681" s="6"/>
      <c r="C681" s="1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>
      <c r="A682" s="1"/>
      <c r="B682" s="6"/>
      <c r="C682" s="1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>
      <c r="A683" s="1"/>
      <c r="B683" s="6"/>
      <c r="C683" s="1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>
      <c r="A684" s="1"/>
      <c r="B684" s="6"/>
      <c r="C684" s="1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>
      <c r="A685" s="1"/>
      <c r="B685" s="6"/>
      <c r="C685" s="1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>
      <c r="A686" s="1"/>
      <c r="B686" s="6"/>
      <c r="C686" s="1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>
      <c r="A687" s="1"/>
      <c r="B687" s="6"/>
      <c r="C687" s="1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>
      <c r="A688" s="1"/>
      <c r="B688" s="6"/>
      <c r="C688" s="1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>
      <c r="A689" s="1"/>
      <c r="B689" s="6"/>
      <c r="C689" s="1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>
      <c r="A690" s="1"/>
      <c r="B690" s="6"/>
      <c r="C690" s="1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>
      <c r="A691" s="1"/>
      <c r="B691" s="6"/>
      <c r="C691" s="1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>
      <c r="A692" s="1"/>
      <c r="B692" s="6"/>
      <c r="C692" s="1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>
      <c r="A693" s="1"/>
      <c r="B693" s="6"/>
      <c r="C693" s="1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>
      <c r="A694" s="1"/>
      <c r="B694" s="6"/>
      <c r="C694" s="1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>
      <c r="A695" s="1"/>
      <c r="B695" s="6"/>
      <c r="C695" s="1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>
      <c r="A696" s="1"/>
      <c r="B696" s="6"/>
      <c r="C696" s="1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>
      <c r="A697" s="1"/>
      <c r="B697" s="6"/>
      <c r="C697" s="1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>
      <c r="A698" s="1"/>
      <c r="B698" s="6"/>
      <c r="C698" s="1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>
      <c r="A699" s="1"/>
      <c r="B699" s="6"/>
      <c r="C699" s="1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>
      <c r="A700" s="1"/>
      <c r="B700" s="6"/>
      <c r="C700" s="1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>
      <c r="A701" s="1"/>
      <c r="B701" s="6"/>
      <c r="C701" s="1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>
      <c r="A702" s="1"/>
      <c r="B702" s="6"/>
      <c r="C702" s="1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>
      <c r="A703" s="1"/>
      <c r="B703" s="6"/>
      <c r="C703" s="1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>
      <c r="A704" s="1"/>
      <c r="B704" s="6"/>
      <c r="C704" s="1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>
      <c r="A705" s="1"/>
      <c r="B705" s="6"/>
      <c r="C705" s="1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>
      <c r="A706" s="1"/>
      <c r="B706" s="6"/>
      <c r="C706" s="1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>
      <c r="A707" s="1"/>
      <c r="B707" s="6"/>
      <c r="C707" s="1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>
      <c r="A708" s="1"/>
      <c r="B708" s="6"/>
      <c r="C708" s="1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>
      <c r="A709" s="1"/>
      <c r="B709" s="6"/>
      <c r="C709" s="1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>
      <c r="A710" s="1"/>
      <c r="B710" s="6"/>
      <c r="C710" s="1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>
      <c r="A711" s="1"/>
      <c r="B711" s="6"/>
      <c r="C711" s="1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>
      <c r="A712" s="1"/>
      <c r="B712" s="6"/>
      <c r="C712" s="1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>
      <c r="A713" s="1"/>
      <c r="B713" s="6"/>
      <c r="C713" s="1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>
      <c r="A714" s="1"/>
      <c r="B714" s="6"/>
      <c r="C714" s="1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>
      <c r="A715" s="1"/>
      <c r="B715" s="6"/>
      <c r="C715" s="1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>
      <c r="A716" s="1"/>
      <c r="B716" s="6"/>
      <c r="C716" s="1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>
      <c r="A717" s="1"/>
      <c r="B717" s="6"/>
      <c r="C717" s="1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>
      <c r="A718" s="1"/>
      <c r="B718" s="6"/>
      <c r="C718" s="1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>
      <c r="A719" s="1"/>
      <c r="B719" s="6"/>
      <c r="C719" s="1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>
      <c r="A720" s="1"/>
      <c r="B720" s="6"/>
      <c r="C720" s="1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>
      <c r="A721" s="1"/>
      <c r="B721" s="6"/>
      <c r="C721" s="1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>
      <c r="A722" s="1"/>
      <c r="B722" s="6"/>
      <c r="C722" s="1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>
      <c r="A723" s="1"/>
      <c r="B723" s="6"/>
      <c r="C723" s="1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>
      <c r="A724" s="1"/>
      <c r="B724" s="6"/>
      <c r="C724" s="1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>
      <c r="A725" s="1"/>
      <c r="B725" s="6"/>
      <c r="C725" s="1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>
      <c r="A726" s="1"/>
      <c r="B726" s="6"/>
      <c r="C726" s="1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>
      <c r="A727" s="1"/>
      <c r="B727" s="6"/>
      <c r="C727" s="1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>
      <c r="A728" s="1"/>
      <c r="B728" s="6"/>
      <c r="C728" s="1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>
      <c r="A729" s="1"/>
      <c r="B729" s="6"/>
      <c r="C729" s="1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>
      <c r="A730" s="1"/>
      <c r="B730" s="6"/>
      <c r="C730" s="1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>
      <c r="A731" s="1"/>
      <c r="B731" s="6"/>
      <c r="C731" s="1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>
      <c r="A732" s="1"/>
      <c r="B732" s="6"/>
      <c r="C732" s="1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>
      <c r="A733" s="1"/>
      <c r="B733" s="6"/>
      <c r="C733" s="1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>
      <c r="A734" s="1"/>
      <c r="B734" s="6"/>
      <c r="C734" s="1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>
      <c r="A735" s="1"/>
      <c r="B735" s="6"/>
      <c r="C735" s="1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>
      <c r="A736" s="1"/>
      <c r="B736" s="6"/>
      <c r="C736" s="1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>
      <c r="A737" s="1"/>
      <c r="B737" s="6"/>
      <c r="C737" s="1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>
      <c r="A738" s="1"/>
      <c r="B738" s="6"/>
      <c r="C738" s="1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>
      <c r="A739" s="1"/>
      <c r="B739" s="6"/>
      <c r="C739" s="1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>
      <c r="A740" s="1"/>
      <c r="B740" s="6"/>
      <c r="C740" s="1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>
      <c r="A741" s="1"/>
      <c r="B741" s="6"/>
      <c r="C741" s="1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>
      <c r="A742" s="1"/>
      <c r="B742" s="6"/>
      <c r="C742" s="1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>
      <c r="A743" s="1"/>
      <c r="B743" s="6"/>
      <c r="C743" s="1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>
      <c r="A744" s="1"/>
      <c r="B744" s="6"/>
      <c r="C744" s="1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>
      <c r="A745" s="1"/>
      <c r="B745" s="6"/>
      <c r="C745" s="1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>
      <c r="A746" s="1"/>
      <c r="B746" s="6"/>
      <c r="C746" s="1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>
      <c r="A747" s="1"/>
      <c r="B747" s="6"/>
      <c r="C747" s="1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>
      <c r="A748" s="1"/>
      <c r="B748" s="6"/>
      <c r="C748" s="1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>
      <c r="A749" s="1"/>
      <c r="B749" s="6"/>
      <c r="C749" s="1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>
      <c r="A750" s="1"/>
      <c r="B750" s="6"/>
      <c r="C750" s="1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>
      <c r="A751" s="1"/>
      <c r="B751" s="6"/>
      <c r="C751" s="1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>
      <c r="A752" s="1"/>
      <c r="B752" s="6"/>
      <c r="C752" s="1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>
      <c r="A753" s="1"/>
      <c r="B753" s="6"/>
      <c r="C753" s="1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>
      <c r="A754" s="1"/>
      <c r="B754" s="6"/>
      <c r="C754" s="1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>
      <c r="A755" s="1"/>
      <c r="B755" s="6"/>
      <c r="C755" s="1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>
      <c r="A756" s="1"/>
      <c r="B756" s="6"/>
      <c r="C756" s="1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>
      <c r="A757" s="1"/>
      <c r="B757" s="6"/>
      <c r="C757" s="1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>
      <c r="A758" s="1"/>
      <c r="B758" s="6"/>
      <c r="C758" s="1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>
      <c r="A759" s="1"/>
      <c r="B759" s="6"/>
      <c r="C759" s="1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>
      <c r="A760" s="1"/>
      <c r="B760" s="6"/>
      <c r="C760" s="1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>
      <c r="A761" s="1"/>
      <c r="B761" s="6"/>
      <c r="C761" s="1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>
      <c r="A762" s="1"/>
      <c r="B762" s="6"/>
      <c r="C762" s="1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>
      <c r="A763" s="1"/>
      <c r="B763" s="6"/>
      <c r="C763" s="1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>
      <c r="A764" s="1"/>
      <c r="B764" s="6"/>
      <c r="C764" s="1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>
      <c r="A765" s="1"/>
      <c r="B765" s="6"/>
      <c r="C765" s="1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>
      <c r="A766" s="1"/>
      <c r="B766" s="6"/>
      <c r="C766" s="1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>
      <c r="A767" s="1"/>
      <c r="B767" s="6"/>
      <c r="C767" s="1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>
      <c r="A768" s="1"/>
      <c r="B768" s="6"/>
      <c r="C768" s="1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>
      <c r="A769" s="1"/>
      <c r="B769" s="6"/>
      <c r="C769" s="1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>
      <c r="A770" s="1"/>
      <c r="B770" s="6"/>
      <c r="C770" s="1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>
      <c r="A771" s="1"/>
      <c r="B771" s="6"/>
      <c r="C771" s="1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>
      <c r="A772" s="1"/>
      <c r="B772" s="6"/>
      <c r="C772" s="1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>
      <c r="A773" s="1"/>
      <c r="B773" s="6"/>
      <c r="C773" s="1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>
      <c r="A774" s="1"/>
      <c r="B774" s="6"/>
      <c r="C774" s="1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>
      <c r="A775" s="1"/>
      <c r="B775" s="6"/>
      <c r="C775" s="1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>
      <c r="A776" s="1"/>
      <c r="B776" s="6"/>
      <c r="C776" s="1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>
      <c r="A777" s="1"/>
      <c r="B777" s="6"/>
      <c r="C777" s="1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>
      <c r="A778" s="1"/>
      <c r="B778" s="6"/>
      <c r="C778" s="1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>
      <c r="A779" s="1"/>
      <c r="B779" s="6"/>
      <c r="C779" s="1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>
      <c r="A780" s="1"/>
      <c r="B780" s="6"/>
      <c r="C780" s="1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>
      <c r="A781" s="1"/>
      <c r="B781" s="6"/>
      <c r="C781" s="1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>
      <c r="A782" s="1"/>
      <c r="B782" s="6"/>
      <c r="C782" s="1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>
      <c r="A783" s="1"/>
      <c r="B783" s="6"/>
      <c r="C783" s="1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>
      <c r="A784" s="1"/>
      <c r="B784" s="6"/>
      <c r="C784" s="1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>
      <c r="A785" s="1"/>
      <c r="B785" s="6"/>
      <c r="C785" s="1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>
      <c r="A786" s="1"/>
      <c r="B786" s="6"/>
      <c r="C786" s="1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>
      <c r="A787" s="1"/>
      <c r="B787" s="6"/>
      <c r="C787" s="1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>
      <c r="A788" s="1"/>
      <c r="B788" s="6"/>
      <c r="C788" s="1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>
      <c r="A789" s="1"/>
      <c r="B789" s="6"/>
      <c r="C789" s="1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>
      <c r="A790" s="1"/>
      <c r="B790" s="6"/>
      <c r="C790" s="1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>
      <c r="A791" s="1"/>
      <c r="B791" s="6"/>
      <c r="C791" s="1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>
      <c r="A792" s="1"/>
      <c r="B792" s="6"/>
      <c r="C792" s="1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>
      <c r="A793" s="1"/>
      <c r="B793" s="6"/>
      <c r="C793" s="1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>
      <c r="A794" s="1"/>
      <c r="B794" s="6"/>
      <c r="C794" s="1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>
      <c r="A795" s="1"/>
      <c r="B795" s="6"/>
      <c r="C795" s="1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>
      <c r="A796" s="1"/>
      <c r="B796" s="6"/>
      <c r="C796" s="1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>
      <c r="A797" s="1"/>
      <c r="B797" s="6"/>
      <c r="C797" s="1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>
      <c r="A798" s="1"/>
      <c r="B798" s="6"/>
      <c r="C798" s="1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>
      <c r="A799" s="1"/>
      <c r="B799" s="6"/>
      <c r="C799" s="1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>
      <c r="A800" s="1"/>
      <c r="B800" s="6"/>
      <c r="C800" s="1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>
      <c r="A801" s="1"/>
      <c r="B801" s="6"/>
      <c r="C801" s="1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>
      <c r="A802" s="1"/>
      <c r="B802" s="6"/>
      <c r="C802" s="1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>
      <c r="A803" s="1"/>
      <c r="B803" s="6"/>
      <c r="C803" s="1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>
      <c r="A804" s="1"/>
      <c r="B804" s="6"/>
      <c r="C804" s="1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>
      <c r="A805" s="1"/>
      <c r="B805" s="6"/>
      <c r="C805" s="1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>
      <c r="A806" s="1"/>
      <c r="B806" s="6"/>
      <c r="C806" s="1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>
      <c r="A807" s="1"/>
      <c r="B807" s="6"/>
      <c r="C807" s="1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>
      <c r="A808" s="1"/>
      <c r="B808" s="6"/>
      <c r="C808" s="1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>
      <c r="A809" s="1"/>
      <c r="B809" s="6"/>
      <c r="C809" s="1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>
      <c r="A810" s="1"/>
      <c r="B810" s="6"/>
      <c r="C810" s="1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>
      <c r="A811" s="1"/>
      <c r="B811" s="6"/>
      <c r="C811" s="1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>
      <c r="A812" s="1"/>
      <c r="B812" s="6"/>
      <c r="C812" s="1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>
      <c r="A813" s="1"/>
      <c r="B813" s="6"/>
      <c r="C813" s="1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>
      <c r="A814" s="1"/>
      <c r="B814" s="6"/>
      <c r="C814" s="1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>
      <c r="A815" s="1"/>
      <c r="B815" s="6"/>
      <c r="C815" s="1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>
      <c r="A816" s="1"/>
      <c r="B816" s="6"/>
      <c r="C816" s="1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>
      <c r="A817" s="1"/>
      <c r="B817" s="6"/>
      <c r="C817" s="1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>
      <c r="A818" s="1"/>
      <c r="B818" s="6"/>
      <c r="C818" s="1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>
      <c r="A819" s="1"/>
      <c r="B819" s="6"/>
      <c r="C819" s="1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>
      <c r="A820" s="1"/>
      <c r="B820" s="6"/>
      <c r="C820" s="1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>
      <c r="A821" s="1"/>
      <c r="B821" s="6"/>
      <c r="C821" s="1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>
      <c r="A822" s="1"/>
      <c r="B822" s="6"/>
      <c r="C822" s="1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>
      <c r="A823" s="1"/>
      <c r="B823" s="6"/>
      <c r="C823" s="1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>
      <c r="A824" s="1"/>
      <c r="B824" s="6"/>
      <c r="C824" s="1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>
      <c r="A825" s="1"/>
      <c r="B825" s="6"/>
      <c r="C825" s="1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>
      <c r="A826" s="1"/>
      <c r="B826" s="6"/>
      <c r="C826" s="1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>
      <c r="A827" s="1"/>
      <c r="B827" s="6"/>
      <c r="C827" s="1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>
      <c r="A828" s="1"/>
      <c r="B828" s="6"/>
      <c r="C828" s="1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>
      <c r="A829" s="1"/>
      <c r="B829" s="6"/>
      <c r="C829" s="1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>
      <c r="A830" s="1"/>
      <c r="B830" s="6"/>
      <c r="C830" s="1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>
      <c r="A831" s="1"/>
      <c r="B831" s="6"/>
      <c r="C831" s="1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>
      <c r="A832" s="1"/>
      <c r="B832" s="6"/>
      <c r="C832" s="1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>
      <c r="A833" s="1"/>
      <c r="B833" s="6"/>
      <c r="C833" s="1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>
      <c r="A834" s="1"/>
      <c r="B834" s="6"/>
      <c r="C834" s="1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>
      <c r="A835" s="1"/>
      <c r="B835" s="6"/>
      <c r="C835" s="1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>
      <c r="A836" s="1"/>
      <c r="B836" s="6"/>
      <c r="C836" s="1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>
      <c r="A837" s="1"/>
      <c r="B837" s="6"/>
      <c r="C837" s="1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>
      <c r="A838" s="1"/>
      <c r="B838" s="6"/>
      <c r="C838" s="1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>
      <c r="A839" s="1"/>
      <c r="B839" s="6"/>
      <c r="C839" s="1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>
      <c r="A840" s="1"/>
      <c r="B840" s="6"/>
      <c r="C840" s="1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>
      <c r="A841" s="1"/>
      <c r="B841" s="6"/>
      <c r="C841" s="1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>
      <c r="A842" s="1"/>
      <c r="B842" s="6"/>
      <c r="C842" s="1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>
      <c r="A843" s="1"/>
      <c r="B843" s="6"/>
      <c r="C843" s="1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>
      <c r="A844" s="1"/>
      <c r="B844" s="6"/>
      <c r="C844" s="1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>
      <c r="A845" s="1"/>
      <c r="B845" s="6"/>
      <c r="C845" s="1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>
      <c r="A846" s="1"/>
      <c r="B846" s="6"/>
      <c r="C846" s="1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>
      <c r="A847" s="1"/>
      <c r="B847" s="6"/>
      <c r="C847" s="1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>
      <c r="A848" s="1"/>
      <c r="B848" s="6"/>
      <c r="C848" s="1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>
      <c r="A849" s="1"/>
      <c r="B849" s="6"/>
      <c r="C849" s="1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>
      <c r="A850" s="1"/>
      <c r="B850" s="6"/>
      <c r="C850" s="1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>
      <c r="A851" s="1"/>
      <c r="B851" s="6"/>
      <c r="C851" s="1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>
      <c r="A852" s="1"/>
      <c r="B852" s="6"/>
      <c r="C852" s="1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>
      <c r="A853" s="1"/>
      <c r="B853" s="6"/>
      <c r="C853" s="1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>
      <c r="A854" s="1"/>
      <c r="B854" s="6"/>
      <c r="C854" s="1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>
      <c r="A855" s="1"/>
      <c r="B855" s="6"/>
      <c r="C855" s="1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>
      <c r="A856" s="1"/>
      <c r="B856" s="6"/>
      <c r="C856" s="1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>
      <c r="A857" s="1"/>
      <c r="B857" s="6"/>
      <c r="C857" s="1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>
      <c r="A858" s="1"/>
      <c r="B858" s="6"/>
      <c r="C858" s="1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>
      <c r="A859" s="1"/>
      <c r="B859" s="6"/>
      <c r="C859" s="1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>
      <c r="A860" s="1"/>
      <c r="B860" s="6"/>
      <c r="C860" s="1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>
      <c r="A861" s="1"/>
      <c r="B861" s="6"/>
      <c r="C861" s="1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>
      <c r="A862" s="1"/>
      <c r="B862" s="6"/>
      <c r="C862" s="1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>
      <c r="A863" s="1"/>
      <c r="B863" s="6"/>
      <c r="C863" s="1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>
      <c r="A864" s="1"/>
      <c r="B864" s="6"/>
      <c r="C864" s="1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>
      <c r="A865" s="1"/>
      <c r="B865" s="6"/>
      <c r="C865" s="1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>
      <c r="A866" s="1"/>
      <c r="B866" s="6"/>
      <c r="C866" s="1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>
      <c r="A867" s="1"/>
      <c r="B867" s="6"/>
      <c r="C867" s="1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>
      <c r="A868" s="1"/>
      <c r="B868" s="6"/>
      <c r="C868" s="1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>
      <c r="A869" s="1"/>
      <c r="B869" s="6"/>
      <c r="C869" s="1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>
      <c r="A870" s="1"/>
      <c r="B870" s="6"/>
      <c r="C870" s="1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>
      <c r="A871" s="1"/>
      <c r="B871" s="6"/>
      <c r="C871" s="1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>
      <c r="A872" s="1"/>
      <c r="B872" s="6"/>
      <c r="C872" s="1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>
      <c r="A873" s="1"/>
      <c r="B873" s="6"/>
      <c r="C873" s="1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>
      <c r="A874" s="1"/>
      <c r="B874" s="6"/>
      <c r="C874" s="1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>
      <c r="A875" s="1"/>
      <c r="B875" s="6"/>
      <c r="C875" s="1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>
      <c r="A876" s="1"/>
      <c r="B876" s="6"/>
      <c r="C876" s="1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>
      <c r="A877" s="1"/>
      <c r="B877" s="6"/>
      <c r="C877" s="1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>
      <c r="A878" s="1"/>
      <c r="B878" s="6"/>
      <c r="C878" s="1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>
      <c r="A879" s="1"/>
      <c r="B879" s="6"/>
      <c r="C879" s="1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>
      <c r="A880" s="1"/>
      <c r="B880" s="6"/>
      <c r="C880" s="1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>
      <c r="A881" s="1"/>
      <c r="B881" s="6"/>
      <c r="C881" s="1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>
      <c r="A882" s="1"/>
      <c r="B882" s="6"/>
      <c r="C882" s="1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>
      <c r="A883" s="1"/>
      <c r="B883" s="6"/>
      <c r="C883" s="1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>
      <c r="A884" s="1"/>
      <c r="B884" s="6"/>
      <c r="C884" s="1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>
      <c r="A885" s="1"/>
      <c r="B885" s="6"/>
      <c r="C885" s="1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>
      <c r="A886" s="1"/>
      <c r="B886" s="6"/>
      <c r="C886" s="1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>
      <c r="A887" s="1"/>
      <c r="B887" s="6"/>
      <c r="C887" s="1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>
      <c r="A888" s="1"/>
      <c r="B888" s="6"/>
      <c r="C888" s="1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>
      <c r="A889" s="1"/>
      <c r="B889" s="6"/>
      <c r="C889" s="1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>
      <c r="A890" s="1"/>
      <c r="B890" s="6"/>
      <c r="C890" s="1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>
      <c r="A891" s="1"/>
      <c r="B891" s="6"/>
      <c r="C891" s="1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>
      <c r="A892" s="1"/>
      <c r="B892" s="6"/>
      <c r="C892" s="1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>
      <c r="A893" s="1"/>
      <c r="B893" s="6"/>
      <c r="C893" s="1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>
      <c r="A894" s="1"/>
      <c r="B894" s="6"/>
      <c r="C894" s="1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>
      <c r="A895" s="1"/>
      <c r="B895" s="6"/>
      <c r="C895" s="1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>
      <c r="A896" s="1"/>
      <c r="B896" s="6"/>
      <c r="C896" s="1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>
      <c r="A897" s="1"/>
      <c r="B897" s="6"/>
      <c r="C897" s="1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>
      <c r="A898" s="1"/>
      <c r="B898" s="6"/>
      <c r="C898" s="1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>
      <c r="A899" s="1"/>
      <c r="B899" s="6"/>
      <c r="C899" s="1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>
      <c r="A900" s="1"/>
      <c r="B900" s="6"/>
      <c r="C900" s="1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>
      <c r="A901" s="1"/>
      <c r="B901" s="6"/>
      <c r="C901" s="1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>
      <c r="A902" s="1"/>
      <c r="B902" s="6"/>
      <c r="C902" s="1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>
      <c r="A903" s="1"/>
      <c r="B903" s="6"/>
      <c r="C903" s="1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>
      <c r="A904" s="1"/>
      <c r="B904" s="6"/>
      <c r="C904" s="1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>
      <c r="A905" s="1"/>
      <c r="B905" s="6"/>
      <c r="C905" s="1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>
      <c r="A906" s="1"/>
      <c r="B906" s="6"/>
      <c r="C906" s="1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>
      <c r="A907" s="1"/>
      <c r="B907" s="6"/>
      <c r="C907" s="1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>
      <c r="A908" s="1"/>
      <c r="B908" s="6"/>
      <c r="C908" s="1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>
      <c r="A909" s="1"/>
      <c r="B909" s="6"/>
      <c r="C909" s="1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>
      <c r="A910" s="1"/>
      <c r="B910" s="6"/>
      <c r="C910" s="1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>
      <c r="A911" s="1"/>
      <c r="B911" s="6"/>
      <c r="C911" s="1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>
      <c r="A912" s="1"/>
      <c r="B912" s="6"/>
      <c r="C912" s="1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>
      <c r="A913" s="1"/>
      <c r="B913" s="6"/>
      <c r="C913" s="1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>
      <c r="A914" s="1"/>
      <c r="B914" s="6"/>
      <c r="C914" s="1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>
      <c r="A915" s="1"/>
      <c r="B915" s="6"/>
      <c r="C915" s="1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>
      <c r="A916" s="1"/>
      <c r="B916" s="6"/>
      <c r="C916" s="1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>
      <c r="A917" s="1"/>
      <c r="B917" s="6"/>
      <c r="C917" s="1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>
      <c r="A918" s="1"/>
      <c r="B918" s="6"/>
      <c r="C918" s="1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>
      <c r="A919" s="1"/>
      <c r="B919" s="6"/>
      <c r="C919" s="1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>
      <c r="A920" s="1"/>
      <c r="B920" s="6"/>
      <c r="C920" s="1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>
      <c r="A921" s="1"/>
      <c r="B921" s="6"/>
      <c r="C921" s="1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>
      <c r="A922" s="1"/>
      <c r="B922" s="6"/>
      <c r="C922" s="1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>
      <c r="A923" s="1"/>
      <c r="B923" s="6"/>
      <c r="C923" s="1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>
      <c r="A924" s="1"/>
      <c r="B924" s="6"/>
      <c r="C924" s="1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>
      <c r="A925" s="1"/>
      <c r="B925" s="6"/>
      <c r="C925" s="1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>
      <c r="A926" s="1"/>
      <c r="B926" s="6"/>
      <c r="C926" s="1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>
      <c r="A927" s="1"/>
      <c r="B927" s="6"/>
      <c r="C927" s="1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>
      <c r="A928" s="1"/>
      <c r="B928" s="6"/>
      <c r="C928" s="1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>
      <c r="A929" s="1"/>
      <c r="B929" s="6"/>
      <c r="C929" s="1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>
      <c r="A930" s="1"/>
      <c r="B930" s="6"/>
      <c r="C930" s="1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>
      <c r="A931" s="1"/>
      <c r="B931" s="6"/>
      <c r="C931" s="1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>
      <c r="A932" s="1"/>
      <c r="B932" s="6"/>
      <c r="C932" s="1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>
      <c r="A933" s="1"/>
      <c r="B933" s="6"/>
      <c r="C933" s="1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>
      <c r="A934" s="1"/>
      <c r="B934" s="6"/>
      <c r="C934" s="1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>
      <c r="A935" s="1"/>
      <c r="B935" s="6"/>
      <c r="C935" s="1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>
      <c r="A936" s="1"/>
      <c r="B936" s="6"/>
      <c r="C936" s="1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>
      <c r="A937" s="1"/>
      <c r="B937" s="6"/>
      <c r="C937" s="1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>
      <c r="A938" s="1"/>
      <c r="B938" s="6"/>
      <c r="C938" s="1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>
      <c r="A939" s="1"/>
      <c r="B939" s="6"/>
      <c r="C939" s="1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>
      <c r="A940" s="1"/>
      <c r="B940" s="6"/>
      <c r="C940" s="1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>
      <c r="A941" s="1"/>
      <c r="B941" s="6"/>
      <c r="C941" s="1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>
      <c r="A942" s="1"/>
      <c r="B942" s="6"/>
      <c r="C942" s="1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>
      <c r="A943" s="1"/>
      <c r="B943" s="6"/>
      <c r="C943" s="1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>
      <c r="A944" s="1"/>
      <c r="B944" s="6"/>
      <c r="C944" s="1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>
      <c r="A945" s="1"/>
      <c r="B945" s="6"/>
      <c r="C945" s="1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>
      <c r="A946" s="1"/>
      <c r="B946" s="6"/>
      <c r="C946" s="1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>
      <c r="A947" s="1"/>
      <c r="B947" s="6"/>
      <c r="C947" s="1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>
      <c r="A948" s="1"/>
      <c r="B948" s="6"/>
      <c r="C948" s="1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>
      <c r="A949" s="1"/>
      <c r="B949" s="6"/>
      <c r="C949" s="1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>
      <c r="A950" s="1"/>
      <c r="B950" s="6"/>
      <c r="C950" s="1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>
      <c r="A951" s="1"/>
      <c r="B951" s="6"/>
      <c r="C951" s="1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>
      <c r="A952" s="1"/>
      <c r="B952" s="6"/>
      <c r="C952" s="1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>
      <c r="A953" s="1"/>
      <c r="B953" s="6"/>
      <c r="C953" s="1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>
      <c r="A954" s="1"/>
      <c r="B954" s="6"/>
      <c r="C954" s="1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>
      <c r="A955" s="1"/>
      <c r="B955" s="6"/>
      <c r="C955" s="1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>
      <c r="A956" s="1"/>
      <c r="B956" s="6"/>
      <c r="C956" s="1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>
      <c r="A957" s="1"/>
      <c r="B957" s="6"/>
      <c r="C957" s="1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>
      <c r="A958" s="1"/>
      <c r="B958" s="6"/>
      <c r="C958" s="1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>
      <c r="A959" s="1"/>
      <c r="B959" s="6"/>
      <c r="C959" s="1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>
      <c r="A960" s="1"/>
      <c r="B960" s="6"/>
      <c r="C960" s="1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>
      <c r="A961" s="1"/>
      <c r="B961" s="6"/>
      <c r="C961" s="1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>
      <c r="A962" s="1"/>
      <c r="B962" s="6"/>
      <c r="C962" s="1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>
      <c r="A963" s="1"/>
      <c r="B963" s="6"/>
      <c r="C963" s="1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>
      <c r="A964" s="1"/>
      <c r="B964" s="6"/>
      <c r="C964" s="1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>
      <c r="A965" s="1"/>
      <c r="B965" s="6"/>
      <c r="C965" s="1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>
      <c r="A966" s="1"/>
      <c r="B966" s="6"/>
      <c r="C966" s="1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>
      <c r="A967" s="1"/>
      <c r="B967" s="6"/>
      <c r="C967" s="1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>
      <c r="A968" s="1"/>
      <c r="B968" s="6"/>
      <c r="C968" s="1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>
      <c r="A969" s="1"/>
      <c r="B969" s="6"/>
      <c r="C969" s="1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>
      <c r="A970" s="1"/>
      <c r="B970" s="6"/>
      <c r="C970" s="1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>
      <c r="A971" s="1"/>
      <c r="B971" s="6"/>
      <c r="C971" s="1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>
      <c r="A972" s="1"/>
      <c r="B972" s="6"/>
      <c r="C972" s="1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>
      <c r="A973" s="1"/>
      <c r="B973" s="6"/>
      <c r="C973" s="1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>
      <c r="A974" s="1"/>
      <c r="B974" s="6"/>
      <c r="C974" s="1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>
      <c r="A975" s="1"/>
      <c r="B975" s="6"/>
      <c r="C975" s="1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>
      <c r="A976" s="1"/>
      <c r="B976" s="6"/>
      <c r="C976" s="1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>
      <c r="A977" s="1"/>
      <c r="B977" s="6"/>
      <c r="C977" s="1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>
      <c r="A978" s="1"/>
      <c r="B978" s="6"/>
      <c r="C978" s="1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>
      <c r="A979" s="1"/>
      <c r="B979" s="6"/>
      <c r="C979" s="1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>
      <c r="A980" s="1"/>
      <c r="B980" s="6"/>
      <c r="C980" s="1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>
      <c r="A981" s="1"/>
      <c r="B981" s="6"/>
      <c r="C981" s="1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>
      <c r="A982" s="1"/>
      <c r="B982" s="6"/>
      <c r="C982" s="1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>
      <c r="A983" s="1"/>
      <c r="B983" s="6"/>
      <c r="C983" s="1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>
      <c r="A984" s="1"/>
      <c r="B984" s="6"/>
      <c r="C984" s="1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>
      <c r="A985" s="1"/>
      <c r="B985" s="6"/>
      <c r="C985" s="1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>
      <c r="A986" s="1"/>
      <c r="B986" s="6"/>
      <c r="C986" s="1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>
      <c r="A987" s="1"/>
      <c r="B987" s="6"/>
      <c r="C987" s="1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>
      <c r="A988" s="1"/>
      <c r="B988" s="6"/>
      <c r="C988" s="1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>
      <c r="A989" s="1"/>
      <c r="B989" s="6"/>
      <c r="C989" s="1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>
      <c r="A990" s="1"/>
      <c r="B990" s="6"/>
      <c r="C990" s="1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>
      <c r="A991" s="1"/>
      <c r="B991" s="6"/>
      <c r="C991" s="1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</sheetData>
  <sheetProtection password="CA9F" sheet="1"/>
  <mergeCells count="14">
    <mergeCell ref="H8:I8"/>
    <mergeCell ref="F1:I3"/>
    <mergeCell ref="A5:I5"/>
    <mergeCell ref="A7:D7"/>
    <mergeCell ref="F7:I7"/>
    <mergeCell ref="I9:I10"/>
    <mergeCell ref="E9:E10"/>
    <mergeCell ref="F9:H9"/>
    <mergeCell ref="A12:A33"/>
    <mergeCell ref="A35:B35"/>
    <mergeCell ref="A9:A10"/>
    <mergeCell ref="B9:B10"/>
    <mergeCell ref="C9:C10"/>
    <mergeCell ref="D9:D10"/>
  </mergeCells>
  <dataValidations count="2">
    <dataValidation type="decimal" allowBlank="1" showInputMessage="1" showErrorMessage="1" sqref="D12:E34 I12:I34">
      <formula1>0</formula1>
      <formula2>1E+35</formula2>
    </dataValidation>
    <dataValidation type="whole" allowBlank="1" showInputMessage="1" showErrorMessage="1" sqref="F12:H34">
      <formula1>0</formula1>
      <formula2>100000000000000000000</formula2>
    </dataValidation>
  </dataValidations>
  <pageMargins left="0.28999999999999998" right="0.19" top="0.51" bottom="0.75" header="0.3" footer="0.3"/>
  <pageSetup scale="7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Z990"/>
  <sheetViews>
    <sheetView showGridLines="0" zoomScaleNormal="100" workbookViewId="0">
      <selection activeCell="J13" sqref="J13"/>
    </sheetView>
  </sheetViews>
  <sheetFormatPr defaultColWidth="15.1796875" defaultRowHeight="13"/>
  <cols>
    <col min="1" max="1" width="4" style="163" customWidth="1"/>
    <col min="2" max="2" width="22.54296875" style="163" customWidth="1"/>
    <col min="3" max="3" width="18.453125" style="163" customWidth="1"/>
    <col min="4" max="4" width="18.26953125" style="163" customWidth="1"/>
    <col min="5" max="10" width="17.81640625" style="163" customWidth="1"/>
    <col min="11" max="11" width="15.81640625" style="163" customWidth="1"/>
    <col min="12" max="25" width="7.54296875" style="163" customWidth="1"/>
    <col min="26" max="16384" width="15.1796875" style="163"/>
  </cols>
  <sheetData>
    <row r="1" spans="1:26">
      <c r="A1" s="85"/>
      <c r="B1" s="86"/>
      <c r="C1" s="87"/>
      <c r="D1" s="87"/>
      <c r="E1" s="87"/>
      <c r="I1" s="232" t="s">
        <v>263</v>
      </c>
      <c r="J1" s="232"/>
      <c r="K1" s="232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</row>
    <row r="2" spans="1:26">
      <c r="A2" s="85"/>
      <c r="B2" s="86"/>
      <c r="C2" s="87"/>
      <c r="D2" s="87"/>
      <c r="E2" s="87"/>
      <c r="I2" s="232"/>
      <c r="J2" s="232"/>
      <c r="K2" s="232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6">
      <c r="A3" s="85"/>
      <c r="B3" s="86"/>
      <c r="C3" s="87"/>
      <c r="D3" s="87"/>
      <c r="E3" s="87"/>
      <c r="F3" s="87"/>
      <c r="G3" s="87"/>
      <c r="H3" s="87"/>
      <c r="I3" s="87"/>
      <c r="J3" s="87"/>
      <c r="K3" s="87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26">
      <c r="A4" s="217" t="s">
        <v>42</v>
      </c>
      <c r="B4" s="218"/>
      <c r="C4" s="218"/>
      <c r="D4" s="218"/>
      <c r="E4" s="218"/>
      <c r="F4" s="218"/>
      <c r="G4" s="218"/>
      <c r="H4" s="218"/>
      <c r="I4" s="87"/>
      <c r="J4" s="87"/>
      <c r="K4" s="87"/>
      <c r="L4" s="87"/>
      <c r="M4" s="88"/>
      <c r="N4" s="88"/>
      <c r="O4" s="88"/>
      <c r="P4" s="88"/>
      <c r="Q4" s="88"/>
      <c r="R4" s="87"/>
      <c r="S4" s="87"/>
      <c r="T4" s="87"/>
      <c r="U4" s="87"/>
      <c r="V4" s="87"/>
      <c r="W4" s="87"/>
      <c r="X4" s="87"/>
      <c r="Y4" s="87"/>
    </row>
    <row r="5" spans="1:26">
      <c r="A5" s="91"/>
      <c r="B5" s="91"/>
      <c r="C5" s="162"/>
      <c r="D5" s="87"/>
      <c r="E5" s="87"/>
      <c r="F5" s="87"/>
      <c r="G5" s="87"/>
      <c r="H5" s="87"/>
      <c r="I5" s="87"/>
      <c r="J5" s="87"/>
      <c r="K5" s="87"/>
      <c r="L5" s="87"/>
      <c r="M5" s="88"/>
      <c r="N5" s="88"/>
      <c r="O5" s="88"/>
      <c r="P5" s="88"/>
      <c r="Q5" s="88"/>
      <c r="R5" s="87"/>
      <c r="S5" s="87"/>
      <c r="T5" s="87"/>
      <c r="U5" s="87"/>
      <c r="V5" s="87"/>
      <c r="W5" s="87"/>
      <c r="X5" s="87"/>
      <c r="Y5" s="87"/>
    </row>
    <row r="6" spans="1:26">
      <c r="A6" s="219" t="str">
        <f>+i04d4a!A4</f>
        <v>Даатгалын зуучлагчийн нэр:  " ......................... " ХХК</v>
      </c>
      <c r="B6" s="220"/>
      <c r="C6" s="220"/>
      <c r="D6" s="92"/>
      <c r="H6" s="145"/>
      <c r="I6" s="221" t="str">
        <f>+i04d4a!C4</f>
        <v>…. оны .. сарын ..-ны өдөр</v>
      </c>
      <c r="J6" s="221"/>
      <c r="K6" s="221"/>
      <c r="M6" s="88"/>
      <c r="N6" s="88"/>
      <c r="O6" s="88"/>
      <c r="P6" s="88"/>
      <c r="Q6" s="88"/>
      <c r="R6" s="87"/>
      <c r="S6" s="87"/>
      <c r="T6" s="87"/>
      <c r="U6" s="87"/>
      <c r="V6" s="87"/>
      <c r="W6" s="87"/>
      <c r="X6" s="87"/>
      <c r="Y6" s="87"/>
      <c r="Z6" s="87"/>
    </row>
    <row r="7" spans="1:26">
      <c r="A7" s="93"/>
      <c r="B7" s="87"/>
      <c r="C7" s="94"/>
      <c r="D7" s="87"/>
      <c r="E7" s="87"/>
      <c r="H7" s="87"/>
      <c r="I7" s="87"/>
      <c r="J7" s="222" t="s">
        <v>2</v>
      </c>
      <c r="K7" s="218"/>
      <c r="M7" s="88"/>
      <c r="N7" s="88"/>
      <c r="O7" s="88"/>
      <c r="P7" s="88"/>
      <c r="Q7" s="88"/>
      <c r="R7" s="87"/>
      <c r="S7" s="87"/>
      <c r="T7" s="87"/>
      <c r="U7" s="87"/>
      <c r="V7" s="87"/>
      <c r="W7" s="87"/>
      <c r="X7" s="87"/>
      <c r="Y7" s="87"/>
      <c r="Z7" s="87"/>
    </row>
    <row r="8" spans="1:26" ht="12.75" customHeight="1">
      <c r="A8" s="223" t="s">
        <v>3</v>
      </c>
      <c r="B8" s="223" t="s">
        <v>43</v>
      </c>
      <c r="C8" s="226" t="s">
        <v>44</v>
      </c>
      <c r="D8" s="229" t="s">
        <v>45</v>
      </c>
      <c r="E8" s="230"/>
      <c r="F8" s="230"/>
      <c r="G8" s="230"/>
      <c r="H8" s="230"/>
      <c r="I8" s="230"/>
      <c r="J8" s="230"/>
      <c r="K8" s="226" t="s">
        <v>46</v>
      </c>
      <c r="L8" s="87"/>
      <c r="M8" s="88"/>
      <c r="N8" s="88"/>
      <c r="O8" s="88"/>
      <c r="P8" s="88"/>
      <c r="Q8" s="88"/>
      <c r="R8" s="87"/>
      <c r="S8" s="87"/>
      <c r="T8" s="87"/>
      <c r="U8" s="87"/>
      <c r="V8" s="87"/>
      <c r="W8" s="87"/>
      <c r="X8" s="87"/>
      <c r="Y8" s="87"/>
    </row>
    <row r="9" spans="1:26">
      <c r="A9" s="224"/>
      <c r="B9" s="224"/>
      <c r="C9" s="227"/>
      <c r="D9" s="226" t="s">
        <v>10</v>
      </c>
      <c r="E9" s="233" t="s">
        <v>11</v>
      </c>
      <c r="F9" s="230"/>
      <c r="G9" s="230"/>
      <c r="H9" s="230"/>
      <c r="I9" s="230"/>
      <c r="J9" s="226" t="s">
        <v>47</v>
      </c>
      <c r="K9" s="227"/>
      <c r="L9" s="87"/>
      <c r="M9" s="88"/>
      <c r="N9" s="88"/>
      <c r="O9" s="88"/>
      <c r="P9" s="88"/>
      <c r="Q9" s="88"/>
      <c r="R9" s="87"/>
      <c r="S9" s="87"/>
      <c r="T9" s="87"/>
      <c r="U9" s="87"/>
      <c r="V9" s="87"/>
      <c r="W9" s="87"/>
      <c r="X9" s="87"/>
      <c r="Y9" s="87"/>
    </row>
    <row r="10" spans="1:26" ht="39">
      <c r="A10" s="225"/>
      <c r="B10" s="225"/>
      <c r="C10" s="228"/>
      <c r="D10" s="228"/>
      <c r="E10" s="157" t="s">
        <v>48</v>
      </c>
      <c r="F10" s="158" t="s">
        <v>49</v>
      </c>
      <c r="G10" s="157" t="s">
        <v>50</v>
      </c>
      <c r="H10" s="157" t="s">
        <v>51</v>
      </c>
      <c r="I10" s="157" t="s">
        <v>52</v>
      </c>
      <c r="J10" s="228"/>
      <c r="K10" s="228"/>
      <c r="L10" s="87"/>
      <c r="M10" s="88"/>
      <c r="N10" s="88"/>
      <c r="O10" s="88"/>
      <c r="P10" s="88"/>
      <c r="Q10" s="88"/>
      <c r="R10" s="87"/>
      <c r="S10" s="87"/>
      <c r="T10" s="87"/>
      <c r="U10" s="87"/>
      <c r="V10" s="87"/>
      <c r="W10" s="87"/>
      <c r="X10" s="87"/>
      <c r="Y10" s="87"/>
    </row>
    <row r="11" spans="1:26">
      <c r="A11" s="146" t="s">
        <v>13</v>
      </c>
      <c r="B11" s="147" t="s">
        <v>14</v>
      </c>
      <c r="C11" s="148">
        <v>1</v>
      </c>
      <c r="D11" s="148">
        <v>2</v>
      </c>
      <c r="E11" s="148">
        <v>3</v>
      </c>
      <c r="F11" s="148">
        <v>4</v>
      </c>
      <c r="G11" s="148">
        <v>5</v>
      </c>
      <c r="H11" s="148">
        <v>6</v>
      </c>
      <c r="I11" s="148">
        <v>7</v>
      </c>
      <c r="J11" s="148">
        <v>8</v>
      </c>
      <c r="K11" s="148">
        <v>9</v>
      </c>
      <c r="L11" s="94"/>
      <c r="M11" s="88"/>
      <c r="N11" s="88"/>
      <c r="O11" s="88"/>
      <c r="P11" s="88"/>
      <c r="Q11" s="88"/>
      <c r="R11" s="94"/>
      <c r="S11" s="94"/>
      <c r="T11" s="94"/>
      <c r="U11" s="94"/>
      <c r="V11" s="94"/>
      <c r="W11" s="94"/>
      <c r="X11" s="94"/>
      <c r="Y11" s="94"/>
    </row>
    <row r="12" spans="1:26" s="152" customFormat="1">
      <c r="A12" s="149">
        <v>1</v>
      </c>
      <c r="B12" s="150" t="s">
        <v>329</v>
      </c>
      <c r="C12" s="151">
        <f t="shared" ref="C12:K12" si="0">+SUM(C13:C32)</f>
        <v>0</v>
      </c>
      <c r="D12" s="151">
        <f t="shared" si="0"/>
        <v>0</v>
      </c>
      <c r="E12" s="151">
        <f t="shared" si="0"/>
        <v>0</v>
      </c>
      <c r="F12" s="151">
        <f t="shared" si="0"/>
        <v>0</v>
      </c>
      <c r="G12" s="151">
        <f t="shared" si="0"/>
        <v>0</v>
      </c>
      <c r="H12" s="151">
        <f t="shared" si="0"/>
        <v>0</v>
      </c>
      <c r="I12" s="151">
        <f t="shared" si="0"/>
        <v>0</v>
      </c>
      <c r="J12" s="151">
        <f t="shared" si="0"/>
        <v>0</v>
      </c>
      <c r="K12" s="151">
        <f t="shared" si="0"/>
        <v>0</v>
      </c>
    </row>
    <row r="13" spans="1:26">
      <c r="A13" s="153" t="s">
        <v>53</v>
      </c>
      <c r="B13" s="84" t="s">
        <v>317</v>
      </c>
      <c r="C13" s="83"/>
      <c r="D13" s="83"/>
      <c r="E13" s="83"/>
      <c r="F13" s="83"/>
      <c r="G13" s="83"/>
      <c r="H13" s="83"/>
      <c r="I13" s="83"/>
      <c r="J13" s="154">
        <f t="shared" ref="J13:J32" si="1">+SUM(D13:I13)</f>
        <v>0</v>
      </c>
      <c r="K13" s="83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</row>
    <row r="14" spans="1:26">
      <c r="A14" s="153" t="s">
        <v>54</v>
      </c>
      <c r="B14" s="84" t="s">
        <v>318</v>
      </c>
      <c r="C14" s="164"/>
      <c r="D14" s="164"/>
      <c r="E14" s="164"/>
      <c r="F14" s="164"/>
      <c r="G14" s="164"/>
      <c r="H14" s="164"/>
      <c r="I14" s="164"/>
      <c r="J14" s="154">
        <f t="shared" si="1"/>
        <v>0</v>
      </c>
      <c r="K14" s="164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</row>
    <row r="15" spans="1:26">
      <c r="A15" s="153" t="s">
        <v>55</v>
      </c>
      <c r="B15" s="84" t="s">
        <v>319</v>
      </c>
      <c r="C15" s="83"/>
      <c r="D15" s="83"/>
      <c r="E15" s="83"/>
      <c r="F15" s="83"/>
      <c r="G15" s="83"/>
      <c r="H15" s="83"/>
      <c r="I15" s="83"/>
      <c r="J15" s="154">
        <f t="shared" si="1"/>
        <v>0</v>
      </c>
      <c r="K15" s="83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</row>
    <row r="16" spans="1:26">
      <c r="A16" s="153" t="s">
        <v>56</v>
      </c>
      <c r="B16" s="84" t="s">
        <v>320</v>
      </c>
      <c r="C16" s="83"/>
      <c r="D16" s="83"/>
      <c r="E16" s="164"/>
      <c r="F16" s="164"/>
      <c r="G16" s="164"/>
      <c r="H16" s="164"/>
      <c r="I16" s="83"/>
      <c r="J16" s="154">
        <f t="shared" si="1"/>
        <v>0</v>
      </c>
      <c r="K16" s="164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</row>
    <row r="17" spans="1:25">
      <c r="A17" s="153" t="s">
        <v>299</v>
      </c>
      <c r="B17" s="84" t="s">
        <v>321</v>
      </c>
      <c r="C17" s="83"/>
      <c r="D17" s="83"/>
      <c r="E17" s="83"/>
      <c r="F17" s="83"/>
      <c r="G17" s="83"/>
      <c r="H17" s="83"/>
      <c r="I17" s="83"/>
      <c r="J17" s="154">
        <f t="shared" si="1"/>
        <v>0</v>
      </c>
      <c r="K17" s="83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</row>
    <row r="18" spans="1:25">
      <c r="A18" s="153" t="s">
        <v>300</v>
      </c>
      <c r="B18" s="84" t="s">
        <v>322</v>
      </c>
      <c r="C18" s="164"/>
      <c r="D18" s="164"/>
      <c r="E18" s="164"/>
      <c r="F18" s="164"/>
      <c r="G18" s="164"/>
      <c r="H18" s="164"/>
      <c r="I18" s="164"/>
      <c r="J18" s="154">
        <f t="shared" si="1"/>
        <v>0</v>
      </c>
      <c r="K18" s="164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</row>
    <row r="19" spans="1:25">
      <c r="A19" s="153" t="s">
        <v>301</v>
      </c>
      <c r="B19" s="84" t="s">
        <v>323</v>
      </c>
      <c r="C19" s="83"/>
      <c r="D19" s="83"/>
      <c r="E19" s="83"/>
      <c r="F19" s="83"/>
      <c r="G19" s="83"/>
      <c r="H19" s="83"/>
      <c r="I19" s="83"/>
      <c r="J19" s="154">
        <f t="shared" si="1"/>
        <v>0</v>
      </c>
      <c r="K19" s="83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</row>
    <row r="20" spans="1:25">
      <c r="A20" s="153" t="s">
        <v>302</v>
      </c>
      <c r="B20" s="84" t="s">
        <v>324</v>
      </c>
      <c r="C20" s="83"/>
      <c r="D20" s="83"/>
      <c r="E20" s="164"/>
      <c r="F20" s="164"/>
      <c r="G20" s="164"/>
      <c r="H20" s="164"/>
      <c r="I20" s="83"/>
      <c r="J20" s="154">
        <f t="shared" si="1"/>
        <v>0</v>
      </c>
      <c r="K20" s="164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</row>
    <row r="21" spans="1:25">
      <c r="A21" s="153" t="s">
        <v>303</v>
      </c>
      <c r="B21" s="84" t="s">
        <v>325</v>
      </c>
      <c r="C21" s="83"/>
      <c r="D21" s="83"/>
      <c r="E21" s="83"/>
      <c r="F21" s="83"/>
      <c r="G21" s="83"/>
      <c r="H21" s="83"/>
      <c r="I21" s="83"/>
      <c r="J21" s="154">
        <f t="shared" si="1"/>
        <v>0</v>
      </c>
      <c r="K21" s="83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</row>
    <row r="22" spans="1:25">
      <c r="A22" s="153" t="s">
        <v>304</v>
      </c>
      <c r="B22" s="84" t="s">
        <v>326</v>
      </c>
      <c r="C22" s="164"/>
      <c r="D22" s="164"/>
      <c r="E22" s="164"/>
      <c r="F22" s="164"/>
      <c r="G22" s="164"/>
      <c r="H22" s="164"/>
      <c r="I22" s="164"/>
      <c r="J22" s="154">
        <f t="shared" si="1"/>
        <v>0</v>
      </c>
      <c r="K22" s="164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</row>
    <row r="23" spans="1:25">
      <c r="A23" s="153" t="s">
        <v>305</v>
      </c>
      <c r="B23" s="84" t="s">
        <v>327</v>
      </c>
      <c r="C23" s="83"/>
      <c r="D23" s="83"/>
      <c r="E23" s="83"/>
      <c r="F23" s="83"/>
      <c r="G23" s="83"/>
      <c r="H23" s="83"/>
      <c r="I23" s="83"/>
      <c r="J23" s="154">
        <f t="shared" si="1"/>
        <v>0</v>
      </c>
      <c r="K23" s="83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</row>
    <row r="24" spans="1:25">
      <c r="A24" s="153" t="s">
        <v>306</v>
      </c>
      <c r="B24" s="84"/>
      <c r="C24" s="83"/>
      <c r="D24" s="83"/>
      <c r="E24" s="164"/>
      <c r="F24" s="164"/>
      <c r="G24" s="164"/>
      <c r="H24" s="164"/>
      <c r="I24" s="83"/>
      <c r="J24" s="154">
        <f t="shared" si="1"/>
        <v>0</v>
      </c>
      <c r="K24" s="164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</row>
    <row r="25" spans="1:25">
      <c r="A25" s="153" t="s">
        <v>307</v>
      </c>
      <c r="B25" s="84"/>
      <c r="C25" s="83"/>
      <c r="D25" s="83"/>
      <c r="E25" s="83"/>
      <c r="F25" s="83"/>
      <c r="G25" s="83"/>
      <c r="H25" s="83"/>
      <c r="I25" s="83"/>
      <c r="J25" s="154">
        <f t="shared" si="1"/>
        <v>0</v>
      </c>
      <c r="K25" s="83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</row>
    <row r="26" spans="1:25">
      <c r="A26" s="153" t="s">
        <v>308</v>
      </c>
      <c r="B26" s="84"/>
      <c r="C26" s="164"/>
      <c r="D26" s="164"/>
      <c r="E26" s="164"/>
      <c r="F26" s="164"/>
      <c r="G26" s="164"/>
      <c r="H26" s="164"/>
      <c r="I26" s="164"/>
      <c r="J26" s="154">
        <f t="shared" si="1"/>
        <v>0</v>
      </c>
      <c r="K26" s="164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</row>
    <row r="27" spans="1:25">
      <c r="A27" s="153" t="s">
        <v>309</v>
      </c>
      <c r="B27" s="84"/>
      <c r="C27" s="83"/>
      <c r="D27" s="83"/>
      <c r="E27" s="83"/>
      <c r="F27" s="83"/>
      <c r="G27" s="83"/>
      <c r="H27" s="83"/>
      <c r="I27" s="83"/>
      <c r="J27" s="154">
        <f t="shared" si="1"/>
        <v>0</v>
      </c>
      <c r="K27" s="83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</row>
    <row r="28" spans="1:25">
      <c r="A28" s="153" t="s">
        <v>310</v>
      </c>
      <c r="B28" s="84"/>
      <c r="C28" s="83"/>
      <c r="D28" s="83"/>
      <c r="E28" s="164"/>
      <c r="F28" s="164"/>
      <c r="G28" s="164"/>
      <c r="H28" s="164"/>
      <c r="I28" s="83"/>
      <c r="J28" s="154">
        <f t="shared" si="1"/>
        <v>0</v>
      </c>
      <c r="K28" s="164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</row>
    <row r="29" spans="1:25">
      <c r="A29" s="153" t="s">
        <v>311</v>
      </c>
      <c r="B29" s="84"/>
      <c r="C29" s="83"/>
      <c r="D29" s="83"/>
      <c r="E29" s="83"/>
      <c r="F29" s="83"/>
      <c r="G29" s="83"/>
      <c r="H29" s="83"/>
      <c r="I29" s="83"/>
      <c r="J29" s="154">
        <f t="shared" si="1"/>
        <v>0</v>
      </c>
      <c r="K29" s="83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</row>
    <row r="30" spans="1:25">
      <c r="A30" s="153" t="s">
        <v>312</v>
      </c>
      <c r="B30" s="84"/>
      <c r="C30" s="83"/>
      <c r="D30" s="83"/>
      <c r="E30" s="164"/>
      <c r="F30" s="164"/>
      <c r="G30" s="164"/>
      <c r="H30" s="164"/>
      <c r="I30" s="83"/>
      <c r="J30" s="154">
        <f t="shared" si="1"/>
        <v>0</v>
      </c>
      <c r="K30" s="164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</row>
    <row r="31" spans="1:25">
      <c r="A31" s="153" t="s">
        <v>313</v>
      </c>
      <c r="B31" s="84"/>
      <c r="C31" s="164"/>
      <c r="D31" s="164"/>
      <c r="E31" s="83"/>
      <c r="F31" s="83"/>
      <c r="G31" s="83"/>
      <c r="H31" s="83"/>
      <c r="I31" s="164"/>
      <c r="J31" s="154">
        <f t="shared" si="1"/>
        <v>0</v>
      </c>
      <c r="K31" s="83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</row>
    <row r="32" spans="1:25">
      <c r="A32" s="153" t="s">
        <v>314</v>
      </c>
      <c r="B32" s="84"/>
      <c r="C32" s="83"/>
      <c r="D32" s="83"/>
      <c r="E32" s="164"/>
      <c r="F32" s="164"/>
      <c r="G32" s="164"/>
      <c r="H32" s="164"/>
      <c r="I32" s="83"/>
      <c r="J32" s="154">
        <f t="shared" si="1"/>
        <v>0</v>
      </c>
      <c r="K32" s="182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spans="1:25" ht="27.75" customHeight="1">
      <c r="A33" s="231" t="s">
        <v>315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  <row r="34" spans="1:25">
      <c r="A34" s="100"/>
      <c r="B34" s="155" t="str">
        <f>+i04d4a!B64</f>
        <v>тамга тэмдэг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</row>
    <row r="35" spans="1:2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</row>
    <row r="36" spans="1:25">
      <c r="A36" s="87"/>
      <c r="B36" s="87" t="str">
        <f>+i04d4a!B66</f>
        <v xml:space="preserve">ТАЙЛАН ГАРГАСАН:    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</row>
    <row r="37" spans="1:25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</row>
    <row r="38" spans="1:25">
      <c r="A38" s="94"/>
      <c r="B38" s="87" t="str">
        <f>+i04d4a!B68</f>
        <v xml:space="preserve"> Гүйцэтгэх захирал</v>
      </c>
      <c r="D38" s="87" t="str">
        <f>+i04d4a!C68</f>
        <v xml:space="preserve">/…………………./   </v>
      </c>
      <c r="F38" s="87" t="str">
        <f>+i04d4a!D68</f>
        <v>/............................../</v>
      </c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</row>
    <row r="39" spans="1:25">
      <c r="A39" s="87"/>
      <c r="B39" s="87"/>
      <c r="D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</row>
    <row r="40" spans="1:25">
      <c r="A40" s="87"/>
      <c r="B40" s="87" t="str">
        <f>+i04d4a!B70</f>
        <v xml:space="preserve"> Ерөнхий нягтлан бодогч  </v>
      </c>
      <c r="D40" s="87" t="str">
        <f>+i04d4a!C70</f>
        <v xml:space="preserve">/…………………./   </v>
      </c>
      <c r="F40" s="87" t="str">
        <f>+i04d4a!D70</f>
        <v>/............................../</v>
      </c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</row>
    <row r="41" spans="1:25">
      <c r="B41" s="87"/>
      <c r="D41" s="87"/>
      <c r="F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</row>
    <row r="42" spans="1:25">
      <c r="A42" s="95"/>
      <c r="B42" s="87" t="str">
        <f>+i04d4a!B72</f>
        <v>.........................................................</v>
      </c>
      <c r="D42" s="87" t="str">
        <f>+i04d4a!C72</f>
        <v xml:space="preserve">/…………………./   </v>
      </c>
      <c r="F42" s="87" t="str">
        <f>+i04d4a!D72</f>
        <v>/............................../</v>
      </c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</row>
    <row r="43" spans="1:25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</row>
    <row r="44" spans="1:2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</row>
    <row r="45" spans="1:25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</row>
    <row r="46" spans="1:25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</row>
    <row r="47" spans="1:25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</row>
    <row r="48" spans="1:25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</row>
    <row r="49" spans="1:25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</row>
    <row r="50" spans="1:25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</row>
    <row r="51" spans="1:2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</row>
    <row r="52" spans="1:2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</row>
    <row r="53" spans="1:25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</row>
    <row r="54" spans="1:2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</row>
    <row r="55" spans="1:25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</row>
    <row r="56" spans="1:25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</row>
    <row r="57" spans="1: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</row>
    <row r="58" spans="1:25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</row>
    <row r="59" spans="1:2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</row>
    <row r="60" spans="1:2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</row>
    <row r="61" spans="1:2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</row>
    <row r="62" spans="1:25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</row>
    <row r="63" spans="1:2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</row>
    <row r="64" spans="1:2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</row>
    <row r="65" spans="1:2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</row>
    <row r="66" spans="1:2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</row>
    <row r="67" spans="1:2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</row>
    <row r="68" spans="1:25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</row>
    <row r="69" spans="1:25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</row>
    <row r="70" spans="1:2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</row>
    <row r="71" spans="1:2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</row>
    <row r="72" spans="1:2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</row>
    <row r="73" spans="1:25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</row>
    <row r="74" spans="1:25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</row>
    <row r="75" spans="1:25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</row>
    <row r="76" spans="1:25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</row>
    <row r="77" spans="1:2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</row>
    <row r="78" spans="1:25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</row>
    <row r="79" spans="1:25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</row>
    <row r="80" spans="1:2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</row>
    <row r="81" spans="1:25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</row>
    <row r="82" spans="1:2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</row>
    <row r="83" spans="1:25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</row>
    <row r="84" spans="1:25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</row>
    <row r="85" spans="1:25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</row>
    <row r="86" spans="1:25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</row>
    <row r="87" spans="1:25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</row>
    <row r="88" spans="1:25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</row>
    <row r="89" spans="1:25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</row>
    <row r="90" spans="1:25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</row>
    <row r="91" spans="1:2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</row>
    <row r="92" spans="1:2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</row>
    <row r="93" spans="1: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</row>
    <row r="94" spans="1: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</row>
    <row r="95" spans="1:2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</row>
    <row r="96" spans="1:25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</row>
    <row r="97" spans="1:25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</row>
    <row r="98" spans="1:2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</row>
    <row r="99" spans="1:25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</row>
    <row r="100" spans="1:25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</row>
    <row r="101" spans="1:25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</row>
    <row r="102" spans="1:25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</row>
    <row r="103" spans="1:25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</row>
    <row r="104" spans="1:25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</row>
    <row r="105" spans="1:25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</row>
    <row r="106" spans="1:25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</row>
    <row r="107" spans="1:25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</row>
    <row r="108" spans="1:25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</row>
    <row r="109" spans="1:25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</row>
    <row r="110" spans="1:25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</row>
    <row r="111" spans="1:25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</row>
    <row r="112" spans="1:25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</row>
    <row r="113" spans="1:25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</row>
    <row r="114" spans="1:25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</row>
    <row r="115" spans="1:25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</row>
    <row r="116" spans="1:25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</row>
    <row r="117" spans="1:25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</row>
    <row r="118" spans="1:25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</row>
    <row r="119" spans="1:25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</row>
    <row r="120" spans="1:25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</row>
    <row r="121" spans="1:25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</row>
    <row r="122" spans="1:25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</row>
    <row r="123" spans="1:25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</row>
    <row r="124" spans="1:25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</row>
    <row r="125" spans="1:25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</row>
    <row r="126" spans="1:25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</row>
    <row r="127" spans="1:25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</row>
    <row r="128" spans="1:25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</row>
    <row r="129" spans="1:25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</row>
    <row r="130" spans="1:25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</row>
    <row r="131" spans="1:25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</row>
    <row r="132" spans="1:25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</row>
    <row r="133" spans="1:25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</row>
    <row r="134" spans="1:25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</row>
    <row r="135" spans="1:25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</row>
    <row r="136" spans="1:25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</row>
    <row r="137" spans="1:25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</row>
    <row r="138" spans="1:25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</row>
    <row r="139" spans="1:25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</row>
    <row r="140" spans="1:25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</row>
    <row r="141" spans="1:25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</row>
    <row r="142" spans="1:25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</row>
    <row r="143" spans="1:25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</row>
    <row r="144" spans="1:25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</row>
    <row r="145" spans="1:25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</row>
    <row r="146" spans="1:25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</row>
    <row r="147" spans="1:25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</row>
    <row r="148" spans="1:25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</row>
    <row r="149" spans="1:25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</row>
    <row r="150" spans="1:25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</row>
    <row r="151" spans="1:25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</row>
    <row r="152" spans="1:25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</row>
    <row r="153" spans="1:25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</row>
    <row r="154" spans="1:25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</row>
    <row r="155" spans="1:25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</row>
    <row r="156" spans="1:25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</row>
    <row r="157" spans="1:25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</row>
    <row r="158" spans="1:25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</row>
    <row r="159" spans="1:25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</row>
    <row r="160" spans="1:25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</row>
    <row r="161" spans="1:25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</row>
    <row r="162" spans="1:25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</row>
    <row r="163" spans="1:25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</row>
    <row r="164" spans="1:25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</row>
    <row r="165" spans="1:25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</row>
    <row r="166" spans="1:25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</row>
    <row r="167" spans="1:25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</row>
    <row r="168" spans="1:25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</row>
    <row r="169" spans="1:25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</row>
    <row r="170" spans="1:25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</row>
    <row r="171" spans="1:25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</row>
    <row r="172" spans="1:25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</row>
    <row r="173" spans="1:25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</row>
    <row r="174" spans="1:25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</row>
    <row r="175" spans="1:25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</row>
    <row r="176" spans="1:25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</row>
    <row r="177" spans="1:25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</row>
    <row r="178" spans="1:25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</row>
    <row r="179" spans="1:25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</row>
    <row r="180" spans="1:25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</row>
    <row r="181" spans="1:25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</row>
    <row r="182" spans="1:25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</row>
    <row r="183" spans="1:25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</row>
    <row r="184" spans="1:25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</row>
    <row r="185" spans="1:25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</row>
    <row r="186" spans="1:25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</row>
    <row r="187" spans="1:25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</row>
    <row r="188" spans="1:25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</row>
    <row r="189" spans="1:25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</row>
    <row r="190" spans="1:25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</row>
    <row r="191" spans="1:25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</row>
    <row r="192" spans="1:25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</row>
    <row r="193" spans="1:25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</row>
    <row r="194" spans="1:25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</row>
    <row r="195" spans="1:25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</row>
    <row r="196" spans="1:25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</row>
    <row r="197" spans="1:25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</row>
    <row r="198" spans="1:25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</row>
    <row r="199" spans="1:25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</row>
    <row r="200" spans="1:25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</row>
    <row r="201" spans="1:25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</row>
    <row r="202" spans="1:25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</row>
    <row r="203" spans="1:25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</row>
    <row r="204" spans="1:25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</row>
    <row r="205" spans="1:25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</row>
    <row r="206" spans="1:25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</row>
    <row r="207" spans="1:25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</row>
    <row r="208" spans="1:25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</row>
    <row r="209" spans="1:25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</row>
    <row r="210" spans="1:25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</row>
    <row r="211" spans="1:25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</row>
    <row r="212" spans="1:25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</row>
    <row r="213" spans="1:25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</row>
    <row r="214" spans="1:25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</row>
    <row r="215" spans="1:25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</row>
    <row r="216" spans="1:25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</row>
    <row r="217" spans="1:25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</row>
    <row r="218" spans="1:25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</row>
    <row r="219" spans="1:25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</row>
    <row r="220" spans="1:25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</row>
    <row r="221" spans="1:25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</row>
    <row r="222" spans="1:25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</row>
    <row r="223" spans="1:25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</row>
    <row r="224" spans="1:25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</row>
    <row r="225" spans="1:25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</row>
    <row r="226" spans="1:25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</row>
    <row r="227" spans="1:25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</row>
    <row r="228" spans="1:25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</row>
    <row r="229" spans="1:25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</row>
    <row r="230" spans="1:25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</row>
    <row r="231" spans="1:25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</row>
    <row r="232" spans="1:25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</row>
    <row r="233" spans="1:25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</row>
    <row r="234" spans="1:25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</row>
    <row r="235" spans="1:25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</row>
    <row r="236" spans="1:25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</row>
    <row r="237" spans="1:25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</row>
    <row r="238" spans="1:25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</row>
    <row r="239" spans="1:25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</row>
    <row r="240" spans="1:25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</row>
    <row r="241" spans="1:25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</row>
    <row r="242" spans="1:25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</row>
    <row r="243" spans="1:25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</row>
    <row r="244" spans="1:25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</row>
    <row r="245" spans="1:25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</row>
    <row r="246" spans="1:25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</row>
    <row r="247" spans="1:25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</row>
    <row r="248" spans="1:25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</row>
    <row r="249" spans="1:25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</row>
    <row r="250" spans="1:25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</row>
    <row r="251" spans="1:25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</row>
    <row r="252" spans="1:25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</row>
    <row r="253" spans="1:25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</row>
    <row r="254" spans="1:25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</row>
    <row r="255" spans="1:25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</row>
    <row r="256" spans="1:25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</row>
    <row r="257" spans="1:25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</row>
    <row r="258" spans="1:25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</row>
    <row r="259" spans="1:25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</row>
    <row r="260" spans="1:25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</row>
    <row r="261" spans="1:25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</row>
    <row r="262" spans="1:25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</row>
    <row r="263" spans="1:25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</row>
    <row r="264" spans="1:25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</row>
    <row r="265" spans="1:25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</row>
    <row r="266" spans="1:25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</row>
    <row r="267" spans="1:25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</row>
    <row r="268" spans="1:25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</row>
    <row r="269" spans="1:25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</row>
    <row r="270" spans="1:25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</row>
    <row r="271" spans="1:25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</row>
    <row r="272" spans="1:25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</row>
    <row r="273" spans="1:25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</row>
    <row r="274" spans="1:25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</row>
    <row r="275" spans="1:25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</row>
    <row r="276" spans="1:25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</row>
    <row r="277" spans="1:25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</row>
    <row r="278" spans="1:25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</row>
    <row r="279" spans="1:25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</row>
    <row r="280" spans="1:25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</row>
    <row r="281" spans="1:25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</row>
    <row r="282" spans="1:25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</row>
    <row r="283" spans="1:25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</row>
    <row r="284" spans="1:25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</row>
    <row r="285" spans="1:25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</row>
    <row r="286" spans="1:25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</row>
    <row r="287" spans="1:25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</row>
    <row r="288" spans="1:25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</row>
    <row r="289" spans="1:25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</row>
    <row r="290" spans="1:25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</row>
    <row r="291" spans="1:2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</row>
    <row r="292" spans="1:25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</row>
    <row r="293" spans="1:25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</row>
    <row r="294" spans="1:25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</row>
    <row r="295" spans="1:25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</row>
    <row r="296" spans="1:25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</row>
    <row r="297" spans="1:25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</row>
    <row r="298" spans="1:25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</row>
    <row r="299" spans="1:25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</row>
    <row r="300" spans="1:25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</row>
    <row r="301" spans="1:25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</row>
    <row r="302" spans="1:25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</row>
    <row r="303" spans="1:25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</row>
    <row r="304" spans="1:25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</row>
    <row r="305" spans="1:25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</row>
    <row r="306" spans="1:25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</row>
    <row r="307" spans="1:25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</row>
    <row r="308" spans="1:25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</row>
    <row r="309" spans="1:25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</row>
    <row r="310" spans="1:25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</row>
    <row r="311" spans="1:25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</row>
    <row r="312" spans="1:25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</row>
    <row r="313" spans="1:25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</row>
    <row r="314" spans="1:25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</row>
    <row r="315" spans="1:25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</row>
    <row r="316" spans="1:25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</row>
    <row r="317" spans="1:25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</row>
    <row r="318" spans="1:25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</row>
    <row r="319" spans="1:25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</row>
    <row r="320" spans="1:25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</row>
    <row r="321" spans="1:25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</row>
    <row r="322" spans="1:25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</row>
    <row r="323" spans="1:25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</row>
    <row r="324" spans="1:25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</row>
    <row r="325" spans="1:25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</row>
    <row r="326" spans="1:25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</row>
    <row r="327" spans="1:25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</row>
    <row r="328" spans="1:25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</row>
    <row r="329" spans="1:25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</row>
    <row r="330" spans="1:25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</row>
    <row r="331" spans="1:25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</row>
    <row r="332" spans="1:25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</row>
    <row r="333" spans="1:25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</row>
    <row r="334" spans="1:25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</row>
    <row r="335" spans="1:25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</row>
    <row r="336" spans="1:25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</row>
    <row r="337" spans="1:25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</row>
    <row r="338" spans="1:25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</row>
    <row r="339" spans="1:25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</row>
    <row r="340" spans="1:25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</row>
    <row r="341" spans="1:25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</row>
    <row r="342" spans="1:25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</row>
    <row r="343" spans="1:25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</row>
    <row r="344" spans="1:25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</row>
    <row r="345" spans="1:25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</row>
    <row r="346" spans="1:25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</row>
    <row r="347" spans="1:25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</row>
    <row r="348" spans="1:25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</row>
    <row r="349" spans="1:25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</row>
    <row r="350" spans="1:25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</row>
    <row r="351" spans="1:25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</row>
    <row r="352" spans="1:25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</row>
    <row r="353" spans="1:25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</row>
    <row r="354" spans="1:25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</row>
    <row r="355" spans="1:25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</row>
    <row r="356" spans="1:25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</row>
    <row r="357" spans="1:25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</row>
    <row r="358" spans="1:25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</row>
    <row r="359" spans="1:25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</row>
    <row r="360" spans="1:25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</row>
    <row r="361" spans="1:25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</row>
    <row r="362" spans="1:25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</row>
    <row r="363" spans="1:25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</row>
    <row r="364" spans="1:25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</row>
    <row r="365" spans="1:25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</row>
    <row r="366" spans="1:25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</row>
    <row r="367" spans="1:25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</row>
    <row r="368" spans="1:25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</row>
    <row r="369" spans="1:25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</row>
    <row r="370" spans="1:25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</row>
    <row r="371" spans="1:25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</row>
    <row r="372" spans="1:25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</row>
    <row r="373" spans="1:25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</row>
    <row r="374" spans="1:25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</row>
    <row r="375" spans="1:25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</row>
    <row r="376" spans="1:25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</row>
    <row r="377" spans="1:25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</row>
    <row r="378" spans="1:25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</row>
    <row r="379" spans="1:25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</row>
    <row r="380" spans="1:25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</row>
    <row r="381" spans="1:25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</row>
    <row r="382" spans="1:25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</row>
    <row r="383" spans="1:25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</row>
    <row r="384" spans="1:25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</row>
    <row r="385" spans="1:25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</row>
    <row r="386" spans="1:25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</row>
    <row r="387" spans="1:25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</row>
    <row r="388" spans="1:25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</row>
    <row r="389" spans="1:25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</row>
    <row r="390" spans="1:25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</row>
    <row r="391" spans="1:25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</row>
    <row r="392" spans="1:25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</row>
    <row r="393" spans="1:25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</row>
    <row r="394" spans="1:25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</row>
    <row r="395" spans="1:25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</row>
    <row r="396" spans="1:25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</row>
    <row r="397" spans="1:25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</row>
    <row r="398" spans="1:25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</row>
    <row r="399" spans="1:25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</row>
    <row r="400" spans="1:25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</row>
    <row r="401" spans="1:25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</row>
    <row r="402" spans="1:25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</row>
    <row r="403" spans="1:25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</row>
    <row r="404" spans="1:25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</row>
    <row r="405" spans="1:25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</row>
    <row r="406" spans="1:25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</row>
    <row r="407" spans="1:25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</row>
    <row r="408" spans="1:25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</row>
    <row r="409" spans="1:25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</row>
    <row r="410" spans="1:25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</row>
    <row r="411" spans="1:25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</row>
    <row r="412" spans="1:25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</row>
    <row r="413" spans="1:25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</row>
    <row r="414" spans="1:25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</row>
    <row r="415" spans="1:25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</row>
    <row r="416" spans="1:25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</row>
    <row r="417" spans="1:25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</row>
    <row r="418" spans="1:25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</row>
    <row r="419" spans="1:25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</row>
    <row r="420" spans="1:25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</row>
    <row r="421" spans="1:25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</row>
    <row r="422" spans="1:25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</row>
    <row r="423" spans="1:25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</row>
    <row r="424" spans="1:25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</row>
    <row r="425" spans="1:25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</row>
    <row r="426" spans="1:25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</row>
    <row r="427" spans="1:25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</row>
    <row r="428" spans="1:25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</row>
    <row r="429" spans="1:25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</row>
    <row r="430" spans="1:25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</row>
    <row r="431" spans="1:25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</row>
    <row r="432" spans="1:25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</row>
    <row r="433" spans="1:25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</row>
    <row r="434" spans="1:25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</row>
    <row r="435" spans="1:25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</row>
    <row r="436" spans="1:25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</row>
    <row r="437" spans="1:25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</row>
    <row r="438" spans="1:25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</row>
    <row r="439" spans="1:25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</row>
    <row r="440" spans="1:25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</row>
    <row r="441" spans="1:25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</row>
    <row r="442" spans="1:25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</row>
    <row r="443" spans="1:25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</row>
    <row r="444" spans="1:25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</row>
    <row r="445" spans="1:25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</row>
    <row r="446" spans="1:25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</row>
    <row r="447" spans="1:25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</row>
    <row r="448" spans="1:25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</row>
    <row r="449" spans="1:25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</row>
    <row r="450" spans="1:25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</row>
    <row r="451" spans="1:25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</row>
    <row r="452" spans="1:25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</row>
    <row r="453" spans="1:25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</row>
    <row r="454" spans="1:25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</row>
    <row r="455" spans="1:25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</row>
    <row r="456" spans="1:25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</row>
    <row r="457" spans="1:25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</row>
    <row r="458" spans="1:25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</row>
    <row r="459" spans="1:25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</row>
    <row r="460" spans="1:25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</row>
    <row r="461" spans="1:25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</row>
    <row r="462" spans="1:25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</row>
    <row r="463" spans="1:25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</row>
    <row r="464" spans="1:25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</row>
    <row r="465" spans="1:25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</row>
    <row r="466" spans="1:25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</row>
    <row r="467" spans="1:25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</row>
    <row r="468" spans="1:25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</row>
    <row r="469" spans="1:25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</row>
    <row r="470" spans="1:25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</row>
    <row r="471" spans="1:25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</row>
    <row r="472" spans="1:25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</row>
    <row r="473" spans="1:25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</row>
    <row r="474" spans="1:25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</row>
    <row r="475" spans="1:25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</row>
    <row r="476" spans="1:25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</row>
    <row r="477" spans="1:25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</row>
    <row r="478" spans="1:25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</row>
    <row r="479" spans="1:25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</row>
    <row r="480" spans="1:25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</row>
    <row r="481" spans="1:25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</row>
    <row r="482" spans="1:25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</row>
    <row r="483" spans="1:25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</row>
    <row r="484" spans="1:25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</row>
    <row r="485" spans="1:25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</row>
    <row r="486" spans="1:25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</row>
    <row r="487" spans="1:25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</row>
    <row r="488" spans="1:25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</row>
    <row r="489" spans="1:25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</row>
    <row r="490" spans="1:25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</row>
    <row r="491" spans="1:25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</row>
    <row r="492" spans="1:25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</row>
    <row r="493" spans="1:25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</row>
    <row r="494" spans="1:25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</row>
    <row r="495" spans="1:25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</row>
    <row r="496" spans="1:25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</row>
    <row r="497" spans="1:25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</row>
    <row r="498" spans="1:25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</row>
    <row r="499" spans="1:25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</row>
    <row r="500" spans="1:25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</row>
    <row r="501" spans="1:25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</row>
    <row r="502" spans="1:25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</row>
    <row r="503" spans="1:25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</row>
    <row r="504" spans="1:25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</row>
    <row r="505" spans="1:25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</row>
    <row r="506" spans="1:25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</row>
    <row r="507" spans="1:25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</row>
    <row r="508" spans="1:25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</row>
    <row r="509" spans="1:25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</row>
    <row r="510" spans="1:25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</row>
    <row r="511" spans="1:25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</row>
    <row r="512" spans="1:25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</row>
    <row r="513" spans="1:25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</row>
    <row r="514" spans="1:25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</row>
    <row r="515" spans="1:25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</row>
    <row r="516" spans="1:25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</row>
    <row r="517" spans="1:25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</row>
    <row r="518" spans="1:25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</row>
    <row r="519" spans="1:25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</row>
    <row r="520" spans="1:25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</row>
    <row r="521" spans="1:25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</row>
    <row r="522" spans="1:25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</row>
    <row r="523" spans="1:25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</row>
    <row r="524" spans="1:25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</row>
    <row r="525" spans="1:25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</row>
    <row r="526" spans="1:25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</row>
    <row r="527" spans="1:25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</row>
    <row r="528" spans="1:25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</row>
    <row r="529" spans="1:25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</row>
    <row r="530" spans="1:25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</row>
    <row r="531" spans="1:25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</row>
    <row r="532" spans="1:25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</row>
    <row r="533" spans="1:25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</row>
    <row r="534" spans="1:25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</row>
    <row r="535" spans="1:25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</row>
    <row r="536" spans="1:25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</row>
    <row r="537" spans="1:25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</row>
    <row r="538" spans="1:25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</row>
    <row r="539" spans="1:25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</row>
    <row r="540" spans="1:25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</row>
    <row r="541" spans="1:25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</row>
    <row r="542" spans="1:25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</row>
    <row r="543" spans="1:25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</row>
    <row r="544" spans="1:25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</row>
    <row r="545" spans="1:25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</row>
    <row r="546" spans="1:25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</row>
    <row r="547" spans="1:25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</row>
    <row r="548" spans="1:25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</row>
    <row r="549" spans="1:25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</row>
    <row r="550" spans="1:25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</row>
    <row r="551" spans="1:25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</row>
    <row r="552" spans="1:25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</row>
    <row r="553" spans="1:25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</row>
    <row r="554" spans="1:25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</row>
    <row r="555" spans="1:25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</row>
    <row r="556" spans="1:25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</row>
    <row r="557" spans="1:25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</row>
    <row r="558" spans="1:25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</row>
    <row r="559" spans="1:25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</row>
    <row r="560" spans="1:25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</row>
    <row r="561" spans="1:25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</row>
    <row r="562" spans="1:25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</row>
    <row r="563" spans="1:25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</row>
    <row r="564" spans="1:25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</row>
    <row r="565" spans="1:25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</row>
    <row r="566" spans="1:25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</row>
    <row r="567" spans="1:25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</row>
    <row r="568" spans="1:25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</row>
    <row r="569" spans="1:25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</row>
    <row r="570" spans="1:25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</row>
    <row r="571" spans="1:25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</row>
    <row r="572" spans="1:25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</row>
    <row r="573" spans="1:25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</row>
    <row r="574" spans="1:25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</row>
    <row r="575" spans="1:25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</row>
    <row r="576" spans="1:25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</row>
    <row r="577" spans="1:25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</row>
    <row r="578" spans="1:25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</row>
    <row r="579" spans="1:25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</row>
    <row r="580" spans="1:25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</row>
    <row r="581" spans="1:25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</row>
    <row r="582" spans="1:25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</row>
    <row r="583" spans="1:25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</row>
    <row r="584" spans="1:25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</row>
    <row r="585" spans="1:25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</row>
    <row r="586" spans="1:25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</row>
    <row r="587" spans="1:25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</row>
    <row r="588" spans="1:25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</row>
    <row r="589" spans="1:25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</row>
    <row r="590" spans="1:25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</row>
    <row r="591" spans="1:25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</row>
    <row r="592" spans="1:25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</row>
    <row r="593" spans="1:25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</row>
    <row r="594" spans="1:25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</row>
    <row r="595" spans="1:25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</row>
    <row r="596" spans="1:25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</row>
    <row r="597" spans="1:25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</row>
    <row r="598" spans="1:25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</row>
    <row r="599" spans="1:25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</row>
    <row r="600" spans="1:25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</row>
    <row r="601" spans="1:25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</row>
    <row r="602" spans="1:25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</row>
    <row r="603" spans="1:25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</row>
    <row r="604" spans="1:25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</row>
    <row r="605" spans="1:25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</row>
    <row r="606" spans="1:25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</row>
    <row r="607" spans="1:25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</row>
    <row r="608" spans="1:25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</row>
    <row r="609" spans="1:25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</row>
    <row r="610" spans="1:25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</row>
    <row r="611" spans="1:25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</row>
    <row r="612" spans="1:25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</row>
    <row r="613" spans="1:25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</row>
    <row r="614" spans="1:25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</row>
    <row r="615" spans="1:25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</row>
    <row r="616" spans="1:25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</row>
    <row r="617" spans="1:25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</row>
    <row r="618" spans="1:25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</row>
    <row r="619" spans="1:25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</row>
    <row r="620" spans="1:25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</row>
    <row r="621" spans="1:25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</row>
    <row r="622" spans="1:25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</row>
    <row r="623" spans="1:25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</row>
    <row r="624" spans="1:25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</row>
    <row r="625" spans="1:25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</row>
    <row r="626" spans="1:25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</row>
    <row r="627" spans="1:25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</row>
    <row r="628" spans="1:25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</row>
    <row r="629" spans="1:25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</row>
    <row r="630" spans="1:25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</row>
    <row r="631" spans="1:25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</row>
    <row r="632" spans="1:25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</row>
    <row r="633" spans="1:25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</row>
    <row r="634" spans="1:25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</row>
    <row r="635" spans="1:25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</row>
    <row r="636" spans="1:25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</row>
    <row r="637" spans="1:25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</row>
    <row r="638" spans="1:25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</row>
    <row r="639" spans="1:25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</row>
    <row r="640" spans="1:25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</row>
    <row r="641" spans="1:25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</row>
    <row r="642" spans="1:25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</row>
    <row r="643" spans="1:25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</row>
    <row r="644" spans="1:25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</row>
    <row r="645" spans="1:25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</row>
    <row r="646" spans="1:25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</row>
    <row r="647" spans="1:25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</row>
    <row r="648" spans="1:25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</row>
    <row r="649" spans="1:25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</row>
    <row r="650" spans="1:25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</row>
    <row r="651" spans="1:25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</row>
    <row r="652" spans="1:25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</row>
    <row r="653" spans="1:25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</row>
    <row r="654" spans="1:25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</row>
    <row r="655" spans="1:25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</row>
    <row r="656" spans="1:25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</row>
    <row r="657" spans="1:25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</row>
    <row r="658" spans="1:25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</row>
    <row r="659" spans="1:25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</row>
    <row r="660" spans="1:25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</row>
    <row r="661" spans="1:25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</row>
    <row r="662" spans="1:25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</row>
    <row r="663" spans="1:25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</row>
    <row r="664" spans="1:25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</row>
    <row r="665" spans="1:25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</row>
    <row r="666" spans="1:25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</row>
    <row r="667" spans="1:25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</row>
    <row r="668" spans="1:25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</row>
    <row r="669" spans="1:25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</row>
    <row r="670" spans="1:25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</row>
    <row r="671" spans="1:25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</row>
    <row r="672" spans="1:25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</row>
    <row r="673" spans="1:25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</row>
    <row r="674" spans="1:25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</row>
    <row r="675" spans="1:25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</row>
    <row r="676" spans="1:25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</row>
    <row r="677" spans="1:25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</row>
    <row r="678" spans="1:25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</row>
    <row r="679" spans="1:25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</row>
    <row r="680" spans="1:25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</row>
    <row r="681" spans="1:25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</row>
    <row r="682" spans="1:25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</row>
    <row r="683" spans="1:25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</row>
    <row r="684" spans="1:25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</row>
    <row r="685" spans="1:25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</row>
    <row r="686" spans="1:25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</row>
    <row r="687" spans="1:25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</row>
    <row r="688" spans="1:25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</row>
    <row r="689" spans="1:25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</row>
    <row r="690" spans="1:25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</row>
    <row r="691" spans="1:25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</row>
    <row r="692" spans="1:25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</row>
    <row r="693" spans="1:25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</row>
    <row r="694" spans="1:25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</row>
    <row r="695" spans="1:25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</row>
    <row r="696" spans="1:25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</row>
    <row r="697" spans="1:25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</row>
    <row r="698" spans="1:25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</row>
    <row r="699" spans="1:25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</row>
    <row r="700" spans="1:25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</row>
    <row r="701" spans="1:25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</row>
    <row r="702" spans="1:25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</row>
    <row r="703" spans="1:25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</row>
    <row r="704" spans="1:25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</row>
    <row r="705" spans="1:25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</row>
    <row r="706" spans="1:25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</row>
    <row r="707" spans="1:25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</row>
    <row r="708" spans="1:25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</row>
    <row r="709" spans="1:25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</row>
    <row r="710" spans="1:25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</row>
    <row r="711" spans="1:25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</row>
    <row r="712" spans="1:25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</row>
    <row r="713" spans="1:25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</row>
    <row r="714" spans="1:25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</row>
    <row r="715" spans="1:25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</row>
    <row r="716" spans="1:25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</row>
    <row r="717" spans="1:25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</row>
    <row r="718" spans="1:25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</row>
    <row r="719" spans="1:25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</row>
    <row r="720" spans="1:25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</row>
    <row r="721" spans="1:25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</row>
    <row r="722" spans="1:25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</row>
    <row r="723" spans="1:25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</row>
    <row r="724" spans="1:25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</row>
    <row r="725" spans="1:25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</row>
    <row r="726" spans="1:25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</row>
    <row r="727" spans="1:25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</row>
    <row r="728" spans="1:25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</row>
    <row r="729" spans="1:25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</row>
    <row r="730" spans="1:25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</row>
    <row r="731" spans="1:25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</row>
    <row r="732" spans="1:25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</row>
    <row r="733" spans="1:25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</row>
    <row r="734" spans="1:25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</row>
    <row r="735" spans="1:25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</row>
    <row r="736" spans="1:25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</row>
    <row r="737" spans="1:25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</row>
    <row r="738" spans="1:25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</row>
    <row r="739" spans="1:25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</row>
    <row r="740" spans="1:25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</row>
    <row r="741" spans="1:25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</row>
    <row r="742" spans="1:25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</row>
    <row r="743" spans="1:25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</row>
    <row r="744" spans="1:25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</row>
    <row r="745" spans="1:25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</row>
    <row r="746" spans="1:25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</row>
    <row r="747" spans="1:25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</row>
    <row r="748" spans="1:25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</row>
    <row r="749" spans="1:25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</row>
    <row r="750" spans="1:25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</row>
    <row r="751" spans="1:25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</row>
    <row r="752" spans="1:25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</row>
    <row r="753" spans="1:25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</row>
    <row r="754" spans="1:25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</row>
    <row r="755" spans="1:25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</row>
    <row r="756" spans="1:25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</row>
    <row r="757" spans="1:25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</row>
    <row r="758" spans="1:25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</row>
    <row r="759" spans="1:25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</row>
    <row r="760" spans="1:25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</row>
    <row r="761" spans="1:25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</row>
    <row r="762" spans="1:25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</row>
    <row r="763" spans="1:25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</row>
    <row r="764" spans="1:25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</row>
    <row r="765" spans="1:25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</row>
    <row r="766" spans="1:25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</row>
    <row r="767" spans="1:25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</row>
    <row r="768" spans="1:25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</row>
    <row r="769" spans="1:25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</row>
    <row r="770" spans="1:25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</row>
    <row r="771" spans="1:25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</row>
    <row r="772" spans="1:25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</row>
    <row r="773" spans="1:25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</row>
    <row r="774" spans="1:25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</row>
    <row r="775" spans="1:25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</row>
    <row r="776" spans="1:25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</row>
    <row r="777" spans="1:25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</row>
    <row r="778" spans="1:25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</row>
    <row r="779" spans="1:25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</row>
    <row r="780" spans="1:25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</row>
    <row r="781" spans="1:25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</row>
    <row r="782" spans="1:25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</row>
    <row r="783" spans="1:25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</row>
    <row r="784" spans="1:25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</row>
    <row r="785" spans="1:25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</row>
    <row r="786" spans="1:25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</row>
    <row r="787" spans="1:25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</row>
    <row r="788" spans="1:25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</row>
    <row r="789" spans="1:25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</row>
    <row r="790" spans="1:25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</row>
    <row r="791" spans="1:25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</row>
    <row r="792" spans="1:25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</row>
    <row r="793" spans="1:25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</row>
    <row r="794" spans="1:25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</row>
    <row r="795" spans="1:25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</row>
    <row r="796" spans="1:25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</row>
    <row r="797" spans="1:25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</row>
    <row r="798" spans="1:25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</row>
    <row r="799" spans="1:25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</row>
    <row r="800" spans="1:25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</row>
    <row r="801" spans="1:25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</row>
    <row r="802" spans="1:25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</row>
    <row r="803" spans="1:25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</row>
    <row r="804" spans="1:25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</row>
    <row r="805" spans="1:25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</row>
    <row r="806" spans="1:25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</row>
    <row r="807" spans="1:25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</row>
    <row r="808" spans="1:25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</row>
    <row r="809" spans="1:25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</row>
    <row r="810" spans="1:25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</row>
    <row r="811" spans="1:25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</row>
    <row r="812" spans="1:25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</row>
    <row r="813" spans="1:25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</row>
    <row r="814" spans="1:25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</row>
    <row r="815" spans="1:25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</row>
    <row r="816" spans="1:25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</row>
    <row r="817" spans="1:25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</row>
    <row r="818" spans="1:25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</row>
    <row r="819" spans="1:25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</row>
    <row r="820" spans="1:25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</row>
    <row r="821" spans="1:25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</row>
    <row r="822" spans="1:25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</row>
    <row r="823" spans="1:25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</row>
    <row r="824" spans="1:25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</row>
    <row r="825" spans="1:25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</row>
    <row r="826" spans="1:25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</row>
    <row r="827" spans="1:25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</row>
    <row r="828" spans="1:25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</row>
    <row r="829" spans="1:25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</row>
    <row r="830" spans="1:25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</row>
    <row r="831" spans="1:25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</row>
    <row r="832" spans="1:25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</row>
    <row r="833" spans="1:25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</row>
    <row r="834" spans="1:25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</row>
    <row r="835" spans="1:25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</row>
    <row r="836" spans="1:25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</row>
    <row r="837" spans="1:25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</row>
    <row r="838" spans="1:25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</row>
    <row r="839" spans="1:25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</row>
    <row r="840" spans="1:25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</row>
    <row r="841" spans="1:25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</row>
    <row r="842" spans="1:25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</row>
    <row r="843" spans="1:25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</row>
    <row r="844" spans="1:25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</row>
    <row r="845" spans="1:25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</row>
    <row r="846" spans="1:25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</row>
    <row r="847" spans="1:25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</row>
    <row r="848" spans="1:25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</row>
    <row r="849" spans="1:25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</row>
    <row r="850" spans="1:25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</row>
    <row r="851" spans="1:25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</row>
    <row r="852" spans="1:25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</row>
    <row r="853" spans="1:25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</row>
    <row r="854" spans="1:25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</row>
    <row r="855" spans="1:25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</row>
    <row r="856" spans="1:25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</row>
    <row r="857" spans="1:25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</row>
    <row r="858" spans="1:25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</row>
    <row r="859" spans="1:25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</row>
    <row r="860" spans="1:25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</row>
    <row r="861" spans="1:25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</row>
    <row r="862" spans="1:25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</row>
    <row r="863" spans="1:25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</row>
    <row r="864" spans="1:25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</row>
    <row r="865" spans="1:25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</row>
    <row r="866" spans="1:25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</row>
    <row r="867" spans="1:25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</row>
    <row r="868" spans="1:25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</row>
    <row r="869" spans="1:25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</row>
    <row r="870" spans="1:25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</row>
    <row r="871" spans="1:25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</row>
    <row r="872" spans="1:25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</row>
    <row r="873" spans="1:25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</row>
    <row r="874" spans="1:25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</row>
    <row r="875" spans="1:25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</row>
    <row r="876" spans="1:25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</row>
    <row r="877" spans="1:25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</row>
    <row r="878" spans="1:25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</row>
    <row r="879" spans="1:25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</row>
    <row r="880" spans="1:25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</row>
    <row r="881" spans="1:25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</row>
    <row r="882" spans="1:25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</row>
    <row r="883" spans="1:25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</row>
    <row r="884" spans="1:25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</row>
    <row r="885" spans="1:25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</row>
    <row r="886" spans="1:25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</row>
    <row r="887" spans="1:25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</row>
    <row r="888" spans="1:25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</row>
    <row r="889" spans="1:25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</row>
    <row r="890" spans="1:25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</row>
    <row r="891" spans="1:25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</row>
    <row r="892" spans="1:25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</row>
    <row r="893" spans="1:25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</row>
    <row r="894" spans="1:25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</row>
    <row r="895" spans="1:25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</row>
    <row r="896" spans="1:25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</row>
    <row r="897" spans="1:25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</row>
    <row r="898" spans="1:25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</row>
    <row r="899" spans="1:25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</row>
    <row r="900" spans="1:25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</row>
    <row r="901" spans="1:25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</row>
    <row r="902" spans="1:25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</row>
    <row r="903" spans="1:25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</row>
    <row r="904" spans="1:25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</row>
    <row r="905" spans="1:25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</row>
    <row r="906" spans="1:25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</row>
    <row r="907" spans="1:25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</row>
    <row r="908" spans="1:25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</row>
    <row r="909" spans="1:25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</row>
    <row r="910" spans="1:25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</row>
    <row r="911" spans="1:25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</row>
    <row r="912" spans="1:25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</row>
    <row r="913" spans="1:25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</row>
    <row r="914" spans="1:25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</row>
    <row r="915" spans="1:25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</row>
    <row r="916" spans="1:25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</row>
    <row r="917" spans="1:25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</row>
    <row r="918" spans="1:25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</row>
    <row r="919" spans="1:25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</row>
    <row r="920" spans="1:25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</row>
    <row r="921" spans="1:25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</row>
    <row r="922" spans="1:25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</row>
    <row r="923" spans="1:25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</row>
    <row r="924" spans="1:25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</row>
    <row r="925" spans="1:25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</row>
    <row r="926" spans="1:25">
      <c r="A926" s="87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</row>
    <row r="927" spans="1:25">
      <c r="A927" s="87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</row>
    <row r="928" spans="1:25">
      <c r="A928" s="87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</row>
    <row r="929" spans="1:25">
      <c r="A929" s="87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</row>
    <row r="930" spans="1:25">
      <c r="A930" s="87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</row>
    <row r="931" spans="1:25">
      <c r="A931" s="87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</row>
    <row r="932" spans="1:25">
      <c r="A932" s="87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</row>
    <row r="933" spans="1:25">
      <c r="A933" s="87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</row>
    <row r="934" spans="1:25">
      <c r="A934" s="87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</row>
    <row r="935" spans="1:25">
      <c r="A935" s="87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</row>
    <row r="936" spans="1:25">
      <c r="A936" s="87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</row>
    <row r="937" spans="1:25">
      <c r="A937" s="87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</row>
    <row r="938" spans="1:25">
      <c r="A938" s="87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</row>
    <row r="939" spans="1:25">
      <c r="A939" s="87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</row>
    <row r="940" spans="1:25">
      <c r="A940" s="87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</row>
    <row r="941" spans="1:25">
      <c r="A941" s="87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</row>
    <row r="942" spans="1:25">
      <c r="A942" s="87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</row>
    <row r="943" spans="1:25">
      <c r="A943" s="87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</row>
    <row r="944" spans="1:25">
      <c r="A944" s="87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</row>
    <row r="945" spans="1:25">
      <c r="A945" s="87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</row>
    <row r="946" spans="1:25">
      <c r="A946" s="87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</row>
    <row r="947" spans="1:25">
      <c r="A947" s="87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</row>
    <row r="948" spans="1:25">
      <c r="A948" s="87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</row>
    <row r="949" spans="1:25">
      <c r="A949" s="87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</row>
    <row r="950" spans="1:25">
      <c r="A950" s="87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</row>
    <row r="951" spans="1:25">
      <c r="A951" s="87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</row>
    <row r="952" spans="1:25">
      <c r="A952" s="87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</row>
    <row r="953" spans="1:25">
      <c r="A953" s="87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</row>
    <row r="954" spans="1:25">
      <c r="A954" s="87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</row>
    <row r="955" spans="1:25">
      <c r="A955" s="87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</row>
    <row r="956" spans="1:25">
      <c r="A956" s="87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</row>
    <row r="957" spans="1:25">
      <c r="A957" s="87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</row>
    <row r="958" spans="1:25">
      <c r="A958" s="87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</row>
    <row r="959" spans="1:25">
      <c r="A959" s="87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</row>
    <row r="960" spans="1:25">
      <c r="A960" s="87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</row>
    <row r="961" spans="1:25">
      <c r="A961" s="87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</row>
    <row r="962" spans="1:25">
      <c r="A962" s="87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</row>
    <row r="963" spans="1:25">
      <c r="A963" s="87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</row>
    <row r="964" spans="1:25">
      <c r="A964" s="87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</row>
    <row r="965" spans="1:25">
      <c r="A965" s="87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</row>
    <row r="966" spans="1:25">
      <c r="A966" s="87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</row>
    <row r="967" spans="1:25">
      <c r="A967" s="87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</row>
    <row r="968" spans="1:25">
      <c r="A968" s="87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</row>
    <row r="969" spans="1:25">
      <c r="A969" s="87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</row>
    <row r="970" spans="1:25">
      <c r="A970" s="87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</row>
    <row r="971" spans="1:25">
      <c r="A971" s="87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</row>
    <row r="972" spans="1:25">
      <c r="A972" s="87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</row>
    <row r="973" spans="1:25">
      <c r="A973" s="87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</row>
    <row r="974" spans="1:25">
      <c r="A974" s="87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</row>
    <row r="975" spans="1:25">
      <c r="A975" s="87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</row>
    <row r="976" spans="1:25">
      <c r="A976" s="87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</row>
    <row r="977" spans="1:25">
      <c r="A977" s="87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</row>
    <row r="978" spans="1:25">
      <c r="A978" s="87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</row>
    <row r="979" spans="1:25">
      <c r="A979" s="87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</row>
    <row r="980" spans="1:25">
      <c r="A980" s="87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</row>
    <row r="981" spans="1:25">
      <c r="A981" s="87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</row>
    <row r="982" spans="1:25">
      <c r="A982" s="87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</row>
    <row r="983" spans="1:25">
      <c r="A983" s="87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</row>
    <row r="984" spans="1:25">
      <c r="A984" s="87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</row>
    <row r="985" spans="1:25">
      <c r="A985" s="87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</row>
    <row r="986" spans="1:25">
      <c r="A986" s="87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</row>
    <row r="987" spans="1:25">
      <c r="A987" s="87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</row>
    <row r="988" spans="1:25">
      <c r="A988" s="87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</row>
    <row r="989" spans="1:25">
      <c r="A989" s="87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</row>
    <row r="990" spans="1:25">
      <c r="A990" s="87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</row>
  </sheetData>
  <sheetProtection password="CA9F" sheet="1"/>
  <mergeCells count="14">
    <mergeCell ref="A33:K33"/>
    <mergeCell ref="I1:K2"/>
    <mergeCell ref="K8:K10"/>
    <mergeCell ref="D9:D10"/>
    <mergeCell ref="E9:I9"/>
    <mergeCell ref="J9:J10"/>
    <mergeCell ref="A4:H4"/>
    <mergeCell ref="A6:C6"/>
    <mergeCell ref="I6:K6"/>
    <mergeCell ref="J7:K7"/>
    <mergeCell ref="A8:A10"/>
    <mergeCell ref="B8:B10"/>
    <mergeCell ref="C8:C10"/>
    <mergeCell ref="D8:J8"/>
  </mergeCells>
  <dataValidations count="1">
    <dataValidation type="decimal" allowBlank="1" showInputMessage="1" showErrorMessage="1" sqref="C13:K32">
      <formula1>0</formula1>
      <formula2>1E+33</formula2>
    </dataValidation>
  </dataValidations>
  <pageMargins left="0.16" right="0.16" top="0.74803149606299213" bottom="0.74803149606299213" header="0.31496062992125984" footer="0.31496062992125984"/>
  <pageSetup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1"/>
  <sheetViews>
    <sheetView showGridLines="0" topLeftCell="E22" zoomScaleNormal="100" workbookViewId="0">
      <selection activeCell="K33" sqref="K33"/>
    </sheetView>
  </sheetViews>
  <sheetFormatPr defaultColWidth="15.1796875" defaultRowHeight="13"/>
  <cols>
    <col min="1" max="1" width="4" style="143" customWidth="1"/>
    <col min="2" max="2" width="35.26953125" style="143" customWidth="1"/>
    <col min="3" max="10" width="19.453125" style="143" customWidth="1"/>
    <col min="11" max="11" width="15.81640625" style="143" customWidth="1"/>
    <col min="12" max="25" width="7.54296875" style="143" customWidth="1"/>
    <col min="26" max="16384" width="15.1796875" style="143"/>
  </cols>
  <sheetData>
    <row r="1" spans="1:26">
      <c r="A1" s="85"/>
      <c r="B1" s="86"/>
      <c r="C1" s="87"/>
      <c r="D1" s="87"/>
      <c r="E1" s="87"/>
      <c r="I1" s="232" t="s">
        <v>263</v>
      </c>
      <c r="J1" s="232"/>
      <c r="K1" s="232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</row>
    <row r="2" spans="1:26">
      <c r="A2" s="85"/>
      <c r="B2" s="86"/>
      <c r="C2" s="87"/>
      <c r="D2" s="87"/>
      <c r="E2" s="87"/>
      <c r="I2" s="232"/>
      <c r="J2" s="232"/>
      <c r="K2" s="232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6">
      <c r="A3" s="85"/>
      <c r="B3" s="86"/>
      <c r="C3" s="87"/>
      <c r="D3" s="87"/>
      <c r="E3" s="87"/>
      <c r="F3" s="87"/>
      <c r="G3" s="87"/>
      <c r="H3" s="87"/>
      <c r="I3" s="87"/>
      <c r="J3" s="87"/>
      <c r="K3" s="87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26">
      <c r="A4" s="217" t="s">
        <v>42</v>
      </c>
      <c r="B4" s="218"/>
      <c r="C4" s="218"/>
      <c r="D4" s="218"/>
      <c r="E4" s="218"/>
      <c r="F4" s="218"/>
      <c r="G4" s="218"/>
      <c r="H4" s="218"/>
      <c r="I4" s="87"/>
      <c r="J4" s="87"/>
      <c r="K4" s="87"/>
      <c r="L4" s="88"/>
      <c r="M4" s="88"/>
      <c r="N4" s="88"/>
      <c r="O4" s="88"/>
      <c r="P4" s="88"/>
      <c r="Q4" s="88"/>
      <c r="R4" s="87"/>
      <c r="S4" s="87"/>
      <c r="T4" s="87"/>
      <c r="U4" s="87"/>
      <c r="V4" s="87"/>
      <c r="W4" s="87"/>
      <c r="X4" s="87"/>
      <c r="Y4" s="87"/>
    </row>
    <row r="5" spans="1:26">
      <c r="A5" s="91"/>
      <c r="B5" s="91"/>
      <c r="C5" s="144"/>
      <c r="D5" s="87"/>
      <c r="E5" s="87"/>
      <c r="F5" s="87"/>
      <c r="G5" s="87"/>
      <c r="H5" s="87"/>
      <c r="I5" s="87"/>
      <c r="J5" s="87"/>
      <c r="K5" s="87"/>
      <c r="L5" s="88"/>
      <c r="M5" s="88"/>
      <c r="N5" s="88"/>
      <c r="O5" s="88"/>
      <c r="P5" s="88"/>
      <c r="Q5" s="88"/>
      <c r="R5" s="87"/>
      <c r="S5" s="87"/>
      <c r="T5" s="87"/>
      <c r="U5" s="87"/>
      <c r="V5" s="87"/>
      <c r="W5" s="87"/>
      <c r="X5" s="87"/>
      <c r="Y5" s="87"/>
    </row>
    <row r="6" spans="1:26">
      <c r="A6" s="219" t="str">
        <f>+i04d4a!A4</f>
        <v>Даатгалын зуучлагчийн нэр:  " ......................... " ХХК</v>
      </c>
      <c r="B6" s="220"/>
      <c r="C6" s="220"/>
      <c r="D6" s="92"/>
      <c r="H6" s="145"/>
      <c r="I6" s="221" t="str">
        <f>+i04d4a!C4</f>
        <v>…. оны .. сарын ..-ны өдөр</v>
      </c>
      <c r="J6" s="221"/>
      <c r="K6" s="221"/>
      <c r="L6" s="88"/>
      <c r="M6" s="88"/>
      <c r="N6" s="88"/>
      <c r="O6" s="88"/>
      <c r="P6" s="88"/>
      <c r="Q6" s="88"/>
      <c r="R6" s="87"/>
      <c r="S6" s="87"/>
      <c r="T6" s="87"/>
      <c r="U6" s="87"/>
      <c r="V6" s="87"/>
      <c r="W6" s="87"/>
      <c r="X6" s="87"/>
      <c r="Y6" s="87"/>
      <c r="Z6" s="87"/>
    </row>
    <row r="7" spans="1:26">
      <c r="A7" s="93"/>
      <c r="B7" s="87"/>
      <c r="C7" s="94"/>
      <c r="D7" s="87"/>
      <c r="E7" s="87"/>
      <c r="H7" s="87"/>
      <c r="I7" s="87"/>
      <c r="J7" s="222" t="s">
        <v>2</v>
      </c>
      <c r="K7" s="218"/>
      <c r="L7" s="88"/>
      <c r="M7" s="88"/>
      <c r="N7" s="88"/>
      <c r="O7" s="88"/>
      <c r="P7" s="88"/>
      <c r="Q7" s="88"/>
      <c r="R7" s="87"/>
      <c r="S7" s="87"/>
      <c r="T7" s="87"/>
      <c r="U7" s="87"/>
      <c r="V7" s="87"/>
      <c r="W7" s="87"/>
      <c r="X7" s="87"/>
      <c r="Y7" s="87"/>
      <c r="Z7" s="87"/>
    </row>
    <row r="8" spans="1:26">
      <c r="A8" s="223" t="s">
        <v>3</v>
      </c>
      <c r="B8" s="223" t="s">
        <v>316</v>
      </c>
      <c r="C8" s="226" t="s">
        <v>44</v>
      </c>
      <c r="D8" s="229" t="s">
        <v>45</v>
      </c>
      <c r="E8" s="230"/>
      <c r="F8" s="230"/>
      <c r="G8" s="230"/>
      <c r="H8" s="230"/>
      <c r="I8" s="230"/>
      <c r="J8" s="230"/>
      <c r="K8" s="226" t="s">
        <v>46</v>
      </c>
      <c r="L8" s="88"/>
      <c r="M8" s="88"/>
      <c r="N8" s="88"/>
      <c r="O8" s="88"/>
      <c r="P8" s="88"/>
      <c r="Q8" s="88"/>
      <c r="R8" s="87"/>
      <c r="S8" s="87"/>
      <c r="T8" s="87"/>
      <c r="U8" s="87"/>
      <c r="V8" s="87"/>
      <c r="W8" s="87"/>
      <c r="X8" s="87"/>
      <c r="Y8" s="87"/>
    </row>
    <row r="9" spans="1:26">
      <c r="A9" s="224"/>
      <c r="B9" s="224"/>
      <c r="C9" s="227"/>
      <c r="D9" s="226" t="s">
        <v>10</v>
      </c>
      <c r="E9" s="233" t="s">
        <v>11</v>
      </c>
      <c r="F9" s="230"/>
      <c r="G9" s="230"/>
      <c r="H9" s="230"/>
      <c r="I9" s="230"/>
      <c r="J9" s="226" t="s">
        <v>47</v>
      </c>
      <c r="K9" s="227"/>
      <c r="L9" s="88"/>
      <c r="M9" s="88"/>
      <c r="N9" s="88"/>
      <c r="O9" s="88"/>
      <c r="P9" s="88"/>
      <c r="Q9" s="88"/>
      <c r="R9" s="87"/>
      <c r="S9" s="87"/>
      <c r="T9" s="87"/>
      <c r="U9" s="87"/>
      <c r="V9" s="87"/>
      <c r="W9" s="87"/>
      <c r="X9" s="87"/>
      <c r="Y9" s="87"/>
    </row>
    <row r="10" spans="1:26" ht="39">
      <c r="A10" s="225"/>
      <c r="B10" s="225"/>
      <c r="C10" s="228"/>
      <c r="D10" s="228"/>
      <c r="E10" s="157" t="s">
        <v>48</v>
      </c>
      <c r="F10" s="158" t="s">
        <v>49</v>
      </c>
      <c r="G10" s="157" t="s">
        <v>50</v>
      </c>
      <c r="H10" s="157" t="s">
        <v>51</v>
      </c>
      <c r="I10" s="157" t="s">
        <v>52</v>
      </c>
      <c r="J10" s="228"/>
      <c r="K10" s="228"/>
      <c r="L10" s="88"/>
      <c r="M10" s="88"/>
      <c r="N10" s="88"/>
      <c r="O10" s="88"/>
      <c r="P10" s="88"/>
      <c r="Q10" s="88"/>
      <c r="R10" s="87"/>
      <c r="S10" s="87"/>
      <c r="T10" s="87"/>
      <c r="U10" s="87"/>
      <c r="V10" s="87"/>
      <c r="W10" s="87"/>
      <c r="X10" s="87"/>
      <c r="Y10" s="87"/>
    </row>
    <row r="11" spans="1:26">
      <c r="A11" s="146" t="s">
        <v>13</v>
      </c>
      <c r="B11" s="147" t="s">
        <v>14</v>
      </c>
      <c r="C11" s="148">
        <v>1</v>
      </c>
      <c r="D11" s="148">
        <v>2</v>
      </c>
      <c r="E11" s="148">
        <v>3</v>
      </c>
      <c r="F11" s="148">
        <v>4</v>
      </c>
      <c r="G11" s="148">
        <v>5</v>
      </c>
      <c r="H11" s="148">
        <v>6</v>
      </c>
      <c r="I11" s="148">
        <v>7</v>
      </c>
      <c r="J11" s="148">
        <v>8</v>
      </c>
      <c r="K11" s="148">
        <v>9</v>
      </c>
      <c r="L11" s="88"/>
      <c r="M11" s="88"/>
      <c r="N11" s="88"/>
      <c r="O11" s="88"/>
      <c r="P11" s="88"/>
      <c r="Q11" s="88"/>
      <c r="R11" s="94"/>
      <c r="S11" s="94"/>
      <c r="T11" s="94"/>
      <c r="U11" s="94"/>
      <c r="V11" s="94"/>
      <c r="W11" s="94"/>
      <c r="X11" s="94"/>
      <c r="Y11" s="94"/>
    </row>
    <row r="12" spans="1:26" s="152" customFormat="1">
      <c r="A12" s="149">
        <v>1</v>
      </c>
      <c r="B12" s="150" t="s">
        <v>329</v>
      </c>
      <c r="C12" s="151">
        <f t="shared" ref="C12:K12" si="0">+SUM(C13:C32)</f>
        <v>0</v>
      </c>
      <c r="D12" s="151">
        <f t="shared" si="0"/>
        <v>0</v>
      </c>
      <c r="E12" s="151">
        <f t="shared" si="0"/>
        <v>0</v>
      </c>
      <c r="F12" s="151">
        <f t="shared" si="0"/>
        <v>0</v>
      </c>
      <c r="G12" s="151">
        <f t="shared" si="0"/>
        <v>0</v>
      </c>
      <c r="H12" s="151">
        <f t="shared" si="0"/>
        <v>0</v>
      </c>
      <c r="I12" s="151">
        <f t="shared" si="0"/>
        <v>0</v>
      </c>
      <c r="J12" s="151">
        <f t="shared" si="0"/>
        <v>0</v>
      </c>
      <c r="K12" s="151">
        <f t="shared" si="0"/>
        <v>0</v>
      </c>
      <c r="L12" s="88"/>
      <c r="M12" s="88"/>
      <c r="N12" s="88"/>
      <c r="O12" s="88"/>
      <c r="P12" s="88"/>
      <c r="Q12" s="88"/>
    </row>
    <row r="13" spans="1:26">
      <c r="A13" s="153" t="s">
        <v>53</v>
      </c>
      <c r="B13" s="84" t="s">
        <v>52</v>
      </c>
      <c r="C13" s="170"/>
      <c r="D13" s="170"/>
      <c r="E13" s="170"/>
      <c r="F13" s="170"/>
      <c r="G13" s="170"/>
      <c r="H13" s="170"/>
      <c r="I13" s="170"/>
      <c r="J13" s="154">
        <f t="shared" ref="J13:K32" si="1">+SUM(D13:I13)</f>
        <v>0</v>
      </c>
      <c r="K13" s="83"/>
      <c r="L13" s="88"/>
      <c r="M13" s="88"/>
      <c r="N13" s="88"/>
      <c r="O13" s="88"/>
      <c r="P13" s="88"/>
      <c r="Q13" s="88"/>
      <c r="R13" s="87"/>
      <c r="S13" s="87"/>
      <c r="T13" s="87"/>
      <c r="U13" s="87"/>
      <c r="V13" s="87"/>
      <c r="W13" s="87"/>
      <c r="X13" s="87"/>
      <c r="Y13" s="87"/>
    </row>
    <row r="14" spans="1:26">
      <c r="A14" s="153" t="s">
        <v>54</v>
      </c>
      <c r="B14" s="84" t="s">
        <v>52</v>
      </c>
      <c r="C14" s="170"/>
      <c r="D14" s="170"/>
      <c r="E14" s="170"/>
      <c r="F14" s="170"/>
      <c r="G14" s="170"/>
      <c r="H14" s="170"/>
      <c r="I14" s="170"/>
      <c r="J14" s="154">
        <f t="shared" si="1"/>
        <v>0</v>
      </c>
      <c r="K14" s="83"/>
      <c r="L14" s="88"/>
      <c r="M14" s="88"/>
      <c r="N14" s="88"/>
      <c r="O14" s="88"/>
      <c r="P14" s="88"/>
      <c r="Q14" s="88"/>
      <c r="R14" s="87"/>
      <c r="S14" s="87"/>
      <c r="T14" s="87"/>
      <c r="U14" s="87"/>
      <c r="V14" s="87"/>
      <c r="W14" s="87"/>
      <c r="X14" s="87"/>
      <c r="Y14" s="87"/>
    </row>
    <row r="15" spans="1:26">
      <c r="A15" s="153" t="s">
        <v>55</v>
      </c>
      <c r="B15" s="84" t="s">
        <v>52</v>
      </c>
      <c r="C15" s="170"/>
      <c r="D15" s="170"/>
      <c r="E15" s="170"/>
      <c r="F15" s="170"/>
      <c r="G15" s="170"/>
      <c r="H15" s="170"/>
      <c r="I15" s="170"/>
      <c r="J15" s="154">
        <f t="shared" si="1"/>
        <v>0</v>
      </c>
      <c r="K15" s="83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</row>
    <row r="16" spans="1:26">
      <c r="A16" s="153" t="s">
        <v>56</v>
      </c>
      <c r="B16" s="84" t="s">
        <v>52</v>
      </c>
      <c r="C16" s="170"/>
      <c r="D16" s="170"/>
      <c r="E16" s="170"/>
      <c r="F16" s="170"/>
      <c r="G16" s="170"/>
      <c r="H16" s="170"/>
      <c r="I16" s="170"/>
      <c r="J16" s="154">
        <f t="shared" si="1"/>
        <v>0</v>
      </c>
      <c r="K16" s="83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</row>
    <row r="17" spans="1:25">
      <c r="A17" s="153" t="s">
        <v>299</v>
      </c>
      <c r="B17" s="84" t="s">
        <v>52</v>
      </c>
      <c r="C17" s="170"/>
      <c r="D17" s="170"/>
      <c r="E17" s="170"/>
      <c r="F17" s="170"/>
      <c r="G17" s="170"/>
      <c r="H17" s="170"/>
      <c r="I17" s="170"/>
      <c r="J17" s="154">
        <f t="shared" si="1"/>
        <v>0</v>
      </c>
      <c r="K17" s="83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</row>
    <row r="18" spans="1:25">
      <c r="A18" s="153" t="s">
        <v>300</v>
      </c>
      <c r="B18" s="84" t="s">
        <v>52</v>
      </c>
      <c r="C18" s="170"/>
      <c r="D18" s="170"/>
      <c r="E18" s="170"/>
      <c r="F18" s="170"/>
      <c r="G18" s="170"/>
      <c r="H18" s="170"/>
      <c r="I18" s="170"/>
      <c r="J18" s="154">
        <f t="shared" si="1"/>
        <v>0</v>
      </c>
      <c r="K18" s="83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</row>
    <row r="19" spans="1:25">
      <c r="A19" s="153" t="s">
        <v>301</v>
      </c>
      <c r="B19" s="84" t="s">
        <v>52</v>
      </c>
      <c r="C19" s="170"/>
      <c r="D19" s="170"/>
      <c r="E19" s="170"/>
      <c r="F19" s="170"/>
      <c r="G19" s="170"/>
      <c r="H19" s="170"/>
      <c r="I19" s="170"/>
      <c r="J19" s="154">
        <f t="shared" si="1"/>
        <v>0</v>
      </c>
      <c r="K19" s="83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</row>
    <row r="20" spans="1:25">
      <c r="A20" s="153" t="s">
        <v>302</v>
      </c>
      <c r="B20" s="84" t="s">
        <v>52</v>
      </c>
      <c r="C20" s="170"/>
      <c r="D20" s="170"/>
      <c r="E20" s="170"/>
      <c r="F20" s="170"/>
      <c r="G20" s="170"/>
      <c r="H20" s="170"/>
      <c r="I20" s="170"/>
      <c r="J20" s="154">
        <f t="shared" si="1"/>
        <v>0</v>
      </c>
      <c r="K20" s="83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</row>
    <row r="21" spans="1:25">
      <c r="A21" s="153" t="s">
        <v>303</v>
      </c>
      <c r="B21" s="84" t="s">
        <v>52</v>
      </c>
      <c r="C21" s="170"/>
      <c r="D21" s="170"/>
      <c r="E21" s="170"/>
      <c r="F21" s="170"/>
      <c r="G21" s="170"/>
      <c r="H21" s="170"/>
      <c r="I21" s="170"/>
      <c r="J21" s="154">
        <f t="shared" si="1"/>
        <v>0</v>
      </c>
      <c r="K21" s="83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</row>
    <row r="22" spans="1:25">
      <c r="A22" s="153" t="s">
        <v>304</v>
      </c>
      <c r="B22" s="84" t="s">
        <v>52</v>
      </c>
      <c r="C22" s="170"/>
      <c r="D22" s="170"/>
      <c r="E22" s="170"/>
      <c r="F22" s="170"/>
      <c r="G22" s="170"/>
      <c r="H22" s="170"/>
      <c r="I22" s="170"/>
      <c r="J22" s="154">
        <f t="shared" si="1"/>
        <v>0</v>
      </c>
      <c r="K22" s="83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</row>
    <row r="23" spans="1:25">
      <c r="A23" s="153" t="s">
        <v>305</v>
      </c>
      <c r="B23" s="84" t="s">
        <v>52</v>
      </c>
      <c r="C23" s="170"/>
      <c r="D23" s="170"/>
      <c r="E23" s="170"/>
      <c r="F23" s="170"/>
      <c r="G23" s="170"/>
      <c r="H23" s="170"/>
      <c r="I23" s="170"/>
      <c r="J23" s="154">
        <f t="shared" si="1"/>
        <v>0</v>
      </c>
      <c r="K23" s="83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</row>
    <row r="24" spans="1:25">
      <c r="A24" s="153" t="s">
        <v>306</v>
      </c>
      <c r="B24" s="84" t="s">
        <v>52</v>
      </c>
      <c r="C24" s="170"/>
      <c r="D24" s="170"/>
      <c r="E24" s="170"/>
      <c r="F24" s="170"/>
      <c r="G24" s="170"/>
      <c r="H24" s="170"/>
      <c r="I24" s="170"/>
      <c r="J24" s="154">
        <f t="shared" si="1"/>
        <v>0</v>
      </c>
      <c r="K24" s="83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</row>
    <row r="25" spans="1:25">
      <c r="A25" s="153" t="s">
        <v>307</v>
      </c>
      <c r="B25" s="84" t="s">
        <v>52</v>
      </c>
      <c r="C25" s="170"/>
      <c r="D25" s="170"/>
      <c r="E25" s="170"/>
      <c r="F25" s="170"/>
      <c r="G25" s="170"/>
      <c r="H25" s="170"/>
      <c r="I25" s="170"/>
      <c r="J25" s="154">
        <f t="shared" si="1"/>
        <v>0</v>
      </c>
      <c r="K25" s="83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</row>
    <row r="26" spans="1:25">
      <c r="A26" s="153" t="s">
        <v>308</v>
      </c>
      <c r="B26" s="84" t="s">
        <v>52</v>
      </c>
      <c r="C26" s="170"/>
      <c r="D26" s="170"/>
      <c r="E26" s="170"/>
      <c r="F26" s="170"/>
      <c r="G26" s="170"/>
      <c r="H26" s="170"/>
      <c r="I26" s="170"/>
      <c r="J26" s="154">
        <f t="shared" si="1"/>
        <v>0</v>
      </c>
      <c r="K26" s="83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</row>
    <row r="27" spans="1:25">
      <c r="A27" s="153" t="s">
        <v>309</v>
      </c>
      <c r="B27" s="84" t="s">
        <v>52</v>
      </c>
      <c r="C27" s="170"/>
      <c r="D27" s="170"/>
      <c r="E27" s="170"/>
      <c r="F27" s="170"/>
      <c r="G27" s="170"/>
      <c r="H27" s="170"/>
      <c r="I27" s="170"/>
      <c r="J27" s="154">
        <f t="shared" si="1"/>
        <v>0</v>
      </c>
      <c r="K27" s="83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</row>
    <row r="28" spans="1:25">
      <c r="A28" s="153" t="s">
        <v>310</v>
      </c>
      <c r="B28" s="84" t="s">
        <v>52</v>
      </c>
      <c r="C28" s="170"/>
      <c r="D28" s="170"/>
      <c r="E28" s="170"/>
      <c r="F28" s="170"/>
      <c r="G28" s="170"/>
      <c r="H28" s="170"/>
      <c r="I28" s="170"/>
      <c r="J28" s="154">
        <f t="shared" si="1"/>
        <v>0</v>
      </c>
      <c r="K28" s="83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</row>
    <row r="29" spans="1:25">
      <c r="A29" s="153" t="s">
        <v>311</v>
      </c>
      <c r="B29" s="84" t="s">
        <v>52</v>
      </c>
      <c r="C29" s="170"/>
      <c r="D29" s="170"/>
      <c r="E29" s="170"/>
      <c r="F29" s="170"/>
      <c r="G29" s="170"/>
      <c r="H29" s="170"/>
      <c r="I29" s="170"/>
      <c r="J29" s="154">
        <f t="shared" si="1"/>
        <v>0</v>
      </c>
      <c r="K29" s="83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</row>
    <row r="30" spans="1:25">
      <c r="A30" s="153" t="s">
        <v>312</v>
      </c>
      <c r="B30" s="84" t="s">
        <v>52</v>
      </c>
      <c r="C30" s="170"/>
      <c r="D30" s="170"/>
      <c r="E30" s="170"/>
      <c r="F30" s="170"/>
      <c r="G30" s="170"/>
      <c r="H30" s="170"/>
      <c r="I30" s="170"/>
      <c r="J30" s="154">
        <f t="shared" si="1"/>
        <v>0</v>
      </c>
      <c r="K30" s="83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</row>
    <row r="31" spans="1:25">
      <c r="A31" s="153" t="s">
        <v>313</v>
      </c>
      <c r="B31" s="84" t="s">
        <v>52</v>
      </c>
      <c r="C31" s="170"/>
      <c r="D31" s="170"/>
      <c r="E31" s="170"/>
      <c r="F31" s="170"/>
      <c r="G31" s="170"/>
      <c r="H31" s="170"/>
      <c r="I31" s="170"/>
      <c r="J31" s="154">
        <f t="shared" si="1"/>
        <v>0</v>
      </c>
      <c r="K31" s="83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</row>
    <row r="32" spans="1:25">
      <c r="A32" s="153" t="s">
        <v>314</v>
      </c>
      <c r="B32" s="84" t="s">
        <v>52</v>
      </c>
      <c r="C32" s="170"/>
      <c r="D32" s="170"/>
      <c r="E32" s="170"/>
      <c r="F32" s="170"/>
      <c r="G32" s="170"/>
      <c r="H32" s="170"/>
      <c r="I32" s="170"/>
      <c r="J32" s="184">
        <f t="shared" si="1"/>
        <v>0</v>
      </c>
      <c r="K32" s="83">
        <f t="shared" si="1"/>
        <v>0</v>
      </c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spans="1:25" s="179" customFormat="1">
      <c r="A33" s="180"/>
      <c r="B33" s="181"/>
      <c r="C33" s="183" t="str">
        <f>+IF(C12+i04135a!C12='i04134'!D35, "","дүн зөрүүтэй байна")</f>
        <v/>
      </c>
      <c r="D33" s="183"/>
      <c r="E33" s="183"/>
      <c r="F33" s="181"/>
      <c r="G33" s="181"/>
      <c r="H33" s="181"/>
      <c r="I33" s="181"/>
      <c r="J33" s="183">
        <f>+IF(J12+i04135a!J12='i04134'!E35,0,"дүн зөрүүтэй байна")</f>
        <v>0</v>
      </c>
      <c r="K33" s="183">
        <f>+IF(K12+i04135a!K12='i04134'!I35,0,"дүн зөрүүтэй байна")</f>
        <v>0</v>
      </c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  <row r="34" spans="1:25" ht="25.5" customHeight="1">
      <c r="A34" s="231" t="s">
        <v>315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</row>
    <row r="35" spans="1:25">
      <c r="A35" s="100"/>
      <c r="B35" s="155" t="str">
        <f>+i04d4a!B64</f>
        <v>тамга тэмдэг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</row>
    <row r="36" spans="1:25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</row>
    <row r="37" spans="1:25">
      <c r="A37" s="87"/>
      <c r="B37" s="87" t="str">
        <f>+i04d4a!B66</f>
        <v xml:space="preserve">ТАЙЛАН ГАРГАСАН:    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</row>
    <row r="38" spans="1:2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</row>
    <row r="39" spans="1:25">
      <c r="A39" s="94"/>
      <c r="B39" s="87" t="str">
        <f>+i04d4a!B68</f>
        <v xml:space="preserve"> Гүйцэтгэх захирал</v>
      </c>
      <c r="D39" s="87" t="str">
        <f>+i04d4a!C68</f>
        <v xml:space="preserve">/…………………./   </v>
      </c>
      <c r="F39" s="87" t="str">
        <f>+i04d4a!D68</f>
        <v>/............................../</v>
      </c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</row>
    <row r="40" spans="1:25">
      <c r="A40" s="87"/>
      <c r="B40" s="87"/>
      <c r="D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</row>
    <row r="41" spans="1:25">
      <c r="A41" s="87"/>
      <c r="B41" s="87" t="str">
        <f>+i04d4a!B70</f>
        <v xml:space="preserve"> Ерөнхий нягтлан бодогч  </v>
      </c>
      <c r="D41" s="87" t="str">
        <f>+i04d4a!C70</f>
        <v xml:space="preserve">/…………………./   </v>
      </c>
      <c r="F41" s="87" t="str">
        <f>+i04d4a!D70</f>
        <v>/............................../</v>
      </c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</row>
    <row r="42" spans="1:25">
      <c r="B42" s="87"/>
      <c r="D42" s="87"/>
      <c r="F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</row>
    <row r="43" spans="1:25">
      <c r="A43" s="95"/>
      <c r="B43" s="87" t="str">
        <f>+i04d4a!B72</f>
        <v>.........................................................</v>
      </c>
      <c r="D43" s="87" t="str">
        <f>+i04d4a!C72</f>
        <v xml:space="preserve">/…………………./   </v>
      </c>
      <c r="F43" s="87" t="str">
        <f>+i04d4a!D72</f>
        <v>/............................../</v>
      </c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</row>
    <row r="44" spans="1:2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</row>
    <row r="45" spans="1:25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</row>
    <row r="46" spans="1:25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</row>
    <row r="47" spans="1:25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</row>
    <row r="48" spans="1:25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</row>
    <row r="49" spans="1:25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</row>
    <row r="50" spans="1:25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</row>
    <row r="51" spans="1:2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</row>
    <row r="52" spans="1:2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</row>
    <row r="53" spans="1:25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</row>
    <row r="54" spans="1:2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</row>
    <row r="55" spans="1:25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</row>
    <row r="56" spans="1:25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</row>
    <row r="57" spans="1: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</row>
    <row r="58" spans="1:25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</row>
    <row r="59" spans="1:25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</row>
    <row r="60" spans="1:2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</row>
    <row r="61" spans="1:2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</row>
    <row r="62" spans="1:25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</row>
    <row r="63" spans="1:2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</row>
    <row r="64" spans="1:2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</row>
    <row r="65" spans="1:2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</row>
    <row r="66" spans="1:2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</row>
    <row r="67" spans="1:2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</row>
    <row r="68" spans="1:25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</row>
    <row r="69" spans="1:25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</row>
    <row r="70" spans="1:2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</row>
    <row r="71" spans="1:2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</row>
    <row r="72" spans="1:2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</row>
    <row r="73" spans="1:25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</row>
    <row r="74" spans="1:25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</row>
    <row r="75" spans="1:25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</row>
    <row r="76" spans="1:25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</row>
    <row r="77" spans="1:25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</row>
    <row r="78" spans="1:25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</row>
    <row r="79" spans="1:25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</row>
    <row r="80" spans="1:2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</row>
    <row r="81" spans="1:25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</row>
    <row r="82" spans="1:2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</row>
    <row r="83" spans="1:25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</row>
    <row r="84" spans="1:25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</row>
    <row r="85" spans="1:25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</row>
    <row r="86" spans="1:25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</row>
    <row r="87" spans="1:25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</row>
    <row r="88" spans="1:25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</row>
    <row r="89" spans="1:25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</row>
    <row r="90" spans="1:25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</row>
    <row r="91" spans="1:2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</row>
    <row r="92" spans="1:2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</row>
    <row r="93" spans="1: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</row>
    <row r="94" spans="1: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</row>
    <row r="95" spans="1:2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</row>
    <row r="96" spans="1:25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</row>
    <row r="97" spans="1:25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</row>
    <row r="98" spans="1:2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</row>
    <row r="99" spans="1:25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</row>
    <row r="100" spans="1:25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</row>
    <row r="101" spans="1:25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</row>
    <row r="102" spans="1:25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</row>
    <row r="103" spans="1:25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</row>
    <row r="104" spans="1:25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</row>
    <row r="105" spans="1:25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</row>
    <row r="106" spans="1:25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</row>
    <row r="107" spans="1:25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</row>
    <row r="108" spans="1:25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</row>
    <row r="109" spans="1:25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</row>
    <row r="110" spans="1:25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</row>
    <row r="111" spans="1:25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</row>
    <row r="112" spans="1:25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</row>
    <row r="113" spans="1:25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</row>
    <row r="114" spans="1:25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</row>
    <row r="115" spans="1:25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</row>
    <row r="116" spans="1:25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</row>
    <row r="117" spans="1:25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</row>
    <row r="118" spans="1:25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</row>
    <row r="119" spans="1:25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</row>
    <row r="120" spans="1:25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</row>
    <row r="121" spans="1:25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</row>
    <row r="122" spans="1:25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</row>
    <row r="123" spans="1:25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</row>
    <row r="124" spans="1:25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</row>
    <row r="125" spans="1:25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</row>
    <row r="126" spans="1:25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</row>
    <row r="127" spans="1:25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</row>
    <row r="128" spans="1:25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</row>
    <row r="129" spans="1:25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</row>
    <row r="130" spans="1:25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</row>
    <row r="131" spans="1:25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</row>
    <row r="132" spans="1:25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</row>
    <row r="133" spans="1:25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</row>
    <row r="134" spans="1:25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</row>
    <row r="135" spans="1:25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</row>
    <row r="136" spans="1:25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</row>
    <row r="137" spans="1:25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</row>
    <row r="138" spans="1:25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</row>
    <row r="139" spans="1:25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</row>
    <row r="140" spans="1:25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</row>
    <row r="141" spans="1:25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</row>
    <row r="142" spans="1:25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</row>
    <row r="143" spans="1:25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</row>
    <row r="144" spans="1:25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</row>
    <row r="145" spans="1:25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</row>
    <row r="146" spans="1:25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</row>
    <row r="147" spans="1:25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</row>
    <row r="148" spans="1:25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</row>
    <row r="149" spans="1:25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</row>
    <row r="150" spans="1:25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</row>
    <row r="151" spans="1:25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</row>
    <row r="152" spans="1:25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</row>
    <row r="153" spans="1:25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</row>
    <row r="154" spans="1:25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</row>
    <row r="155" spans="1:25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</row>
    <row r="156" spans="1:25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</row>
    <row r="157" spans="1:25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</row>
    <row r="158" spans="1:25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</row>
    <row r="159" spans="1:25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</row>
    <row r="160" spans="1:25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</row>
    <row r="161" spans="1:25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</row>
    <row r="162" spans="1:25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</row>
    <row r="163" spans="1:25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</row>
    <row r="164" spans="1:25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</row>
    <row r="165" spans="1:25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</row>
    <row r="166" spans="1:25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</row>
    <row r="167" spans="1:25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</row>
    <row r="168" spans="1:25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</row>
    <row r="169" spans="1:25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</row>
    <row r="170" spans="1:25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</row>
    <row r="171" spans="1:25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</row>
    <row r="172" spans="1:25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</row>
    <row r="173" spans="1:25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</row>
    <row r="174" spans="1:25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</row>
    <row r="175" spans="1:25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</row>
    <row r="176" spans="1:25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</row>
    <row r="177" spans="1:25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</row>
    <row r="178" spans="1:25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</row>
    <row r="179" spans="1:25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</row>
    <row r="180" spans="1:25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</row>
    <row r="181" spans="1:25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</row>
    <row r="182" spans="1:25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</row>
    <row r="183" spans="1:25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</row>
    <row r="184" spans="1:25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</row>
    <row r="185" spans="1:25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</row>
    <row r="186" spans="1:25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</row>
    <row r="187" spans="1:25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</row>
    <row r="188" spans="1:25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</row>
    <row r="189" spans="1:25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</row>
    <row r="190" spans="1:25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</row>
    <row r="191" spans="1:25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</row>
    <row r="192" spans="1:25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</row>
    <row r="193" spans="1:25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</row>
    <row r="194" spans="1:25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</row>
    <row r="195" spans="1:25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</row>
    <row r="196" spans="1:25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</row>
    <row r="197" spans="1:25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</row>
    <row r="198" spans="1:25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</row>
    <row r="199" spans="1:25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</row>
    <row r="200" spans="1:25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</row>
    <row r="201" spans="1:25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</row>
    <row r="202" spans="1:25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</row>
    <row r="203" spans="1:25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</row>
    <row r="204" spans="1:25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</row>
    <row r="205" spans="1:25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</row>
    <row r="206" spans="1:25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</row>
    <row r="207" spans="1:25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</row>
    <row r="208" spans="1:25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</row>
    <row r="209" spans="1:25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</row>
    <row r="210" spans="1:25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</row>
    <row r="211" spans="1:25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</row>
    <row r="212" spans="1:25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</row>
    <row r="213" spans="1:25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</row>
    <row r="214" spans="1:25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</row>
    <row r="215" spans="1:25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</row>
    <row r="216" spans="1:25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</row>
    <row r="217" spans="1:25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</row>
    <row r="218" spans="1:25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</row>
    <row r="219" spans="1:25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</row>
    <row r="220" spans="1:25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</row>
    <row r="221" spans="1:25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</row>
    <row r="222" spans="1:25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</row>
    <row r="223" spans="1:25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</row>
    <row r="224" spans="1:25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</row>
    <row r="225" spans="1:25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</row>
    <row r="226" spans="1:25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</row>
    <row r="227" spans="1:25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</row>
    <row r="228" spans="1:25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</row>
    <row r="229" spans="1:25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</row>
    <row r="230" spans="1:25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</row>
    <row r="231" spans="1:25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</row>
    <row r="232" spans="1:25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</row>
    <row r="233" spans="1:25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</row>
    <row r="234" spans="1:25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</row>
    <row r="235" spans="1:25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</row>
    <row r="236" spans="1:25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</row>
    <row r="237" spans="1:25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</row>
    <row r="238" spans="1:25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</row>
    <row r="239" spans="1:25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</row>
    <row r="240" spans="1:25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</row>
    <row r="241" spans="1:25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</row>
    <row r="242" spans="1:25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</row>
    <row r="243" spans="1:25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</row>
    <row r="244" spans="1:25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</row>
    <row r="245" spans="1:25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</row>
    <row r="246" spans="1:25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</row>
    <row r="247" spans="1:25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</row>
    <row r="248" spans="1:25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</row>
    <row r="249" spans="1:25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</row>
    <row r="250" spans="1:25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</row>
    <row r="251" spans="1:25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</row>
    <row r="252" spans="1:25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</row>
    <row r="253" spans="1:25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</row>
    <row r="254" spans="1:25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</row>
    <row r="255" spans="1:25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</row>
    <row r="256" spans="1:25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</row>
    <row r="257" spans="1:25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</row>
    <row r="258" spans="1:25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</row>
    <row r="259" spans="1:25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</row>
    <row r="260" spans="1:25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</row>
    <row r="261" spans="1:25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</row>
    <row r="262" spans="1:25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</row>
    <row r="263" spans="1:25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</row>
    <row r="264" spans="1:25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</row>
    <row r="265" spans="1:25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</row>
    <row r="266" spans="1:25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</row>
    <row r="267" spans="1:25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</row>
    <row r="268" spans="1:25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</row>
    <row r="269" spans="1:25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</row>
    <row r="270" spans="1:25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</row>
    <row r="271" spans="1:25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</row>
    <row r="272" spans="1:25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</row>
    <row r="273" spans="1:25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</row>
    <row r="274" spans="1:25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</row>
    <row r="275" spans="1:25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</row>
    <row r="276" spans="1:25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</row>
    <row r="277" spans="1:25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</row>
    <row r="278" spans="1:25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</row>
    <row r="279" spans="1:25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</row>
    <row r="280" spans="1:25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</row>
    <row r="281" spans="1:25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</row>
    <row r="282" spans="1:25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</row>
    <row r="283" spans="1:25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</row>
    <row r="284" spans="1:25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</row>
    <row r="285" spans="1:25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</row>
    <row r="286" spans="1:25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</row>
    <row r="287" spans="1:25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</row>
    <row r="288" spans="1:25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</row>
    <row r="289" spans="1:25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</row>
    <row r="290" spans="1:25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</row>
    <row r="291" spans="1:2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</row>
    <row r="292" spans="1:25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</row>
    <row r="293" spans="1:25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</row>
    <row r="294" spans="1:25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</row>
    <row r="295" spans="1:25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</row>
    <row r="296" spans="1:25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</row>
    <row r="297" spans="1:25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</row>
    <row r="298" spans="1:25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</row>
    <row r="299" spans="1:25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</row>
    <row r="300" spans="1:25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</row>
    <row r="301" spans="1:25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</row>
    <row r="302" spans="1:25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</row>
    <row r="303" spans="1:25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</row>
    <row r="304" spans="1:25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</row>
    <row r="305" spans="1:25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</row>
    <row r="306" spans="1:25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</row>
    <row r="307" spans="1:25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</row>
    <row r="308" spans="1:25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</row>
    <row r="309" spans="1:25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</row>
    <row r="310" spans="1:25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</row>
    <row r="311" spans="1:25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</row>
    <row r="312" spans="1:25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</row>
    <row r="313" spans="1:25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</row>
    <row r="314" spans="1:25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</row>
    <row r="315" spans="1:25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</row>
    <row r="316" spans="1:25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</row>
    <row r="317" spans="1:25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</row>
    <row r="318" spans="1:25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</row>
    <row r="319" spans="1:25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</row>
    <row r="320" spans="1:25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</row>
    <row r="321" spans="1:25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</row>
    <row r="322" spans="1:25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</row>
    <row r="323" spans="1:25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</row>
    <row r="324" spans="1:25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</row>
    <row r="325" spans="1:25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</row>
    <row r="326" spans="1:25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</row>
    <row r="327" spans="1:25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</row>
    <row r="328" spans="1:25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</row>
    <row r="329" spans="1:25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</row>
    <row r="330" spans="1:25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</row>
    <row r="331" spans="1:25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</row>
    <row r="332" spans="1:25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</row>
    <row r="333" spans="1:25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</row>
    <row r="334" spans="1:25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</row>
    <row r="335" spans="1:25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</row>
    <row r="336" spans="1:25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</row>
    <row r="337" spans="1:25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</row>
    <row r="338" spans="1:25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</row>
    <row r="339" spans="1:25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</row>
    <row r="340" spans="1:25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</row>
    <row r="341" spans="1:25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</row>
    <row r="342" spans="1:25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</row>
    <row r="343" spans="1:25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</row>
    <row r="344" spans="1:25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</row>
    <row r="345" spans="1:25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</row>
    <row r="346" spans="1:25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</row>
    <row r="347" spans="1:25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</row>
    <row r="348" spans="1:25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</row>
    <row r="349" spans="1:25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</row>
    <row r="350" spans="1:25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</row>
    <row r="351" spans="1:25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</row>
    <row r="352" spans="1:25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</row>
    <row r="353" spans="1:25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</row>
    <row r="354" spans="1:25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</row>
    <row r="355" spans="1:25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</row>
    <row r="356" spans="1:25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</row>
    <row r="357" spans="1:25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</row>
    <row r="358" spans="1:25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</row>
    <row r="359" spans="1:25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</row>
    <row r="360" spans="1:25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</row>
    <row r="361" spans="1:25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</row>
    <row r="362" spans="1:25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</row>
    <row r="363" spans="1:25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</row>
    <row r="364" spans="1:25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</row>
    <row r="365" spans="1:25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</row>
    <row r="366" spans="1:25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</row>
    <row r="367" spans="1:25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</row>
    <row r="368" spans="1:25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</row>
    <row r="369" spans="1:25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</row>
    <row r="370" spans="1:25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</row>
    <row r="371" spans="1:25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</row>
    <row r="372" spans="1:25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</row>
    <row r="373" spans="1:25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</row>
    <row r="374" spans="1:25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</row>
    <row r="375" spans="1:25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</row>
    <row r="376" spans="1:25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</row>
    <row r="377" spans="1:25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</row>
    <row r="378" spans="1:25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</row>
    <row r="379" spans="1:25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</row>
    <row r="380" spans="1:25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</row>
    <row r="381" spans="1:25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</row>
    <row r="382" spans="1:25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</row>
    <row r="383" spans="1:25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</row>
    <row r="384" spans="1:25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</row>
    <row r="385" spans="1:25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</row>
    <row r="386" spans="1:25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</row>
    <row r="387" spans="1:25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</row>
    <row r="388" spans="1:25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</row>
    <row r="389" spans="1:25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</row>
    <row r="390" spans="1:25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</row>
    <row r="391" spans="1:25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</row>
    <row r="392" spans="1:25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</row>
    <row r="393" spans="1:25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</row>
    <row r="394" spans="1:25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</row>
    <row r="395" spans="1:25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</row>
    <row r="396" spans="1:25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</row>
    <row r="397" spans="1:25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</row>
    <row r="398" spans="1:25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</row>
    <row r="399" spans="1:25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</row>
    <row r="400" spans="1:25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</row>
    <row r="401" spans="1:25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</row>
    <row r="402" spans="1:25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</row>
    <row r="403" spans="1:25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</row>
    <row r="404" spans="1:25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</row>
    <row r="405" spans="1:25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</row>
    <row r="406" spans="1:25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</row>
    <row r="407" spans="1:25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</row>
    <row r="408" spans="1:25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</row>
    <row r="409" spans="1:25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</row>
    <row r="410" spans="1:25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</row>
    <row r="411" spans="1:25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</row>
    <row r="412" spans="1:25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</row>
    <row r="413" spans="1:25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</row>
    <row r="414" spans="1:25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</row>
    <row r="415" spans="1:25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</row>
    <row r="416" spans="1:25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</row>
    <row r="417" spans="1:25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</row>
    <row r="418" spans="1:25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</row>
    <row r="419" spans="1:25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</row>
    <row r="420" spans="1:25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</row>
    <row r="421" spans="1:25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</row>
    <row r="422" spans="1:25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</row>
    <row r="423" spans="1:25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</row>
    <row r="424" spans="1:25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</row>
    <row r="425" spans="1:25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</row>
    <row r="426" spans="1:25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</row>
    <row r="427" spans="1:25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</row>
    <row r="428" spans="1:25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</row>
    <row r="429" spans="1:25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</row>
    <row r="430" spans="1:25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</row>
    <row r="431" spans="1:25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</row>
    <row r="432" spans="1:25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</row>
    <row r="433" spans="1:25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</row>
    <row r="434" spans="1:25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</row>
    <row r="435" spans="1:25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</row>
    <row r="436" spans="1:25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</row>
    <row r="437" spans="1:25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</row>
    <row r="438" spans="1:25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</row>
    <row r="439" spans="1:25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</row>
    <row r="440" spans="1:25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</row>
    <row r="441" spans="1:25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</row>
    <row r="442" spans="1:25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</row>
    <row r="443" spans="1:25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</row>
    <row r="444" spans="1:25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</row>
    <row r="445" spans="1:25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</row>
    <row r="446" spans="1:25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</row>
    <row r="447" spans="1:25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</row>
    <row r="448" spans="1:25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</row>
    <row r="449" spans="1:25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</row>
    <row r="450" spans="1:25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</row>
    <row r="451" spans="1:25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</row>
    <row r="452" spans="1:25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</row>
    <row r="453" spans="1:25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</row>
    <row r="454" spans="1:25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</row>
    <row r="455" spans="1:25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</row>
    <row r="456" spans="1:25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</row>
    <row r="457" spans="1:25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</row>
    <row r="458" spans="1:25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</row>
    <row r="459" spans="1:25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</row>
    <row r="460" spans="1:25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</row>
    <row r="461" spans="1:25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</row>
    <row r="462" spans="1:25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</row>
    <row r="463" spans="1:25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</row>
    <row r="464" spans="1:25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</row>
    <row r="465" spans="1:25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</row>
    <row r="466" spans="1:25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</row>
    <row r="467" spans="1:25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</row>
    <row r="468" spans="1:25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</row>
    <row r="469" spans="1:25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</row>
    <row r="470" spans="1:25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</row>
    <row r="471" spans="1:25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</row>
    <row r="472" spans="1:25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</row>
    <row r="473" spans="1:25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</row>
    <row r="474" spans="1:25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</row>
    <row r="475" spans="1:25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</row>
    <row r="476" spans="1:25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</row>
    <row r="477" spans="1:25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</row>
    <row r="478" spans="1:25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</row>
    <row r="479" spans="1:25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</row>
    <row r="480" spans="1:25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</row>
    <row r="481" spans="1:25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</row>
    <row r="482" spans="1:25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</row>
    <row r="483" spans="1:25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</row>
    <row r="484" spans="1:25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</row>
    <row r="485" spans="1:25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</row>
    <row r="486" spans="1:25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</row>
    <row r="487" spans="1:25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</row>
    <row r="488" spans="1:25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</row>
    <row r="489" spans="1:25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</row>
    <row r="490" spans="1:25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</row>
    <row r="491" spans="1:25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</row>
    <row r="492" spans="1:25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</row>
    <row r="493" spans="1:25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</row>
    <row r="494" spans="1:25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</row>
    <row r="495" spans="1:25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</row>
    <row r="496" spans="1:25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</row>
    <row r="497" spans="1:25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</row>
    <row r="498" spans="1:25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</row>
    <row r="499" spans="1:25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</row>
    <row r="500" spans="1:25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</row>
    <row r="501" spans="1:25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</row>
    <row r="502" spans="1:25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</row>
    <row r="503" spans="1:25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</row>
    <row r="504" spans="1:25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</row>
    <row r="505" spans="1:25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</row>
    <row r="506" spans="1:25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</row>
    <row r="507" spans="1:25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</row>
    <row r="508" spans="1:25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</row>
    <row r="509" spans="1:25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</row>
    <row r="510" spans="1:25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</row>
    <row r="511" spans="1:25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</row>
    <row r="512" spans="1:25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</row>
    <row r="513" spans="1:25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</row>
    <row r="514" spans="1:25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</row>
    <row r="515" spans="1:25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</row>
    <row r="516" spans="1:25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</row>
    <row r="517" spans="1:25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</row>
    <row r="518" spans="1:25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</row>
    <row r="519" spans="1:25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</row>
    <row r="520" spans="1:25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</row>
    <row r="521" spans="1:25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</row>
    <row r="522" spans="1:25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</row>
    <row r="523" spans="1:25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</row>
    <row r="524" spans="1:25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</row>
    <row r="525" spans="1:25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</row>
    <row r="526" spans="1:25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</row>
    <row r="527" spans="1:25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</row>
    <row r="528" spans="1:25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</row>
    <row r="529" spans="1:25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</row>
    <row r="530" spans="1:25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</row>
    <row r="531" spans="1:25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</row>
    <row r="532" spans="1:25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</row>
    <row r="533" spans="1:25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</row>
    <row r="534" spans="1:25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</row>
    <row r="535" spans="1:25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</row>
    <row r="536" spans="1:25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</row>
    <row r="537" spans="1:25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</row>
    <row r="538" spans="1:25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</row>
    <row r="539" spans="1:25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</row>
    <row r="540" spans="1:25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</row>
    <row r="541" spans="1:25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</row>
    <row r="542" spans="1:25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</row>
    <row r="543" spans="1:25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</row>
    <row r="544" spans="1:25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</row>
    <row r="545" spans="1:25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</row>
    <row r="546" spans="1:25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</row>
    <row r="547" spans="1:25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</row>
    <row r="548" spans="1:25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</row>
    <row r="549" spans="1:25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</row>
    <row r="550" spans="1:25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</row>
    <row r="551" spans="1:25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</row>
    <row r="552" spans="1:25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</row>
    <row r="553" spans="1:25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</row>
    <row r="554" spans="1:25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</row>
    <row r="555" spans="1:25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</row>
    <row r="556" spans="1:25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</row>
    <row r="557" spans="1:25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</row>
    <row r="558" spans="1:25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</row>
    <row r="559" spans="1:25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</row>
    <row r="560" spans="1:25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</row>
    <row r="561" spans="1:25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</row>
    <row r="562" spans="1:25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</row>
    <row r="563" spans="1:25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</row>
    <row r="564" spans="1:25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</row>
    <row r="565" spans="1:25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</row>
    <row r="566" spans="1:25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</row>
    <row r="567" spans="1:25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</row>
    <row r="568" spans="1:25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</row>
    <row r="569" spans="1:25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</row>
    <row r="570" spans="1:25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</row>
    <row r="571" spans="1:25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</row>
    <row r="572" spans="1:25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</row>
    <row r="573" spans="1:25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</row>
    <row r="574" spans="1:25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</row>
    <row r="575" spans="1:25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</row>
    <row r="576" spans="1:25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</row>
    <row r="577" spans="1:25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</row>
    <row r="578" spans="1:25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</row>
    <row r="579" spans="1:25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</row>
    <row r="580" spans="1:25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</row>
    <row r="581" spans="1:25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</row>
    <row r="582" spans="1:25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</row>
    <row r="583" spans="1:25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</row>
    <row r="584" spans="1:25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</row>
    <row r="585" spans="1:25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</row>
    <row r="586" spans="1:25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</row>
    <row r="587" spans="1:25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</row>
    <row r="588" spans="1:25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</row>
    <row r="589" spans="1:25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</row>
    <row r="590" spans="1:25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</row>
    <row r="591" spans="1:25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</row>
    <row r="592" spans="1:25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</row>
    <row r="593" spans="1:25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</row>
    <row r="594" spans="1:25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</row>
    <row r="595" spans="1:25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</row>
    <row r="596" spans="1:25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</row>
    <row r="597" spans="1:25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</row>
    <row r="598" spans="1:25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</row>
    <row r="599" spans="1:25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</row>
    <row r="600" spans="1:25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</row>
    <row r="601" spans="1:25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</row>
    <row r="602" spans="1:25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</row>
    <row r="603" spans="1:25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</row>
    <row r="604" spans="1:25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</row>
    <row r="605" spans="1:25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</row>
    <row r="606" spans="1:25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</row>
    <row r="607" spans="1:25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</row>
    <row r="608" spans="1:25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</row>
    <row r="609" spans="1:25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</row>
    <row r="610" spans="1:25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</row>
    <row r="611" spans="1:25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</row>
    <row r="612" spans="1:25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</row>
    <row r="613" spans="1:25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</row>
    <row r="614" spans="1:25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</row>
    <row r="615" spans="1:25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</row>
    <row r="616" spans="1:25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</row>
    <row r="617" spans="1:25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</row>
    <row r="618" spans="1:25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</row>
    <row r="619" spans="1:25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</row>
    <row r="620" spans="1:25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</row>
    <row r="621" spans="1:25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</row>
    <row r="622" spans="1:25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</row>
    <row r="623" spans="1:25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</row>
    <row r="624" spans="1:25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</row>
    <row r="625" spans="1:25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</row>
    <row r="626" spans="1:25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</row>
    <row r="627" spans="1:25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</row>
    <row r="628" spans="1:25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</row>
    <row r="629" spans="1:25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</row>
    <row r="630" spans="1:25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</row>
    <row r="631" spans="1:25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</row>
    <row r="632" spans="1:25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</row>
    <row r="633" spans="1:25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</row>
    <row r="634" spans="1:25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</row>
    <row r="635" spans="1:25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</row>
    <row r="636" spans="1:25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</row>
    <row r="637" spans="1:25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</row>
    <row r="638" spans="1:25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</row>
    <row r="639" spans="1:25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</row>
    <row r="640" spans="1:25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</row>
    <row r="641" spans="1:25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</row>
    <row r="642" spans="1:25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</row>
    <row r="643" spans="1:25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</row>
    <row r="644" spans="1:25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</row>
    <row r="645" spans="1:25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</row>
    <row r="646" spans="1:25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</row>
    <row r="647" spans="1:25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</row>
    <row r="648" spans="1:25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</row>
    <row r="649" spans="1:25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</row>
    <row r="650" spans="1:25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</row>
    <row r="651" spans="1:25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</row>
    <row r="652" spans="1:25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</row>
    <row r="653" spans="1:25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</row>
    <row r="654" spans="1:25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</row>
    <row r="655" spans="1:25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</row>
    <row r="656" spans="1:25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</row>
    <row r="657" spans="1:25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</row>
    <row r="658" spans="1:25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</row>
    <row r="659" spans="1:25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</row>
    <row r="660" spans="1:25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</row>
    <row r="661" spans="1:25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</row>
    <row r="662" spans="1:25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</row>
    <row r="663" spans="1:25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</row>
    <row r="664" spans="1:25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</row>
    <row r="665" spans="1:25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</row>
    <row r="666" spans="1:25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</row>
    <row r="667" spans="1:25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</row>
    <row r="668" spans="1:25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</row>
    <row r="669" spans="1:25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</row>
    <row r="670" spans="1:25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</row>
    <row r="671" spans="1:25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</row>
    <row r="672" spans="1:25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</row>
    <row r="673" spans="1:25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</row>
    <row r="674" spans="1:25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</row>
    <row r="675" spans="1:25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</row>
    <row r="676" spans="1:25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</row>
    <row r="677" spans="1:25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</row>
    <row r="678" spans="1:25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</row>
    <row r="679" spans="1:25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</row>
    <row r="680" spans="1:25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</row>
    <row r="681" spans="1:25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</row>
    <row r="682" spans="1:25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</row>
    <row r="683" spans="1:25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</row>
    <row r="684" spans="1:25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</row>
    <row r="685" spans="1:25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</row>
    <row r="686" spans="1:25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</row>
    <row r="687" spans="1:25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</row>
    <row r="688" spans="1:25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</row>
    <row r="689" spans="1:25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</row>
    <row r="690" spans="1:25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</row>
    <row r="691" spans="1:25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</row>
    <row r="692" spans="1:25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</row>
    <row r="693" spans="1:25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</row>
    <row r="694" spans="1:25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</row>
    <row r="695" spans="1:25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</row>
    <row r="696" spans="1:25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</row>
    <row r="697" spans="1:25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</row>
    <row r="698" spans="1:25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</row>
    <row r="699" spans="1:25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</row>
    <row r="700" spans="1:25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</row>
    <row r="701" spans="1:25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</row>
    <row r="702" spans="1:25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</row>
    <row r="703" spans="1:25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</row>
    <row r="704" spans="1:25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</row>
    <row r="705" spans="1:25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</row>
    <row r="706" spans="1:25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</row>
    <row r="707" spans="1:25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</row>
    <row r="708" spans="1:25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</row>
    <row r="709" spans="1:25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</row>
    <row r="710" spans="1:25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</row>
    <row r="711" spans="1:25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</row>
    <row r="712" spans="1:25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</row>
    <row r="713" spans="1:25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</row>
    <row r="714" spans="1:25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</row>
    <row r="715" spans="1:25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</row>
    <row r="716" spans="1:25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</row>
    <row r="717" spans="1:25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</row>
    <row r="718" spans="1:25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</row>
    <row r="719" spans="1:25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</row>
    <row r="720" spans="1:25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</row>
    <row r="721" spans="1:25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</row>
    <row r="722" spans="1:25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</row>
    <row r="723" spans="1:25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</row>
    <row r="724" spans="1:25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</row>
    <row r="725" spans="1:25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</row>
    <row r="726" spans="1:25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</row>
    <row r="727" spans="1:25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</row>
    <row r="728" spans="1:25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</row>
    <row r="729" spans="1:25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</row>
    <row r="730" spans="1:25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</row>
    <row r="731" spans="1:25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</row>
    <row r="732" spans="1:25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</row>
    <row r="733" spans="1:25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</row>
    <row r="734" spans="1:25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</row>
    <row r="735" spans="1:25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</row>
    <row r="736" spans="1:25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</row>
    <row r="737" spans="1:25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</row>
    <row r="738" spans="1:25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</row>
    <row r="739" spans="1:25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</row>
    <row r="740" spans="1:25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</row>
    <row r="741" spans="1:25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</row>
    <row r="742" spans="1:25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</row>
    <row r="743" spans="1:25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</row>
    <row r="744" spans="1:25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</row>
    <row r="745" spans="1:25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</row>
    <row r="746" spans="1:25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</row>
    <row r="747" spans="1:25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</row>
    <row r="748" spans="1:25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</row>
    <row r="749" spans="1:25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</row>
    <row r="750" spans="1:25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</row>
    <row r="751" spans="1:25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</row>
    <row r="752" spans="1:25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</row>
    <row r="753" spans="1:25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</row>
    <row r="754" spans="1:25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</row>
    <row r="755" spans="1:25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</row>
    <row r="756" spans="1:25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</row>
    <row r="757" spans="1:25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</row>
    <row r="758" spans="1:25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</row>
    <row r="759" spans="1:25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</row>
    <row r="760" spans="1:25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</row>
    <row r="761" spans="1:25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</row>
    <row r="762" spans="1:25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</row>
    <row r="763" spans="1:25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</row>
    <row r="764" spans="1:25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</row>
    <row r="765" spans="1:25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</row>
    <row r="766" spans="1:25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</row>
    <row r="767" spans="1:25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</row>
    <row r="768" spans="1:25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</row>
    <row r="769" spans="1:25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</row>
    <row r="770" spans="1:25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</row>
    <row r="771" spans="1:25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</row>
    <row r="772" spans="1:25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</row>
    <row r="773" spans="1:25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</row>
    <row r="774" spans="1:25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</row>
    <row r="775" spans="1:25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</row>
    <row r="776" spans="1:25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</row>
    <row r="777" spans="1:25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</row>
    <row r="778" spans="1:25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</row>
    <row r="779" spans="1:25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</row>
    <row r="780" spans="1:25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</row>
    <row r="781" spans="1:25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</row>
    <row r="782" spans="1:25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</row>
    <row r="783" spans="1:25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</row>
    <row r="784" spans="1:25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</row>
    <row r="785" spans="1:25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</row>
    <row r="786" spans="1:25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</row>
    <row r="787" spans="1:25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</row>
    <row r="788" spans="1:25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</row>
    <row r="789" spans="1:25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</row>
    <row r="790" spans="1:25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</row>
    <row r="791" spans="1:25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</row>
    <row r="792" spans="1:25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</row>
    <row r="793" spans="1:25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</row>
    <row r="794" spans="1:25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</row>
    <row r="795" spans="1:25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</row>
    <row r="796" spans="1:25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</row>
    <row r="797" spans="1:25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</row>
    <row r="798" spans="1:25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</row>
    <row r="799" spans="1:25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</row>
    <row r="800" spans="1:25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</row>
    <row r="801" spans="1:25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</row>
    <row r="802" spans="1:25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</row>
    <row r="803" spans="1:25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</row>
    <row r="804" spans="1:25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</row>
    <row r="805" spans="1:25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</row>
    <row r="806" spans="1:25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</row>
    <row r="807" spans="1:25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</row>
    <row r="808" spans="1:25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</row>
    <row r="809" spans="1:25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</row>
    <row r="810" spans="1:25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</row>
    <row r="811" spans="1:25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</row>
    <row r="812" spans="1:25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</row>
    <row r="813" spans="1:25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</row>
    <row r="814" spans="1:25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</row>
    <row r="815" spans="1:25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</row>
    <row r="816" spans="1:25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</row>
    <row r="817" spans="1:25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</row>
    <row r="818" spans="1:25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</row>
    <row r="819" spans="1:25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</row>
    <row r="820" spans="1:25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</row>
    <row r="821" spans="1:25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</row>
    <row r="822" spans="1:25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</row>
    <row r="823" spans="1:25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</row>
    <row r="824" spans="1:25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</row>
    <row r="825" spans="1:25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</row>
    <row r="826" spans="1:25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</row>
    <row r="827" spans="1:25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</row>
    <row r="828" spans="1:25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</row>
    <row r="829" spans="1:25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</row>
    <row r="830" spans="1:25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</row>
    <row r="831" spans="1:25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</row>
    <row r="832" spans="1:25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</row>
    <row r="833" spans="1:25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</row>
    <row r="834" spans="1:25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</row>
    <row r="835" spans="1:25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</row>
    <row r="836" spans="1:25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</row>
    <row r="837" spans="1:25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</row>
    <row r="838" spans="1:25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</row>
    <row r="839" spans="1:25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</row>
    <row r="840" spans="1:25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</row>
    <row r="841" spans="1:25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</row>
    <row r="842" spans="1:25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</row>
    <row r="843" spans="1:25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</row>
    <row r="844" spans="1:25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</row>
    <row r="845" spans="1:25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</row>
    <row r="846" spans="1:25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</row>
    <row r="847" spans="1:25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</row>
    <row r="848" spans="1:25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</row>
    <row r="849" spans="1:25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</row>
    <row r="850" spans="1:25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</row>
    <row r="851" spans="1:25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</row>
    <row r="852" spans="1:25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</row>
    <row r="853" spans="1:25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</row>
    <row r="854" spans="1:25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</row>
    <row r="855" spans="1:25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</row>
    <row r="856" spans="1:25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</row>
    <row r="857" spans="1:25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</row>
    <row r="858" spans="1:25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</row>
    <row r="859" spans="1:25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</row>
    <row r="860" spans="1:25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</row>
    <row r="861" spans="1:25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</row>
    <row r="862" spans="1:25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</row>
    <row r="863" spans="1:25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</row>
    <row r="864" spans="1:25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</row>
    <row r="865" spans="1:25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</row>
    <row r="866" spans="1:25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</row>
    <row r="867" spans="1:25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</row>
    <row r="868" spans="1:25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</row>
    <row r="869" spans="1:25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</row>
    <row r="870" spans="1:25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</row>
    <row r="871" spans="1:25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</row>
    <row r="872" spans="1:25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</row>
    <row r="873" spans="1:25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</row>
    <row r="874" spans="1:25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</row>
    <row r="875" spans="1:25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</row>
    <row r="876" spans="1:25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</row>
    <row r="877" spans="1:25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</row>
    <row r="878" spans="1:25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</row>
    <row r="879" spans="1:25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</row>
    <row r="880" spans="1:25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</row>
    <row r="881" spans="1:25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</row>
    <row r="882" spans="1:25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</row>
    <row r="883" spans="1:25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</row>
    <row r="884" spans="1:25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</row>
    <row r="885" spans="1:25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</row>
    <row r="886" spans="1:25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</row>
    <row r="887" spans="1:25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</row>
    <row r="888" spans="1:25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</row>
    <row r="889" spans="1:25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</row>
    <row r="890" spans="1:25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</row>
    <row r="891" spans="1:25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</row>
    <row r="892" spans="1:25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</row>
    <row r="893" spans="1:25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</row>
    <row r="894" spans="1:25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</row>
    <row r="895" spans="1:25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</row>
    <row r="896" spans="1:25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</row>
    <row r="897" spans="1:25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</row>
    <row r="898" spans="1:25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</row>
    <row r="899" spans="1:25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</row>
    <row r="900" spans="1:25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</row>
    <row r="901" spans="1:25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</row>
    <row r="902" spans="1:25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</row>
    <row r="903" spans="1:25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</row>
    <row r="904" spans="1:25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</row>
    <row r="905" spans="1:25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</row>
    <row r="906" spans="1:25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</row>
    <row r="907" spans="1:25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</row>
    <row r="908" spans="1:25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</row>
    <row r="909" spans="1:25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</row>
    <row r="910" spans="1:25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</row>
    <row r="911" spans="1:25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</row>
    <row r="912" spans="1:25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</row>
    <row r="913" spans="1:25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</row>
    <row r="914" spans="1:25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</row>
    <row r="915" spans="1:25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</row>
    <row r="916" spans="1:25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</row>
    <row r="917" spans="1:25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</row>
    <row r="918" spans="1:25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</row>
    <row r="919" spans="1:25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</row>
    <row r="920" spans="1:25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</row>
    <row r="921" spans="1:25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</row>
    <row r="922" spans="1:25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</row>
    <row r="923" spans="1:25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</row>
    <row r="924" spans="1:25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</row>
    <row r="925" spans="1:25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</row>
    <row r="926" spans="1:25">
      <c r="A926" s="87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</row>
    <row r="927" spans="1:25">
      <c r="A927" s="87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</row>
    <row r="928" spans="1:25">
      <c r="A928" s="87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</row>
    <row r="929" spans="1:25">
      <c r="A929" s="87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</row>
    <row r="930" spans="1:25">
      <c r="A930" s="87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</row>
    <row r="931" spans="1:25">
      <c r="A931" s="87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</row>
    <row r="932" spans="1:25">
      <c r="A932" s="87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</row>
    <row r="933" spans="1:25">
      <c r="A933" s="87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</row>
    <row r="934" spans="1:25">
      <c r="A934" s="87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</row>
    <row r="935" spans="1:25">
      <c r="A935" s="87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</row>
    <row r="936" spans="1:25">
      <c r="A936" s="87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</row>
    <row r="937" spans="1:25">
      <c r="A937" s="87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</row>
    <row r="938" spans="1:25">
      <c r="A938" s="87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</row>
    <row r="939" spans="1:25">
      <c r="A939" s="87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</row>
    <row r="940" spans="1:25">
      <c r="A940" s="87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</row>
    <row r="941" spans="1:25">
      <c r="A941" s="87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</row>
    <row r="942" spans="1:25">
      <c r="A942" s="87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</row>
    <row r="943" spans="1:25">
      <c r="A943" s="87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</row>
    <row r="944" spans="1:25">
      <c r="A944" s="87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</row>
    <row r="945" spans="1:25">
      <c r="A945" s="87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</row>
    <row r="946" spans="1:25">
      <c r="A946" s="87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</row>
    <row r="947" spans="1:25">
      <c r="A947" s="87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</row>
    <row r="948" spans="1:25">
      <c r="A948" s="87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</row>
    <row r="949" spans="1:25">
      <c r="A949" s="87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</row>
    <row r="950" spans="1:25">
      <c r="A950" s="87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</row>
    <row r="951" spans="1:25">
      <c r="A951" s="87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</row>
    <row r="952" spans="1:25">
      <c r="A952" s="87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</row>
    <row r="953" spans="1:25">
      <c r="A953" s="87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</row>
    <row r="954" spans="1:25">
      <c r="A954" s="87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</row>
    <row r="955" spans="1:25">
      <c r="A955" s="87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</row>
    <row r="956" spans="1:25">
      <c r="A956" s="87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</row>
    <row r="957" spans="1:25">
      <c r="A957" s="87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</row>
    <row r="958" spans="1:25">
      <c r="A958" s="87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</row>
    <row r="959" spans="1:25">
      <c r="A959" s="87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</row>
    <row r="960" spans="1:25">
      <c r="A960" s="87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</row>
    <row r="961" spans="1:25">
      <c r="A961" s="87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</row>
    <row r="962" spans="1:25">
      <c r="A962" s="87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</row>
    <row r="963" spans="1:25">
      <c r="A963" s="87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</row>
    <row r="964" spans="1:25">
      <c r="A964" s="87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</row>
    <row r="965" spans="1:25">
      <c r="A965" s="87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</row>
    <row r="966" spans="1:25">
      <c r="A966" s="87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</row>
    <row r="967" spans="1:25">
      <c r="A967" s="87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</row>
    <row r="968" spans="1:25">
      <c r="A968" s="87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</row>
    <row r="969" spans="1:25">
      <c r="A969" s="87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</row>
    <row r="970" spans="1:25">
      <c r="A970" s="87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</row>
    <row r="971" spans="1:25">
      <c r="A971" s="87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</row>
    <row r="972" spans="1:25">
      <c r="A972" s="87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</row>
    <row r="973" spans="1:25">
      <c r="A973" s="87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</row>
    <row r="974" spans="1:25">
      <c r="A974" s="87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</row>
    <row r="975" spans="1:25">
      <c r="A975" s="87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</row>
    <row r="976" spans="1:25">
      <c r="A976" s="87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</row>
    <row r="977" spans="1:25">
      <c r="A977" s="87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</row>
    <row r="978" spans="1:25">
      <c r="A978" s="87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</row>
    <row r="979" spans="1:25">
      <c r="A979" s="87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</row>
    <row r="980" spans="1:25">
      <c r="A980" s="87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</row>
    <row r="981" spans="1:25">
      <c r="A981" s="87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</row>
    <row r="982" spans="1:25">
      <c r="A982" s="87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</row>
    <row r="983" spans="1:25">
      <c r="A983" s="87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</row>
    <row r="984" spans="1:25">
      <c r="A984" s="87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</row>
    <row r="985" spans="1:25">
      <c r="A985" s="87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</row>
    <row r="986" spans="1:25">
      <c r="A986" s="87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  <c r="V986" s="87"/>
      <c r="W986" s="87"/>
      <c r="X986" s="87"/>
      <c r="Y986" s="87"/>
    </row>
    <row r="987" spans="1:25">
      <c r="A987" s="87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  <c r="V987" s="87"/>
      <c r="W987" s="87"/>
      <c r="X987" s="87"/>
      <c r="Y987" s="87"/>
    </row>
    <row r="988" spans="1:25">
      <c r="A988" s="87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  <c r="V988" s="87"/>
      <c r="W988" s="87"/>
      <c r="X988" s="87"/>
      <c r="Y988" s="87"/>
    </row>
    <row r="989" spans="1:25">
      <c r="A989" s="87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  <c r="V989" s="87"/>
      <c r="W989" s="87"/>
      <c r="X989" s="87"/>
      <c r="Y989" s="87"/>
    </row>
    <row r="990" spans="1:25">
      <c r="A990" s="87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  <c r="V990" s="87"/>
      <c r="W990" s="87"/>
      <c r="X990" s="87"/>
      <c r="Y990" s="87"/>
    </row>
    <row r="991" spans="1:25">
      <c r="A991" s="87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  <c r="V991" s="87"/>
      <c r="W991" s="87"/>
      <c r="X991" s="87"/>
      <c r="Y991" s="87"/>
    </row>
  </sheetData>
  <sheetProtection password="CA9F" sheet="1"/>
  <mergeCells count="14">
    <mergeCell ref="J9:J10"/>
    <mergeCell ref="A34:K34"/>
    <mergeCell ref="B8:B10"/>
    <mergeCell ref="C8:C10"/>
    <mergeCell ref="I1:K2"/>
    <mergeCell ref="A4:H4"/>
    <mergeCell ref="A6:C6"/>
    <mergeCell ref="I6:K6"/>
    <mergeCell ref="J7:K7"/>
    <mergeCell ref="D8:J8"/>
    <mergeCell ref="A8:A10"/>
    <mergeCell ref="K8:K10"/>
    <mergeCell ref="D9:D10"/>
    <mergeCell ref="E9:I9"/>
  </mergeCells>
  <dataValidations count="1">
    <dataValidation type="decimal" allowBlank="1" showInputMessage="1" showErrorMessage="1" sqref="C13:K32">
      <formula1>0</formula1>
      <formula2>1E+33</formula2>
    </dataValidation>
  </dataValidations>
  <pageMargins left="0.7" right="0.21" top="0.75" bottom="0.75" header="0.3" footer="0.3"/>
  <pageSetup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AE1013"/>
  <sheetViews>
    <sheetView showGridLines="0" tabSelected="1" zoomScaleNormal="100" workbookViewId="0">
      <selection activeCell="J43" sqref="J43"/>
    </sheetView>
  </sheetViews>
  <sheetFormatPr defaultColWidth="15.1796875" defaultRowHeight="15" customHeight="1"/>
  <cols>
    <col min="1" max="1" width="3.7265625" style="89" customWidth="1"/>
    <col min="2" max="2" width="28.81640625" style="89" customWidth="1"/>
    <col min="3" max="3" width="8" style="89" customWidth="1"/>
    <col min="4" max="9" width="16.54296875" style="89" customWidth="1"/>
    <col min="10" max="12" width="12.26953125" style="89" customWidth="1"/>
    <col min="13" max="14" width="16.54296875" style="89" customWidth="1"/>
    <col min="15" max="15" width="12" style="89" customWidth="1"/>
    <col min="16" max="16" width="22.453125" style="174" customWidth="1"/>
    <col min="17" max="30" width="7.54296875" style="89" customWidth="1"/>
    <col min="31" max="16384" width="15.1796875" style="89"/>
  </cols>
  <sheetData>
    <row r="1" spans="1:31" ht="15" customHeight="1">
      <c r="A1" s="85"/>
      <c r="B1" s="86"/>
      <c r="C1" s="85"/>
      <c r="D1" s="87"/>
      <c r="E1" s="87"/>
      <c r="F1" s="87"/>
      <c r="G1" s="87"/>
      <c r="H1" s="88"/>
      <c r="I1" s="88"/>
      <c r="J1" s="88"/>
      <c r="K1" s="243" t="s">
        <v>57</v>
      </c>
      <c r="L1" s="218"/>
      <c r="M1" s="218"/>
      <c r="N1" s="218"/>
      <c r="O1" s="218"/>
      <c r="P1" s="173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</row>
    <row r="2" spans="1:31" ht="14.25" customHeight="1">
      <c r="A2" s="85"/>
      <c r="B2" s="86"/>
      <c r="C2" s="85"/>
      <c r="D2" s="87"/>
      <c r="E2" s="87"/>
      <c r="F2" s="87"/>
      <c r="G2" s="87"/>
      <c r="H2" s="88"/>
      <c r="I2" s="88"/>
      <c r="J2" s="88"/>
      <c r="K2" s="218"/>
      <c r="L2" s="218"/>
      <c r="M2" s="218"/>
      <c r="N2" s="218"/>
      <c r="O2" s="218"/>
      <c r="P2" s="173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</row>
    <row r="3" spans="1:31" ht="14.25" customHeight="1">
      <c r="A3" s="85"/>
      <c r="B3" s="86"/>
      <c r="C3" s="85"/>
      <c r="D3" s="87"/>
      <c r="E3" s="87"/>
      <c r="F3" s="87"/>
      <c r="G3" s="87"/>
      <c r="H3" s="88"/>
      <c r="I3" s="88"/>
      <c r="J3" s="88"/>
      <c r="K3" s="218"/>
      <c r="L3" s="218"/>
      <c r="M3" s="218"/>
      <c r="N3" s="218"/>
      <c r="O3" s="218"/>
      <c r="P3" s="173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</row>
    <row r="4" spans="1:31" ht="14.25" customHeight="1">
      <c r="A4" s="85"/>
      <c r="B4" s="86"/>
      <c r="C4" s="85"/>
      <c r="D4" s="87"/>
      <c r="E4" s="87"/>
      <c r="F4" s="87"/>
      <c r="G4" s="87"/>
      <c r="H4" s="88"/>
      <c r="I4" s="88"/>
      <c r="J4" s="88"/>
      <c r="K4" s="88"/>
      <c r="L4" s="88"/>
      <c r="M4" s="88"/>
      <c r="N4" s="88"/>
      <c r="O4" s="90"/>
      <c r="P4" s="173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</row>
    <row r="5" spans="1:31" ht="12.75" customHeight="1">
      <c r="A5" s="217" t="s">
        <v>58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104"/>
      <c r="Q5" s="87"/>
      <c r="R5" s="87"/>
      <c r="S5" s="87"/>
      <c r="T5" s="88"/>
      <c r="U5" s="88"/>
      <c r="V5" s="88"/>
      <c r="W5" s="87"/>
      <c r="X5" s="87"/>
      <c r="Y5" s="87"/>
      <c r="Z5" s="87"/>
      <c r="AA5" s="87"/>
      <c r="AB5" s="87"/>
      <c r="AC5" s="87"/>
      <c r="AD5" s="87"/>
    </row>
    <row r="6" spans="1:31" ht="12.75" customHeight="1">
      <c r="A6" s="91"/>
      <c r="B6" s="91"/>
      <c r="C6" s="91"/>
      <c r="D6" s="87"/>
      <c r="E6" s="87"/>
      <c r="F6" s="87"/>
      <c r="G6" s="87"/>
      <c r="H6" s="91"/>
      <c r="I6" s="91"/>
      <c r="J6" s="91"/>
      <c r="K6" s="91"/>
      <c r="L6" s="91"/>
      <c r="M6" s="91"/>
      <c r="N6" s="91"/>
      <c r="O6" s="87"/>
      <c r="P6" s="104"/>
      <c r="Q6" s="87"/>
      <c r="R6" s="87"/>
      <c r="S6" s="87"/>
      <c r="T6" s="88"/>
      <c r="U6" s="88"/>
      <c r="V6" s="88"/>
      <c r="W6" s="87"/>
      <c r="X6" s="87"/>
      <c r="Y6" s="87"/>
      <c r="Z6" s="87"/>
      <c r="AA6" s="87"/>
      <c r="AB6" s="87"/>
      <c r="AC6" s="87"/>
      <c r="AD6" s="87"/>
    </row>
    <row r="7" spans="1:31" ht="15.75" customHeight="1">
      <c r="A7" s="219" t="str">
        <f>+i04d4a!A4</f>
        <v>Даатгалын зуучлагчийн нэр:  " ......................... " ХХК</v>
      </c>
      <c r="B7" s="220"/>
      <c r="C7" s="220"/>
      <c r="D7" s="220"/>
      <c r="E7" s="219"/>
      <c r="F7" s="220"/>
      <c r="G7" s="220"/>
      <c r="H7" s="220"/>
      <c r="I7" s="92"/>
      <c r="J7" s="244" t="str">
        <f>+i04d4a!C4</f>
        <v>…. оны .. сарын ..-ны өдөр</v>
      </c>
      <c r="K7" s="244"/>
      <c r="L7" s="244"/>
      <c r="M7" s="244"/>
      <c r="N7" s="244"/>
      <c r="O7" s="244"/>
      <c r="P7" s="104"/>
      <c r="T7" s="88"/>
      <c r="U7" s="88"/>
      <c r="V7" s="88"/>
      <c r="W7" s="87"/>
      <c r="X7" s="87"/>
      <c r="Y7" s="87"/>
      <c r="Z7" s="87"/>
      <c r="AA7" s="87"/>
      <c r="AB7" s="87"/>
      <c r="AC7" s="87"/>
      <c r="AD7" s="87"/>
      <c r="AE7" s="87"/>
    </row>
    <row r="8" spans="1:31" ht="12.75" customHeight="1">
      <c r="A8" s="93"/>
      <c r="B8" s="87"/>
      <c r="C8" s="94"/>
      <c r="H8" s="87"/>
      <c r="I8" s="87"/>
      <c r="J8" s="87"/>
      <c r="K8" s="87"/>
      <c r="L8" s="236" t="s">
        <v>2</v>
      </c>
      <c r="M8" s="236"/>
      <c r="N8" s="236"/>
      <c r="O8" s="236"/>
      <c r="P8" s="104"/>
      <c r="T8" s="88"/>
      <c r="U8" s="88"/>
      <c r="V8" s="88"/>
      <c r="W8" s="87"/>
      <c r="X8" s="87"/>
      <c r="Y8" s="87"/>
      <c r="Z8" s="87"/>
      <c r="AA8" s="87"/>
      <c r="AB8" s="87"/>
      <c r="AC8" s="87"/>
      <c r="AD8" s="87"/>
      <c r="AE8" s="87"/>
    </row>
    <row r="9" spans="1:31" ht="12.75" customHeight="1">
      <c r="A9" s="229" t="s">
        <v>3</v>
      </c>
      <c r="B9" s="229" t="s">
        <v>59</v>
      </c>
      <c r="C9" s="229" t="s">
        <v>5</v>
      </c>
      <c r="D9" s="229" t="s">
        <v>60</v>
      </c>
      <c r="E9" s="237" t="s">
        <v>61</v>
      </c>
      <c r="F9" s="237"/>
      <c r="G9" s="238"/>
      <c r="H9" s="223" t="s">
        <v>6</v>
      </c>
      <c r="I9" s="223" t="s">
        <v>7</v>
      </c>
      <c r="J9" s="240" t="s">
        <v>8</v>
      </c>
      <c r="K9" s="241"/>
      <c r="L9" s="242"/>
      <c r="M9" s="223" t="s">
        <v>9</v>
      </c>
      <c r="N9" s="223" t="s">
        <v>62</v>
      </c>
      <c r="O9" s="223" t="s">
        <v>63</v>
      </c>
      <c r="P9" s="105"/>
      <c r="Q9" s="95"/>
      <c r="R9" s="95"/>
      <c r="S9" s="95"/>
      <c r="T9" s="88"/>
      <c r="U9" s="88"/>
      <c r="V9" s="88"/>
      <c r="W9" s="95"/>
      <c r="X9" s="95"/>
      <c r="Y9" s="95"/>
      <c r="Z9" s="95"/>
      <c r="AA9" s="95"/>
      <c r="AB9" s="95"/>
      <c r="AC9" s="95"/>
      <c r="AD9" s="95"/>
    </row>
    <row r="10" spans="1:31" ht="38.25" customHeight="1">
      <c r="A10" s="230"/>
      <c r="B10" s="230"/>
      <c r="C10" s="230"/>
      <c r="D10" s="229"/>
      <c r="E10" s="159" t="s">
        <v>64</v>
      </c>
      <c r="F10" s="178" t="s">
        <v>65</v>
      </c>
      <c r="G10" s="160" t="s">
        <v>66</v>
      </c>
      <c r="H10" s="239"/>
      <c r="I10" s="239"/>
      <c r="J10" s="161" t="s">
        <v>10</v>
      </c>
      <c r="K10" s="161" t="s">
        <v>11</v>
      </c>
      <c r="L10" s="161" t="s">
        <v>67</v>
      </c>
      <c r="M10" s="239"/>
      <c r="N10" s="239"/>
      <c r="O10" s="239"/>
      <c r="P10" s="105"/>
      <c r="Q10" s="95"/>
      <c r="R10" s="95"/>
      <c r="S10" s="95"/>
      <c r="T10" s="88"/>
      <c r="U10" s="88"/>
      <c r="V10" s="88"/>
      <c r="W10" s="95"/>
      <c r="X10" s="95"/>
      <c r="Y10" s="95"/>
      <c r="Z10" s="95"/>
      <c r="AA10" s="95"/>
      <c r="AB10" s="95"/>
      <c r="AC10" s="95"/>
      <c r="AD10" s="95"/>
    </row>
    <row r="11" spans="1:31" ht="12.75" customHeight="1">
      <c r="A11" s="131" t="s">
        <v>13</v>
      </c>
      <c r="B11" s="131" t="s">
        <v>14</v>
      </c>
      <c r="C11" s="131" t="s">
        <v>15</v>
      </c>
      <c r="D11" s="132">
        <v>1</v>
      </c>
      <c r="E11" s="133">
        <f t="shared" ref="E11:O11" si="0">+D11+1</f>
        <v>2</v>
      </c>
      <c r="F11" s="134">
        <f t="shared" si="0"/>
        <v>3</v>
      </c>
      <c r="G11" s="134">
        <f t="shared" si="0"/>
        <v>4</v>
      </c>
      <c r="H11" s="134">
        <f t="shared" si="0"/>
        <v>5</v>
      </c>
      <c r="I11" s="134">
        <f t="shared" si="0"/>
        <v>6</v>
      </c>
      <c r="J11" s="134">
        <f t="shared" si="0"/>
        <v>7</v>
      </c>
      <c r="K11" s="134">
        <f t="shared" si="0"/>
        <v>8</v>
      </c>
      <c r="L11" s="134">
        <f t="shared" si="0"/>
        <v>9</v>
      </c>
      <c r="M11" s="134">
        <f t="shared" si="0"/>
        <v>10</v>
      </c>
      <c r="N11" s="134">
        <f t="shared" si="0"/>
        <v>11</v>
      </c>
      <c r="O11" s="134">
        <f t="shared" si="0"/>
        <v>12</v>
      </c>
      <c r="P11" s="10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</row>
    <row r="12" spans="1:31" ht="12.75" customHeight="1">
      <c r="A12" s="96">
        <v>1</v>
      </c>
      <c r="B12" s="97" t="s">
        <v>68</v>
      </c>
      <c r="C12" s="98">
        <v>1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1"/>
      <c r="P12" s="175" t="str">
        <f>+IF(O12&gt;0,"","Ажилчдын тоо бөглөнө үү")</f>
        <v>Ажилчдын тоо бөглөнө үү</v>
      </c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</row>
    <row r="13" spans="1:31" ht="12.75" customHeight="1">
      <c r="A13" s="96">
        <f>+A12+1</f>
        <v>2</v>
      </c>
      <c r="B13" s="97" t="s">
        <v>264</v>
      </c>
      <c r="C13" s="98">
        <f>+C12+1</f>
        <v>2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175" t="str">
        <f t="shared" ref="P13:P42" si="1">+IF(O13&gt;0,"","Ажилчдын тоо бөглөнө үү")</f>
        <v>Ажилчдын тоо бөглөнө үү</v>
      </c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</row>
    <row r="14" spans="1:31" ht="12.75" customHeight="1">
      <c r="A14" s="96">
        <f t="shared" ref="A14:A42" si="2">+A13+1</f>
        <v>3</v>
      </c>
      <c r="B14" s="97" t="s">
        <v>265</v>
      </c>
      <c r="C14" s="98">
        <f t="shared" ref="C14:C42" si="3">+C13+1</f>
        <v>3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175" t="str">
        <f t="shared" si="1"/>
        <v>Ажилчдын тоо бөглөнө үү</v>
      </c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</row>
    <row r="15" spans="1:31" ht="12.75" customHeight="1">
      <c r="A15" s="96">
        <f t="shared" si="2"/>
        <v>4</v>
      </c>
      <c r="B15" s="97" t="s">
        <v>282</v>
      </c>
      <c r="C15" s="98">
        <f t="shared" si="3"/>
        <v>4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175" t="str">
        <f t="shared" si="1"/>
        <v>Ажилчдын тоо бөглөнө үү</v>
      </c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</row>
    <row r="16" spans="1:31" ht="12.75" customHeight="1">
      <c r="A16" s="96">
        <f t="shared" si="2"/>
        <v>5</v>
      </c>
      <c r="B16" s="97" t="s">
        <v>266</v>
      </c>
      <c r="C16" s="98">
        <f t="shared" si="3"/>
        <v>5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175" t="str">
        <f t="shared" si="1"/>
        <v>Ажилчдын тоо бөглөнө үү</v>
      </c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</row>
    <row r="17" spans="1:30" ht="12.75" customHeight="1">
      <c r="A17" s="96">
        <f t="shared" si="2"/>
        <v>6</v>
      </c>
      <c r="B17" s="97" t="s">
        <v>267</v>
      </c>
      <c r="C17" s="98">
        <f t="shared" si="3"/>
        <v>6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175" t="str">
        <f t="shared" si="1"/>
        <v>Ажилчдын тоо бөглөнө үү</v>
      </c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</row>
    <row r="18" spans="1:30" ht="12.75" customHeight="1">
      <c r="A18" s="96">
        <f t="shared" si="2"/>
        <v>7</v>
      </c>
      <c r="B18" s="97" t="s">
        <v>268</v>
      </c>
      <c r="C18" s="98">
        <f t="shared" si="3"/>
        <v>7</v>
      </c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175" t="str">
        <f t="shared" si="1"/>
        <v>Ажилчдын тоо бөглөнө үү</v>
      </c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</row>
    <row r="19" spans="1:30" ht="12.75" customHeight="1">
      <c r="A19" s="96">
        <f t="shared" si="2"/>
        <v>8</v>
      </c>
      <c r="B19" s="97" t="s">
        <v>269</v>
      </c>
      <c r="C19" s="98">
        <f t="shared" si="3"/>
        <v>8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175" t="str">
        <f t="shared" si="1"/>
        <v>Ажилчдын тоо бөглөнө үү</v>
      </c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</row>
    <row r="20" spans="1:30" ht="12.75" customHeight="1">
      <c r="A20" s="96">
        <f t="shared" si="2"/>
        <v>9</v>
      </c>
      <c r="B20" s="97" t="s">
        <v>270</v>
      </c>
      <c r="C20" s="98">
        <f t="shared" si="3"/>
        <v>9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175" t="str">
        <f t="shared" si="1"/>
        <v>Ажилчдын тоо бөглөнө үү</v>
      </c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</row>
    <row r="21" spans="1:30" ht="12.75" customHeight="1">
      <c r="A21" s="96">
        <f t="shared" si="2"/>
        <v>10</v>
      </c>
      <c r="B21" s="97" t="s">
        <v>283</v>
      </c>
      <c r="C21" s="98">
        <f t="shared" si="3"/>
        <v>10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175" t="str">
        <f t="shared" si="1"/>
        <v>Ажилчдын тоо бөглөнө үү</v>
      </c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</row>
    <row r="22" spans="1:30" ht="12.75" customHeight="1">
      <c r="A22" s="96">
        <f t="shared" si="2"/>
        <v>11</v>
      </c>
      <c r="B22" s="97" t="s">
        <v>271</v>
      </c>
      <c r="C22" s="98">
        <f t="shared" si="3"/>
        <v>11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175" t="str">
        <f t="shared" si="1"/>
        <v>Ажилчдын тоо бөглөнө үү</v>
      </c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</row>
    <row r="23" spans="1:30" ht="12.75" customHeight="1">
      <c r="A23" s="96">
        <f t="shared" si="2"/>
        <v>12</v>
      </c>
      <c r="B23" s="97" t="s">
        <v>272</v>
      </c>
      <c r="C23" s="98">
        <f t="shared" si="3"/>
        <v>12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175" t="str">
        <f t="shared" si="1"/>
        <v>Ажилчдын тоо бөглөнө үү</v>
      </c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</row>
    <row r="24" spans="1:30" ht="12.75" customHeight="1">
      <c r="A24" s="96">
        <f t="shared" si="2"/>
        <v>13</v>
      </c>
      <c r="B24" s="97" t="s">
        <v>273</v>
      </c>
      <c r="C24" s="98">
        <f t="shared" si="3"/>
        <v>13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175" t="str">
        <f t="shared" si="1"/>
        <v>Ажилчдын тоо бөглөнө үү</v>
      </c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</row>
    <row r="25" spans="1:30" ht="12.75" customHeight="1">
      <c r="A25" s="96">
        <f t="shared" si="2"/>
        <v>14</v>
      </c>
      <c r="B25" s="97" t="s">
        <v>274</v>
      </c>
      <c r="C25" s="98">
        <f t="shared" si="3"/>
        <v>14</v>
      </c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175" t="str">
        <f t="shared" si="1"/>
        <v>Ажилчдын тоо бөглөнө үү</v>
      </c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</row>
    <row r="26" spans="1:30" ht="12.75" customHeight="1">
      <c r="A26" s="96">
        <f t="shared" si="2"/>
        <v>15</v>
      </c>
      <c r="B26" s="97" t="s">
        <v>284</v>
      </c>
      <c r="C26" s="98">
        <f t="shared" si="3"/>
        <v>15</v>
      </c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175" t="str">
        <f t="shared" si="1"/>
        <v>Ажилчдын тоо бөглөнө үү</v>
      </c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</row>
    <row r="27" spans="1:30" ht="12.75" customHeight="1">
      <c r="A27" s="96">
        <f t="shared" si="2"/>
        <v>16</v>
      </c>
      <c r="B27" s="97" t="s">
        <v>275</v>
      </c>
      <c r="C27" s="98">
        <f t="shared" si="3"/>
        <v>16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175" t="str">
        <f t="shared" si="1"/>
        <v>Ажилчдын тоо бөглөнө үү</v>
      </c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</row>
    <row r="28" spans="1:30" ht="12.75" customHeight="1">
      <c r="A28" s="96">
        <f t="shared" si="2"/>
        <v>17</v>
      </c>
      <c r="B28" s="97" t="s">
        <v>285</v>
      </c>
      <c r="C28" s="98">
        <f t="shared" si="3"/>
        <v>17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175" t="str">
        <f t="shared" si="1"/>
        <v>Ажилчдын тоо бөглөнө үү</v>
      </c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</row>
    <row r="29" spans="1:30" ht="12.75" customHeight="1">
      <c r="A29" s="96">
        <f t="shared" si="2"/>
        <v>18</v>
      </c>
      <c r="B29" s="97" t="s">
        <v>276</v>
      </c>
      <c r="C29" s="98">
        <f t="shared" si="3"/>
        <v>18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175" t="str">
        <f t="shared" si="1"/>
        <v>Ажилчдын тоо бөглөнө үү</v>
      </c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</row>
    <row r="30" spans="1:30" ht="12.75" customHeight="1">
      <c r="A30" s="96">
        <f t="shared" si="2"/>
        <v>19</v>
      </c>
      <c r="B30" s="97" t="s">
        <v>277</v>
      </c>
      <c r="C30" s="98">
        <f t="shared" si="3"/>
        <v>19</v>
      </c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175" t="str">
        <f t="shared" si="1"/>
        <v>Ажилчдын тоо бөглөнө үү</v>
      </c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</row>
    <row r="31" spans="1:30" ht="12.75" customHeight="1">
      <c r="A31" s="96">
        <f t="shared" si="2"/>
        <v>20</v>
      </c>
      <c r="B31" s="97" t="s">
        <v>286</v>
      </c>
      <c r="C31" s="98">
        <f t="shared" si="3"/>
        <v>20</v>
      </c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175" t="str">
        <f t="shared" si="1"/>
        <v>Ажилчдын тоо бөглөнө үү</v>
      </c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</row>
    <row r="32" spans="1:30" ht="12.75" customHeight="1">
      <c r="A32" s="96">
        <f t="shared" si="2"/>
        <v>21</v>
      </c>
      <c r="B32" s="97" t="s">
        <v>278</v>
      </c>
      <c r="C32" s="98">
        <f t="shared" si="3"/>
        <v>21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175" t="str">
        <f t="shared" si="1"/>
        <v>Ажилчдын тоо бөглөнө үү</v>
      </c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</row>
    <row r="33" spans="1:30" ht="12.75" customHeight="1">
      <c r="A33" s="96">
        <f t="shared" si="2"/>
        <v>22</v>
      </c>
      <c r="B33" s="97" t="s">
        <v>279</v>
      </c>
      <c r="C33" s="98">
        <f t="shared" si="3"/>
        <v>22</v>
      </c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175" t="str">
        <f t="shared" si="1"/>
        <v>Ажилчдын тоо бөглөнө үү</v>
      </c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</row>
    <row r="34" spans="1:30" ht="12.75" customHeight="1">
      <c r="A34" s="96">
        <f t="shared" si="2"/>
        <v>23</v>
      </c>
      <c r="B34" s="97" t="s">
        <v>280</v>
      </c>
      <c r="C34" s="98">
        <f t="shared" si="3"/>
        <v>23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175" t="str">
        <f t="shared" si="1"/>
        <v>Ажилчдын тоо бөглөнө үү</v>
      </c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</row>
    <row r="35" spans="1:30" ht="12.75" customHeight="1">
      <c r="A35" s="96">
        <f t="shared" si="2"/>
        <v>24</v>
      </c>
      <c r="B35" s="97" t="s">
        <v>287</v>
      </c>
      <c r="C35" s="98">
        <f t="shared" si="3"/>
        <v>24</v>
      </c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175" t="str">
        <f t="shared" si="1"/>
        <v>Ажилчдын тоо бөглөнө үү</v>
      </c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</row>
    <row r="36" spans="1:30" ht="12.75" customHeight="1">
      <c r="A36" s="96">
        <f t="shared" si="2"/>
        <v>25</v>
      </c>
      <c r="B36" s="97" t="s">
        <v>281</v>
      </c>
      <c r="C36" s="98">
        <f t="shared" si="3"/>
        <v>25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175" t="str">
        <f t="shared" si="1"/>
        <v>Ажилчдын тоо бөглөнө үү</v>
      </c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</row>
    <row r="37" spans="1:30" ht="12.75" customHeight="1">
      <c r="A37" s="96">
        <f t="shared" si="2"/>
        <v>26</v>
      </c>
      <c r="B37" s="97" t="s">
        <v>288</v>
      </c>
      <c r="C37" s="98">
        <f t="shared" si="3"/>
        <v>26</v>
      </c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175" t="str">
        <f t="shared" si="1"/>
        <v>Ажилчдын тоо бөглөнө үү</v>
      </c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</row>
    <row r="38" spans="1:30" ht="12.75" customHeight="1">
      <c r="A38" s="96">
        <f t="shared" si="2"/>
        <v>27</v>
      </c>
      <c r="B38" s="97" t="s">
        <v>289</v>
      </c>
      <c r="C38" s="98">
        <f t="shared" si="3"/>
        <v>27</v>
      </c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175" t="str">
        <f t="shared" si="1"/>
        <v>Ажилчдын тоо бөглөнө үү</v>
      </c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</row>
    <row r="39" spans="1:30" ht="12.75" customHeight="1">
      <c r="A39" s="96">
        <f t="shared" si="2"/>
        <v>28</v>
      </c>
      <c r="B39" s="97" t="s">
        <v>290</v>
      </c>
      <c r="C39" s="98">
        <f t="shared" si="3"/>
        <v>28</v>
      </c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175" t="str">
        <f t="shared" si="1"/>
        <v>Ажилчдын тоо бөглөнө үү</v>
      </c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</row>
    <row r="40" spans="1:30" ht="12.75" customHeight="1">
      <c r="A40" s="96">
        <f t="shared" si="2"/>
        <v>29</v>
      </c>
      <c r="B40" s="97" t="s">
        <v>291</v>
      </c>
      <c r="C40" s="98">
        <f t="shared" si="3"/>
        <v>29</v>
      </c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175" t="str">
        <f t="shared" si="1"/>
        <v>Ажилчдын тоо бөглөнө үү</v>
      </c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</row>
    <row r="41" spans="1:30" ht="12.75" customHeight="1">
      <c r="A41" s="96">
        <f t="shared" si="2"/>
        <v>30</v>
      </c>
      <c r="B41" s="97" t="s">
        <v>292</v>
      </c>
      <c r="C41" s="98">
        <f t="shared" si="3"/>
        <v>30</v>
      </c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175" t="str">
        <f t="shared" si="1"/>
        <v>Ажилчдын тоо бөглөнө үү</v>
      </c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</row>
    <row r="42" spans="1:30" ht="12.75" customHeight="1">
      <c r="A42" s="96">
        <f t="shared" si="2"/>
        <v>31</v>
      </c>
      <c r="B42" s="97" t="s">
        <v>293</v>
      </c>
      <c r="C42" s="98">
        <f t="shared" si="3"/>
        <v>31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175" t="str">
        <f t="shared" si="1"/>
        <v>Ажилчдын тоо бөглөнө үү</v>
      </c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</row>
    <row r="43" spans="1:30" ht="13">
      <c r="A43" s="234" t="s">
        <v>69</v>
      </c>
      <c r="B43" s="235"/>
      <c r="C43" s="135">
        <f>+C42+1</f>
        <v>32</v>
      </c>
      <c r="D43" s="136">
        <f>+SUM(D12:D42)</f>
        <v>0</v>
      </c>
      <c r="E43" s="136">
        <f t="shared" ref="E43:O43" si="4">+SUM(E12:E42)</f>
        <v>0</v>
      </c>
      <c r="F43" s="136">
        <f t="shared" si="4"/>
        <v>0</v>
      </c>
      <c r="G43" s="136">
        <f t="shared" si="4"/>
        <v>0</v>
      </c>
      <c r="H43" s="136">
        <f t="shared" si="4"/>
        <v>0</v>
      </c>
      <c r="I43" s="136">
        <f t="shared" si="4"/>
        <v>0</v>
      </c>
      <c r="J43" s="136">
        <f t="shared" si="4"/>
        <v>0</v>
      </c>
      <c r="K43" s="136">
        <f t="shared" si="4"/>
        <v>0</v>
      </c>
      <c r="L43" s="136">
        <f t="shared" si="4"/>
        <v>0</v>
      </c>
      <c r="M43" s="136">
        <f t="shared" si="4"/>
        <v>0</v>
      </c>
      <c r="N43" s="136">
        <f t="shared" si="4"/>
        <v>0</v>
      </c>
      <c r="O43" s="136">
        <f t="shared" si="4"/>
        <v>0</v>
      </c>
      <c r="P43" s="104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</row>
    <row r="44" spans="1:30" ht="12.75" customHeight="1">
      <c r="A44" s="94"/>
      <c r="B44" s="95"/>
      <c r="C44" s="103"/>
      <c r="D44" s="102" t="str">
        <f>IF(D43=i04d4a!D28,"","ДҮН ЗӨРҮҮТЭЙ БАЙНА")</f>
        <v/>
      </c>
      <c r="E44" s="102" t="str">
        <f>IF(E43=i04d4a!D9,"","ДҮН ЗӨРҮҮТЭЙ БАЙНА")</f>
        <v/>
      </c>
      <c r="F44" s="102" t="str">
        <f>IF(F43=(i04d4a!D22+i04d4a!D25),"","ДҮН ЗӨРҮҮТЭЙ БАЙНА")</f>
        <v/>
      </c>
      <c r="G44" s="102" t="str">
        <f>IF(G43=i04d4a!D19,"","ДҮН ЗӨРҮҮТЭЙ БАЙНА")</f>
        <v/>
      </c>
      <c r="H44" s="102" t="str">
        <f>IF(H43='i04134'!D35,"","ДҮН ЗӨРҮҮТЭЙ БАЙНА")</f>
        <v/>
      </c>
      <c r="I44" s="102" t="str">
        <f>IF(I43='i04134'!E35,"","ДҮН ЗӨРҮҮТЭЙ БАЙНА")</f>
        <v/>
      </c>
      <c r="J44" s="104"/>
      <c r="K44" s="104"/>
      <c r="L44" s="104"/>
      <c r="M44" s="102" t="str">
        <f>IF(M43='i04134'!I35,"","ДҮН ЗӨРҮҮТЭЙ БАЙНА")</f>
        <v/>
      </c>
      <c r="N44" s="87"/>
      <c r="O44" s="87"/>
      <c r="P44" s="104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</row>
    <row r="45" spans="1:30" ht="12.75" customHeight="1">
      <c r="A45" s="94"/>
      <c r="C45" s="105"/>
      <c r="D45" s="185">
        <f>+D43-i04d4a!D28</f>
        <v>0</v>
      </c>
      <c r="E45" s="185">
        <f>+E43-i04d4a!D9</f>
        <v>0</v>
      </c>
      <c r="F45" s="185">
        <f>+F43-i04d4a!D22-i04d4a!D25</f>
        <v>0</v>
      </c>
      <c r="G45" s="185">
        <f>+G43-i04d4a!D19</f>
        <v>0</v>
      </c>
      <c r="H45" s="185">
        <f>+H43-'i04134'!D35</f>
        <v>0</v>
      </c>
      <c r="I45" s="185">
        <f>+I43-'i04134'!E35</f>
        <v>0</v>
      </c>
      <c r="J45" s="185">
        <f>+J43-'i04134'!F35</f>
        <v>0</v>
      </c>
      <c r="K45" s="185">
        <f>+K43-'i04134'!G35</f>
        <v>0</v>
      </c>
      <c r="L45" s="186"/>
      <c r="M45" s="185">
        <f>+M43-'i04134'!I35</f>
        <v>0</v>
      </c>
      <c r="N45" s="185" t="str">
        <f>IF('i04136'!N43=SUM(i04d4b!D10:D14,SUMIF(i04d4b!D19:D23,"&gt;0",i04d4b!D19:D23)), "-","дүн зөрүүтэй байна")</f>
        <v>-</v>
      </c>
      <c r="O45" s="185"/>
      <c r="P45" s="104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</row>
    <row r="46" spans="1:30" ht="12.75" customHeight="1">
      <c r="A46" s="100"/>
      <c r="B46" s="99" t="str">
        <f>+i04d4a!B64</f>
        <v>тамга тэмдэг</v>
      </c>
      <c r="C46" s="95"/>
      <c r="D46" s="95"/>
      <c r="E46" s="95"/>
      <c r="F46" s="95"/>
      <c r="G46" s="95"/>
      <c r="H46" s="95"/>
      <c r="I46" s="87"/>
      <c r="J46" s="87"/>
      <c r="K46" s="87"/>
      <c r="L46" s="87"/>
      <c r="M46" s="87"/>
      <c r="N46" s="87"/>
      <c r="O46" s="87"/>
      <c r="P46" s="104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</row>
    <row r="47" spans="1:30" ht="12.75" customHeight="1">
      <c r="A47" s="87"/>
      <c r="B47" s="95"/>
      <c r="C47" s="95"/>
      <c r="D47" s="95"/>
      <c r="E47" s="95"/>
      <c r="F47" s="95"/>
      <c r="G47" s="95"/>
      <c r="H47" s="95"/>
      <c r="J47" s="101"/>
      <c r="K47" s="87"/>
      <c r="L47" s="87"/>
      <c r="M47" s="87"/>
      <c r="N47" s="87"/>
      <c r="O47" s="87"/>
      <c r="P47" s="104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</row>
    <row r="48" spans="1:30" ht="12.75" customHeight="1">
      <c r="A48" s="87"/>
      <c r="B48" s="95" t="str">
        <f>+i04d4a!B66</f>
        <v xml:space="preserve">ТАЙЛАН ГАРГАСАН:    </v>
      </c>
      <c r="C48" s="95"/>
      <c r="D48" s="95"/>
      <c r="E48" s="95"/>
      <c r="F48" s="95"/>
      <c r="G48" s="95"/>
      <c r="H48" s="95"/>
      <c r="J48" s="87"/>
      <c r="K48" s="87"/>
      <c r="L48" s="87"/>
      <c r="M48" s="87"/>
      <c r="N48" s="87"/>
      <c r="O48" s="87"/>
      <c r="P48" s="104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</row>
    <row r="49" spans="1:30" ht="12.75" customHeight="1">
      <c r="A49" s="87"/>
      <c r="B49" s="95"/>
      <c r="G49" s="95"/>
      <c r="H49" s="95"/>
      <c r="I49" s="101"/>
      <c r="J49" s="87"/>
      <c r="K49" s="87"/>
      <c r="L49" s="87"/>
      <c r="M49" s="87"/>
      <c r="N49" s="87"/>
      <c r="O49" s="87"/>
      <c r="P49" s="104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</row>
    <row r="50" spans="1:30" ht="12.75" customHeight="1">
      <c r="A50" s="94"/>
      <c r="B50" s="89" t="str">
        <f>+i04d4a!B68</f>
        <v xml:space="preserve"> Гүйцэтгэх захирал</v>
      </c>
      <c r="D50" s="89" t="str">
        <f>+i04d4a!C68</f>
        <v xml:space="preserve">/…………………./   </v>
      </c>
      <c r="F50" s="89" t="str">
        <f>+i04d4a!D68</f>
        <v>/............................../</v>
      </c>
      <c r="G50" s="95"/>
      <c r="H50" s="95"/>
      <c r="I50" s="87"/>
      <c r="J50" s="87"/>
      <c r="K50" s="87"/>
      <c r="L50" s="87"/>
      <c r="M50" s="87"/>
      <c r="N50" s="87"/>
      <c r="O50" s="87"/>
      <c r="P50" s="104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</row>
    <row r="51" spans="1:30" ht="12.75" customHeight="1">
      <c r="A51" s="94"/>
      <c r="G51" s="95"/>
      <c r="H51" s="95"/>
      <c r="I51" s="87"/>
      <c r="J51" s="87"/>
      <c r="K51" s="87"/>
      <c r="L51" s="87"/>
      <c r="M51" s="87"/>
      <c r="N51" s="87"/>
      <c r="O51" s="87"/>
      <c r="P51" s="104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</row>
    <row r="52" spans="1:30" ht="12.75" customHeight="1">
      <c r="A52" s="94"/>
      <c r="B52" s="89" t="str">
        <f>+i04d4a!B70</f>
        <v xml:space="preserve"> Ерөнхий нягтлан бодогч  </v>
      </c>
      <c r="D52" s="89" t="str">
        <f>+i04d4a!C70</f>
        <v xml:space="preserve">/…………………./   </v>
      </c>
      <c r="F52" s="89" t="str">
        <f>+i04d4a!D70</f>
        <v>/............................../</v>
      </c>
      <c r="G52" s="95"/>
      <c r="H52" s="95"/>
      <c r="I52" s="87"/>
      <c r="J52" s="87"/>
      <c r="K52" s="87"/>
      <c r="L52" s="87"/>
      <c r="M52" s="87"/>
      <c r="N52" s="87"/>
      <c r="O52" s="87"/>
      <c r="P52" s="104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</row>
    <row r="53" spans="1:30" ht="12.75" customHeight="1">
      <c r="A53" s="94"/>
      <c r="G53" s="95"/>
      <c r="H53" s="95"/>
      <c r="I53" s="87"/>
      <c r="J53" s="87"/>
      <c r="K53" s="87"/>
      <c r="L53" s="87"/>
      <c r="M53" s="87"/>
      <c r="N53" s="87"/>
      <c r="O53" s="87"/>
      <c r="P53" s="104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</row>
    <row r="54" spans="1:30" ht="12.75" customHeight="1">
      <c r="A54" s="94"/>
      <c r="B54" s="89" t="str">
        <f>+i04d4a!B72</f>
        <v>.........................................................</v>
      </c>
      <c r="C54" s="94"/>
      <c r="D54" s="89" t="str">
        <f>+i04d4a!C72</f>
        <v xml:space="preserve">/…………………./   </v>
      </c>
      <c r="F54" s="89" t="str">
        <f>+i04d4a!D72</f>
        <v>/............................../</v>
      </c>
      <c r="G54" s="94"/>
      <c r="H54" s="87"/>
      <c r="I54" s="87"/>
      <c r="J54" s="87"/>
      <c r="K54" s="87"/>
      <c r="L54" s="87"/>
      <c r="M54" s="87"/>
      <c r="N54" s="87"/>
      <c r="O54" s="87"/>
      <c r="P54" s="104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</row>
    <row r="55" spans="1:30" ht="12.75" customHeight="1">
      <c r="A55" s="94"/>
      <c r="B55" s="95"/>
      <c r="C55" s="94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104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</row>
    <row r="56" spans="1:30" ht="12.75" customHeight="1">
      <c r="A56" s="94"/>
      <c r="B56" s="95"/>
      <c r="C56" s="94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104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</row>
    <row r="57" spans="1:30" ht="12.75" customHeight="1">
      <c r="A57" s="94"/>
      <c r="B57" s="95"/>
      <c r="C57" s="94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104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</row>
    <row r="58" spans="1:30" ht="12.75" customHeight="1">
      <c r="A58" s="94"/>
      <c r="B58" s="95"/>
      <c r="C58" s="94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104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</row>
    <row r="59" spans="1:30" ht="12.75" customHeight="1">
      <c r="A59" s="94"/>
      <c r="B59" s="95"/>
      <c r="C59" s="94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104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</row>
    <row r="60" spans="1:30" ht="12.75" customHeight="1">
      <c r="A60" s="94"/>
      <c r="B60" s="95"/>
      <c r="C60" s="94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104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</row>
    <row r="61" spans="1:30" ht="12.75" customHeight="1">
      <c r="A61" s="94"/>
      <c r="B61" s="95"/>
      <c r="C61" s="94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104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</row>
    <row r="62" spans="1:30" ht="12.75" customHeight="1">
      <c r="A62" s="94"/>
      <c r="B62" s="95"/>
      <c r="C62" s="94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104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</row>
    <row r="63" spans="1:30" ht="12.75" customHeight="1">
      <c r="A63" s="94"/>
      <c r="B63" s="95"/>
      <c r="C63" s="94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104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</row>
    <row r="64" spans="1:30" ht="12.75" customHeight="1">
      <c r="A64" s="94"/>
      <c r="B64" s="95"/>
      <c r="C64" s="94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104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</row>
    <row r="65" spans="1:30" ht="12.75" customHeight="1">
      <c r="A65" s="94"/>
      <c r="B65" s="95"/>
      <c r="C65" s="94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104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</row>
    <row r="66" spans="1:30" ht="12.75" customHeight="1">
      <c r="A66" s="94"/>
      <c r="B66" s="95"/>
      <c r="C66" s="94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104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</row>
    <row r="67" spans="1:30" ht="12.75" customHeight="1">
      <c r="A67" s="94"/>
      <c r="B67" s="95"/>
      <c r="C67" s="94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104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</row>
    <row r="68" spans="1:30" ht="12.75" customHeight="1">
      <c r="A68" s="94"/>
      <c r="B68" s="95"/>
      <c r="C68" s="94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104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</row>
    <row r="69" spans="1:30" ht="12.75" customHeight="1">
      <c r="A69" s="94"/>
      <c r="B69" s="95"/>
      <c r="C69" s="94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104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</row>
    <row r="70" spans="1:30" ht="12.75" customHeight="1">
      <c r="A70" s="94"/>
      <c r="B70" s="95"/>
      <c r="C70" s="94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104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</row>
    <row r="71" spans="1:30" ht="12.75" customHeight="1">
      <c r="A71" s="94"/>
      <c r="B71" s="95"/>
      <c r="C71" s="94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104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</row>
    <row r="72" spans="1:30" ht="12.75" customHeight="1">
      <c r="A72" s="94"/>
      <c r="B72" s="95"/>
      <c r="C72" s="94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104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</row>
    <row r="73" spans="1:30" ht="12.75" customHeight="1">
      <c r="A73" s="94"/>
      <c r="B73" s="95"/>
      <c r="C73" s="94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104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</row>
    <row r="74" spans="1:30" ht="12.75" customHeight="1">
      <c r="A74" s="94"/>
      <c r="B74" s="95"/>
      <c r="C74" s="94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104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</row>
    <row r="75" spans="1:30" ht="12.75" customHeight="1">
      <c r="A75" s="94"/>
      <c r="B75" s="95"/>
      <c r="C75" s="94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104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</row>
    <row r="76" spans="1:30" ht="12.75" customHeight="1">
      <c r="A76" s="94"/>
      <c r="B76" s="95"/>
      <c r="C76" s="94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104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</row>
    <row r="77" spans="1:30" ht="12.75" customHeight="1">
      <c r="A77" s="94"/>
      <c r="B77" s="95"/>
      <c r="C77" s="94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104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</row>
    <row r="78" spans="1:30" ht="12.75" customHeight="1">
      <c r="A78" s="94"/>
      <c r="B78" s="95"/>
      <c r="C78" s="94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104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</row>
    <row r="79" spans="1:30" ht="12.75" customHeight="1">
      <c r="A79" s="94"/>
      <c r="B79" s="95"/>
      <c r="C79" s="94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104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</row>
    <row r="80" spans="1:30" ht="12.75" customHeight="1">
      <c r="A80" s="94"/>
      <c r="B80" s="95"/>
      <c r="C80" s="94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104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</row>
    <row r="81" spans="1:30" ht="12.75" customHeight="1">
      <c r="A81" s="94"/>
      <c r="B81" s="95"/>
      <c r="C81" s="94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104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</row>
    <row r="82" spans="1:30" ht="12.75" customHeight="1">
      <c r="A82" s="94"/>
      <c r="B82" s="95"/>
      <c r="C82" s="94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104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</row>
    <row r="83" spans="1:30" ht="12.75" customHeight="1">
      <c r="A83" s="94"/>
      <c r="B83" s="95"/>
      <c r="C83" s="94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104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</row>
    <row r="84" spans="1:30" ht="12.75" customHeight="1">
      <c r="A84" s="94"/>
      <c r="B84" s="95"/>
      <c r="C84" s="94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104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</row>
    <row r="85" spans="1:30" ht="12.75" customHeight="1">
      <c r="A85" s="94"/>
      <c r="B85" s="95"/>
      <c r="C85" s="94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104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</row>
    <row r="86" spans="1:30" ht="12.75" customHeight="1">
      <c r="A86" s="94"/>
      <c r="B86" s="95"/>
      <c r="C86" s="94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104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</row>
    <row r="87" spans="1:30" ht="12.75" customHeight="1">
      <c r="A87" s="94"/>
      <c r="B87" s="95"/>
      <c r="C87" s="94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104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</row>
    <row r="88" spans="1:30" ht="12.75" customHeight="1">
      <c r="A88" s="94"/>
      <c r="B88" s="95"/>
      <c r="C88" s="94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104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</row>
    <row r="89" spans="1:30" ht="12.75" customHeight="1">
      <c r="A89" s="94"/>
      <c r="B89" s="95"/>
      <c r="C89" s="94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104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</row>
    <row r="90" spans="1:30" ht="12.75" customHeight="1">
      <c r="A90" s="94"/>
      <c r="B90" s="95"/>
      <c r="C90" s="94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104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</row>
    <row r="91" spans="1:30" ht="12.75" customHeight="1">
      <c r="A91" s="94"/>
      <c r="B91" s="95"/>
      <c r="C91" s="94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104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</row>
    <row r="92" spans="1:30" ht="12.75" customHeight="1">
      <c r="A92" s="94"/>
      <c r="B92" s="95"/>
      <c r="C92" s="94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104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</row>
    <row r="93" spans="1:30" ht="12.75" customHeight="1">
      <c r="A93" s="94"/>
      <c r="B93" s="95"/>
      <c r="C93" s="94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104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</row>
    <row r="94" spans="1:30" ht="12.75" customHeight="1">
      <c r="A94" s="94"/>
      <c r="B94" s="95"/>
      <c r="C94" s="94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104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</row>
    <row r="95" spans="1:30" ht="12.75" customHeight="1">
      <c r="A95" s="94"/>
      <c r="B95" s="95"/>
      <c r="C95" s="94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104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</row>
    <row r="96" spans="1:30" ht="12.75" customHeight="1">
      <c r="A96" s="94"/>
      <c r="B96" s="95"/>
      <c r="C96" s="94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104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</row>
    <row r="97" spans="1:30" ht="12.75" customHeight="1">
      <c r="A97" s="94"/>
      <c r="B97" s="95"/>
      <c r="C97" s="94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104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</row>
    <row r="98" spans="1:30" ht="12.75" customHeight="1">
      <c r="A98" s="94"/>
      <c r="B98" s="95"/>
      <c r="C98" s="94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104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</row>
    <row r="99" spans="1:30" ht="12.75" customHeight="1">
      <c r="A99" s="94"/>
      <c r="B99" s="95"/>
      <c r="C99" s="94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104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</row>
    <row r="100" spans="1:30" ht="12.75" customHeight="1">
      <c r="A100" s="94"/>
      <c r="B100" s="95"/>
      <c r="C100" s="94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104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</row>
    <row r="101" spans="1:30" ht="12.75" customHeight="1">
      <c r="A101" s="94"/>
      <c r="B101" s="95"/>
      <c r="C101" s="94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104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</row>
    <row r="102" spans="1:30" ht="12.75" customHeight="1">
      <c r="A102" s="94"/>
      <c r="B102" s="95"/>
      <c r="C102" s="94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104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</row>
    <row r="103" spans="1:30" ht="12.75" customHeight="1">
      <c r="A103" s="94"/>
      <c r="B103" s="95"/>
      <c r="C103" s="94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104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</row>
    <row r="104" spans="1:30" ht="12.75" customHeight="1">
      <c r="A104" s="94"/>
      <c r="B104" s="95"/>
      <c r="C104" s="94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104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</row>
    <row r="105" spans="1:30" ht="12.75" customHeight="1">
      <c r="A105" s="94"/>
      <c r="B105" s="95"/>
      <c r="C105" s="94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104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</row>
    <row r="106" spans="1:30" ht="12.75" customHeight="1">
      <c r="A106" s="94"/>
      <c r="B106" s="95"/>
      <c r="C106" s="94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104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</row>
    <row r="107" spans="1:30" ht="12.75" customHeight="1">
      <c r="A107" s="94"/>
      <c r="B107" s="95"/>
      <c r="C107" s="94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104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</row>
    <row r="108" spans="1:30" ht="12.75" customHeight="1">
      <c r="A108" s="94"/>
      <c r="B108" s="95"/>
      <c r="C108" s="94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104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30" ht="12.75" customHeight="1">
      <c r="A109" s="94"/>
      <c r="B109" s="95"/>
      <c r="C109" s="94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104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30" ht="12.75" customHeight="1">
      <c r="A110" s="94"/>
      <c r="B110" s="95"/>
      <c r="C110" s="94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104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30" ht="12.75" customHeight="1">
      <c r="A111" s="94"/>
      <c r="B111" s="95"/>
      <c r="C111" s="94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104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30" ht="12.75" customHeight="1">
      <c r="A112" s="94"/>
      <c r="B112" s="95"/>
      <c r="C112" s="94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104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ht="12.75" customHeight="1">
      <c r="A113" s="94"/>
      <c r="B113" s="95"/>
      <c r="C113" s="94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104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ht="12.75" customHeight="1">
      <c r="A114" s="94"/>
      <c r="B114" s="95"/>
      <c r="C114" s="94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104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ht="12.75" customHeight="1">
      <c r="A115" s="94"/>
      <c r="B115" s="95"/>
      <c r="C115" s="94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104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</row>
    <row r="116" spans="1:30" ht="12.75" customHeight="1">
      <c r="A116" s="94"/>
      <c r="B116" s="95"/>
      <c r="C116" s="94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104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</row>
    <row r="117" spans="1:30" ht="12.75" customHeight="1">
      <c r="A117" s="94"/>
      <c r="B117" s="95"/>
      <c r="C117" s="94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104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</row>
    <row r="118" spans="1:30" ht="12.75" customHeight="1">
      <c r="A118" s="94"/>
      <c r="B118" s="95"/>
      <c r="C118" s="94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104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</row>
    <row r="119" spans="1:30" ht="12.75" customHeight="1">
      <c r="A119" s="94"/>
      <c r="B119" s="95"/>
      <c r="C119" s="94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104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</row>
    <row r="120" spans="1:30" ht="12.75" customHeight="1">
      <c r="A120" s="94"/>
      <c r="B120" s="95"/>
      <c r="C120" s="94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104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</row>
    <row r="121" spans="1:30" ht="12.75" customHeight="1">
      <c r="A121" s="94"/>
      <c r="B121" s="95"/>
      <c r="C121" s="94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104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</row>
    <row r="122" spans="1:30" ht="12.75" customHeight="1">
      <c r="A122" s="94"/>
      <c r="B122" s="95"/>
      <c r="C122" s="94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104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</row>
    <row r="123" spans="1:30" ht="12.75" customHeight="1">
      <c r="A123" s="94"/>
      <c r="B123" s="95"/>
      <c r="C123" s="94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104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</row>
    <row r="124" spans="1:30" ht="12.75" customHeight="1">
      <c r="A124" s="94"/>
      <c r="B124" s="95"/>
      <c r="C124" s="94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104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</row>
    <row r="125" spans="1:30" ht="12.75" customHeight="1">
      <c r="A125" s="94"/>
      <c r="B125" s="95"/>
      <c r="C125" s="94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104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</row>
    <row r="126" spans="1:30" ht="12.75" customHeight="1">
      <c r="A126" s="94"/>
      <c r="B126" s="95"/>
      <c r="C126" s="94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104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</row>
    <row r="127" spans="1:30" ht="12.75" customHeight="1">
      <c r="A127" s="94"/>
      <c r="B127" s="95"/>
      <c r="C127" s="94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104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</row>
    <row r="128" spans="1:30" ht="12.75" customHeight="1">
      <c r="A128" s="94"/>
      <c r="B128" s="95"/>
      <c r="C128" s="94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104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</row>
    <row r="129" spans="1:30" ht="12.75" customHeight="1">
      <c r="A129" s="94"/>
      <c r="B129" s="95"/>
      <c r="C129" s="94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104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</row>
    <row r="130" spans="1:30" ht="12.75" customHeight="1">
      <c r="A130" s="94"/>
      <c r="B130" s="95"/>
      <c r="C130" s="94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104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</row>
    <row r="131" spans="1:30" ht="12.75" customHeight="1">
      <c r="A131" s="94"/>
      <c r="B131" s="95"/>
      <c r="C131" s="94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104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</row>
    <row r="132" spans="1:30" ht="12.75" customHeight="1">
      <c r="A132" s="94"/>
      <c r="B132" s="95"/>
      <c r="C132" s="94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104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</row>
    <row r="133" spans="1:30" ht="12.75" customHeight="1">
      <c r="A133" s="94"/>
      <c r="B133" s="95"/>
      <c r="C133" s="94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104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</row>
    <row r="134" spans="1:30" ht="12.75" customHeight="1">
      <c r="A134" s="94"/>
      <c r="B134" s="95"/>
      <c r="C134" s="94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104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</row>
    <row r="135" spans="1:30" ht="12.75" customHeight="1">
      <c r="A135" s="94"/>
      <c r="B135" s="95"/>
      <c r="C135" s="94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104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</row>
    <row r="136" spans="1:30" ht="12.75" customHeight="1">
      <c r="A136" s="94"/>
      <c r="B136" s="95"/>
      <c r="C136" s="94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104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</row>
    <row r="137" spans="1:30" ht="12.75" customHeight="1">
      <c r="A137" s="94"/>
      <c r="B137" s="95"/>
      <c r="C137" s="94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104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</row>
    <row r="138" spans="1:30" ht="12.75" customHeight="1">
      <c r="A138" s="94"/>
      <c r="B138" s="95"/>
      <c r="C138" s="94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104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</row>
    <row r="139" spans="1:30" ht="12.75" customHeight="1">
      <c r="A139" s="94"/>
      <c r="B139" s="95"/>
      <c r="C139" s="94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104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</row>
    <row r="140" spans="1:30" ht="12.75" customHeight="1">
      <c r="A140" s="94"/>
      <c r="B140" s="95"/>
      <c r="C140" s="94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104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</row>
    <row r="141" spans="1:30" ht="12.75" customHeight="1">
      <c r="A141" s="94"/>
      <c r="B141" s="95"/>
      <c r="C141" s="94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104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</row>
    <row r="142" spans="1:30" ht="12.75" customHeight="1">
      <c r="A142" s="94"/>
      <c r="B142" s="95"/>
      <c r="C142" s="94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104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</row>
    <row r="143" spans="1:30" ht="12.75" customHeight="1">
      <c r="A143" s="94"/>
      <c r="B143" s="95"/>
      <c r="C143" s="94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104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</row>
    <row r="144" spans="1:30" ht="12.75" customHeight="1">
      <c r="A144" s="94"/>
      <c r="B144" s="95"/>
      <c r="C144" s="94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104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</row>
    <row r="145" spans="1:30" ht="12.75" customHeight="1">
      <c r="A145" s="94"/>
      <c r="B145" s="95"/>
      <c r="C145" s="94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104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</row>
    <row r="146" spans="1:30" ht="12.75" customHeight="1">
      <c r="A146" s="94"/>
      <c r="B146" s="95"/>
      <c r="C146" s="94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104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</row>
    <row r="147" spans="1:30" ht="12.75" customHeight="1">
      <c r="A147" s="94"/>
      <c r="B147" s="95"/>
      <c r="C147" s="94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104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</row>
    <row r="148" spans="1:30" ht="12.75" customHeight="1">
      <c r="A148" s="94"/>
      <c r="B148" s="95"/>
      <c r="C148" s="94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104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</row>
    <row r="149" spans="1:30" ht="12.75" customHeight="1">
      <c r="A149" s="94"/>
      <c r="B149" s="95"/>
      <c r="C149" s="94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104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</row>
    <row r="150" spans="1:30" ht="12.75" customHeight="1">
      <c r="A150" s="94"/>
      <c r="B150" s="95"/>
      <c r="C150" s="94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104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</row>
    <row r="151" spans="1:30" ht="12.75" customHeight="1">
      <c r="A151" s="94"/>
      <c r="B151" s="95"/>
      <c r="C151" s="94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104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</row>
    <row r="152" spans="1:30" ht="12.75" customHeight="1">
      <c r="A152" s="94"/>
      <c r="B152" s="95"/>
      <c r="C152" s="94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104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</row>
    <row r="153" spans="1:30" ht="12.75" customHeight="1">
      <c r="A153" s="94"/>
      <c r="B153" s="95"/>
      <c r="C153" s="94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104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</row>
    <row r="154" spans="1:30" ht="12.75" customHeight="1">
      <c r="A154" s="94"/>
      <c r="B154" s="95"/>
      <c r="C154" s="94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104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</row>
    <row r="155" spans="1:30" ht="12.75" customHeight="1">
      <c r="A155" s="94"/>
      <c r="B155" s="95"/>
      <c r="C155" s="94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104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</row>
    <row r="156" spans="1:30" ht="12.75" customHeight="1">
      <c r="A156" s="94"/>
      <c r="B156" s="95"/>
      <c r="C156" s="94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104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</row>
    <row r="157" spans="1:30" ht="12.75" customHeight="1">
      <c r="A157" s="94"/>
      <c r="B157" s="95"/>
      <c r="C157" s="94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104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</row>
    <row r="158" spans="1:30" ht="12.75" customHeight="1">
      <c r="A158" s="94"/>
      <c r="B158" s="95"/>
      <c r="C158" s="94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104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</row>
    <row r="159" spans="1:30" ht="12.75" customHeight="1">
      <c r="A159" s="94"/>
      <c r="B159" s="95"/>
      <c r="C159" s="94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104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</row>
    <row r="160" spans="1:30" ht="12.75" customHeight="1">
      <c r="A160" s="94"/>
      <c r="B160" s="95"/>
      <c r="C160" s="94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104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</row>
    <row r="161" spans="1:30" ht="12.75" customHeight="1">
      <c r="A161" s="94"/>
      <c r="B161" s="95"/>
      <c r="C161" s="94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104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</row>
    <row r="162" spans="1:30" ht="12.75" customHeight="1">
      <c r="A162" s="94"/>
      <c r="B162" s="95"/>
      <c r="C162" s="94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104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</row>
    <row r="163" spans="1:30" ht="12.75" customHeight="1">
      <c r="A163" s="94"/>
      <c r="B163" s="95"/>
      <c r="C163" s="94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104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</row>
    <row r="164" spans="1:30" ht="12.75" customHeight="1">
      <c r="A164" s="94"/>
      <c r="B164" s="95"/>
      <c r="C164" s="94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104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</row>
    <row r="165" spans="1:30" ht="12.75" customHeight="1">
      <c r="A165" s="94"/>
      <c r="B165" s="95"/>
      <c r="C165" s="94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104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</row>
    <row r="166" spans="1:30" ht="12.75" customHeight="1">
      <c r="A166" s="94"/>
      <c r="B166" s="95"/>
      <c r="C166" s="94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104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</row>
    <row r="167" spans="1:30" ht="12.75" customHeight="1">
      <c r="A167" s="94"/>
      <c r="B167" s="95"/>
      <c r="C167" s="94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104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</row>
    <row r="168" spans="1:30" ht="12.75" customHeight="1">
      <c r="A168" s="94"/>
      <c r="B168" s="95"/>
      <c r="C168" s="94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104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</row>
    <row r="169" spans="1:30" ht="12.75" customHeight="1">
      <c r="A169" s="94"/>
      <c r="B169" s="95"/>
      <c r="C169" s="94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104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</row>
    <row r="170" spans="1:30" ht="12.75" customHeight="1">
      <c r="A170" s="94"/>
      <c r="B170" s="95"/>
      <c r="C170" s="94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104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</row>
    <row r="171" spans="1:30" ht="12.75" customHeight="1">
      <c r="A171" s="94"/>
      <c r="B171" s="95"/>
      <c r="C171" s="94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104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</row>
    <row r="172" spans="1:30" ht="12.75" customHeight="1">
      <c r="A172" s="94"/>
      <c r="B172" s="95"/>
      <c r="C172" s="94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104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</row>
    <row r="173" spans="1:30" ht="12.75" customHeight="1">
      <c r="A173" s="94"/>
      <c r="B173" s="95"/>
      <c r="C173" s="94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104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</row>
    <row r="174" spans="1:30" ht="12.75" customHeight="1">
      <c r="A174" s="94"/>
      <c r="B174" s="95"/>
      <c r="C174" s="94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104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</row>
    <row r="175" spans="1:30" ht="12.75" customHeight="1">
      <c r="A175" s="94"/>
      <c r="B175" s="95"/>
      <c r="C175" s="94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104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</row>
    <row r="176" spans="1:30" ht="12.75" customHeight="1">
      <c r="A176" s="94"/>
      <c r="B176" s="95"/>
      <c r="C176" s="94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104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</row>
    <row r="177" spans="1:30" ht="12.75" customHeight="1">
      <c r="A177" s="94"/>
      <c r="B177" s="95"/>
      <c r="C177" s="94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104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</row>
    <row r="178" spans="1:30" ht="12.75" customHeight="1">
      <c r="A178" s="94"/>
      <c r="B178" s="95"/>
      <c r="C178" s="94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104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</row>
    <row r="179" spans="1:30" ht="12.75" customHeight="1">
      <c r="A179" s="94"/>
      <c r="B179" s="95"/>
      <c r="C179" s="94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104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</row>
    <row r="180" spans="1:30" ht="12.75" customHeight="1">
      <c r="A180" s="94"/>
      <c r="B180" s="95"/>
      <c r="C180" s="94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104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</row>
    <row r="181" spans="1:30" ht="12.75" customHeight="1">
      <c r="A181" s="94"/>
      <c r="B181" s="95"/>
      <c r="C181" s="94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104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</row>
    <row r="182" spans="1:30" ht="12.75" customHeight="1">
      <c r="A182" s="94"/>
      <c r="B182" s="95"/>
      <c r="C182" s="94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104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</row>
    <row r="183" spans="1:30" ht="12.75" customHeight="1">
      <c r="A183" s="94"/>
      <c r="B183" s="95"/>
      <c r="C183" s="94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104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</row>
    <row r="184" spans="1:30" ht="12.75" customHeight="1">
      <c r="A184" s="94"/>
      <c r="B184" s="95"/>
      <c r="C184" s="94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104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</row>
    <row r="185" spans="1:30" ht="12.75" customHeight="1">
      <c r="A185" s="94"/>
      <c r="B185" s="95"/>
      <c r="C185" s="94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104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</row>
    <row r="186" spans="1:30" ht="12.75" customHeight="1">
      <c r="A186" s="94"/>
      <c r="B186" s="95"/>
      <c r="C186" s="94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104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</row>
    <row r="187" spans="1:30" ht="12.75" customHeight="1">
      <c r="A187" s="94"/>
      <c r="B187" s="95"/>
      <c r="C187" s="94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104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</row>
    <row r="188" spans="1:30" ht="12.75" customHeight="1">
      <c r="A188" s="94"/>
      <c r="B188" s="95"/>
      <c r="C188" s="94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104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</row>
    <row r="189" spans="1:30" ht="12.75" customHeight="1">
      <c r="A189" s="94"/>
      <c r="B189" s="95"/>
      <c r="C189" s="94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104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</row>
    <row r="190" spans="1:30" ht="12.75" customHeight="1">
      <c r="A190" s="94"/>
      <c r="B190" s="95"/>
      <c r="C190" s="94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104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</row>
    <row r="191" spans="1:30" ht="12.75" customHeight="1">
      <c r="A191" s="94"/>
      <c r="B191" s="95"/>
      <c r="C191" s="94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104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</row>
    <row r="192" spans="1:30" ht="12.75" customHeight="1">
      <c r="A192" s="94"/>
      <c r="B192" s="95"/>
      <c r="C192" s="94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104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</row>
    <row r="193" spans="1:30" ht="12.75" customHeight="1">
      <c r="A193" s="94"/>
      <c r="B193" s="95"/>
      <c r="C193" s="94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104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</row>
    <row r="194" spans="1:30" ht="12.75" customHeight="1">
      <c r="A194" s="94"/>
      <c r="B194" s="95"/>
      <c r="C194" s="94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104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</row>
    <row r="195" spans="1:30" ht="12.75" customHeight="1">
      <c r="A195" s="94"/>
      <c r="B195" s="95"/>
      <c r="C195" s="94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104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</row>
    <row r="196" spans="1:30" ht="12.75" customHeight="1">
      <c r="A196" s="94"/>
      <c r="B196" s="95"/>
      <c r="C196" s="94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104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</row>
    <row r="197" spans="1:30" ht="12.75" customHeight="1">
      <c r="A197" s="94"/>
      <c r="B197" s="95"/>
      <c r="C197" s="94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104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</row>
    <row r="198" spans="1:30" ht="12.75" customHeight="1">
      <c r="A198" s="94"/>
      <c r="B198" s="95"/>
      <c r="C198" s="94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104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</row>
    <row r="199" spans="1:30" ht="12.75" customHeight="1">
      <c r="A199" s="94"/>
      <c r="B199" s="95"/>
      <c r="C199" s="94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104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</row>
    <row r="200" spans="1:30" ht="12.75" customHeight="1">
      <c r="A200" s="94"/>
      <c r="B200" s="95"/>
      <c r="C200" s="94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104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</row>
    <row r="201" spans="1:30" ht="12.75" customHeight="1">
      <c r="A201" s="94"/>
      <c r="B201" s="95"/>
      <c r="C201" s="94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104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</row>
    <row r="202" spans="1:30" ht="12.75" customHeight="1">
      <c r="A202" s="94"/>
      <c r="B202" s="95"/>
      <c r="C202" s="94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104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</row>
    <row r="203" spans="1:30" ht="12.75" customHeight="1">
      <c r="A203" s="94"/>
      <c r="B203" s="95"/>
      <c r="C203" s="94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104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</row>
    <row r="204" spans="1:30" ht="12.75" customHeight="1">
      <c r="A204" s="94"/>
      <c r="B204" s="95"/>
      <c r="C204" s="94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104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</row>
    <row r="205" spans="1:30" ht="12.75" customHeight="1">
      <c r="A205" s="94"/>
      <c r="B205" s="95"/>
      <c r="C205" s="94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104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</row>
    <row r="206" spans="1:30" ht="12.75" customHeight="1">
      <c r="A206" s="94"/>
      <c r="B206" s="95"/>
      <c r="C206" s="94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104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</row>
    <row r="207" spans="1:30" ht="12.75" customHeight="1">
      <c r="A207" s="94"/>
      <c r="B207" s="95"/>
      <c r="C207" s="94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104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</row>
    <row r="208" spans="1:30" ht="12.75" customHeight="1">
      <c r="A208" s="94"/>
      <c r="B208" s="95"/>
      <c r="C208" s="94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104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</row>
    <row r="209" spans="1:30" ht="12.75" customHeight="1">
      <c r="A209" s="94"/>
      <c r="B209" s="95"/>
      <c r="C209" s="94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104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</row>
    <row r="210" spans="1:30" ht="12.75" customHeight="1">
      <c r="A210" s="94"/>
      <c r="B210" s="95"/>
      <c r="C210" s="94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104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</row>
    <row r="211" spans="1:30" ht="12.75" customHeight="1">
      <c r="A211" s="94"/>
      <c r="B211" s="95"/>
      <c r="C211" s="94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104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</row>
    <row r="212" spans="1:30" ht="12.75" customHeight="1">
      <c r="A212" s="94"/>
      <c r="B212" s="95"/>
      <c r="C212" s="94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104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</row>
    <row r="213" spans="1:30" ht="12.75" customHeight="1">
      <c r="A213" s="94"/>
      <c r="B213" s="95"/>
      <c r="C213" s="94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104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</row>
    <row r="214" spans="1:30" ht="12.75" customHeight="1">
      <c r="A214" s="94"/>
      <c r="B214" s="95"/>
      <c r="C214" s="94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104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</row>
    <row r="215" spans="1:30" ht="12.75" customHeight="1">
      <c r="A215" s="94"/>
      <c r="B215" s="95"/>
      <c r="C215" s="94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104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</row>
    <row r="216" spans="1:30" ht="12.75" customHeight="1">
      <c r="A216" s="94"/>
      <c r="B216" s="95"/>
      <c r="C216" s="94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104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</row>
    <row r="217" spans="1:30" ht="12.75" customHeight="1">
      <c r="A217" s="94"/>
      <c r="B217" s="95"/>
      <c r="C217" s="94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104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</row>
    <row r="218" spans="1:30" ht="12.75" customHeight="1">
      <c r="A218" s="94"/>
      <c r="B218" s="95"/>
      <c r="C218" s="94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104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</row>
    <row r="219" spans="1:30" ht="12.75" customHeight="1">
      <c r="A219" s="94"/>
      <c r="B219" s="95"/>
      <c r="C219" s="94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104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</row>
    <row r="220" spans="1:30" ht="12.75" customHeight="1">
      <c r="A220" s="94"/>
      <c r="B220" s="95"/>
      <c r="C220" s="94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104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</row>
    <row r="221" spans="1:30" ht="12.75" customHeight="1">
      <c r="A221" s="94"/>
      <c r="B221" s="95"/>
      <c r="C221" s="94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104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</row>
    <row r="222" spans="1:30" ht="12.75" customHeight="1">
      <c r="A222" s="94"/>
      <c r="B222" s="95"/>
      <c r="C222" s="94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104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</row>
    <row r="223" spans="1:30" ht="12.75" customHeight="1">
      <c r="A223" s="94"/>
      <c r="B223" s="95"/>
      <c r="C223" s="94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104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</row>
    <row r="224" spans="1:30" ht="12.75" customHeight="1">
      <c r="A224" s="94"/>
      <c r="B224" s="95"/>
      <c r="C224" s="94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104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</row>
    <row r="225" spans="1:30" ht="12.75" customHeight="1">
      <c r="A225" s="94"/>
      <c r="B225" s="95"/>
      <c r="C225" s="94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104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</row>
    <row r="226" spans="1:30" ht="12.75" customHeight="1">
      <c r="A226" s="94"/>
      <c r="B226" s="95"/>
      <c r="C226" s="94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104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</row>
    <row r="227" spans="1:30" ht="12.75" customHeight="1">
      <c r="A227" s="94"/>
      <c r="B227" s="95"/>
      <c r="C227" s="94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104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</row>
    <row r="228" spans="1:30" ht="12.75" customHeight="1">
      <c r="A228" s="94"/>
      <c r="B228" s="95"/>
      <c r="C228" s="94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104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</row>
    <row r="229" spans="1:30" ht="12.75" customHeight="1">
      <c r="A229" s="94"/>
      <c r="B229" s="95"/>
      <c r="C229" s="94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104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</row>
    <row r="230" spans="1:30" ht="12.75" customHeight="1">
      <c r="A230" s="94"/>
      <c r="B230" s="95"/>
      <c r="C230" s="94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104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</row>
    <row r="231" spans="1:30" ht="12.75" customHeight="1">
      <c r="A231" s="94"/>
      <c r="B231" s="95"/>
      <c r="C231" s="94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104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</row>
    <row r="232" spans="1:30" ht="12.75" customHeight="1">
      <c r="A232" s="94"/>
      <c r="B232" s="95"/>
      <c r="C232" s="94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104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87"/>
      <c r="AC232" s="87"/>
      <c r="AD232" s="87"/>
    </row>
    <row r="233" spans="1:30" ht="12.75" customHeight="1">
      <c r="A233" s="94"/>
      <c r="B233" s="95"/>
      <c r="C233" s="94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104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</row>
    <row r="234" spans="1:30" ht="12.75" customHeight="1">
      <c r="A234" s="94"/>
      <c r="B234" s="95"/>
      <c r="C234" s="94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104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</row>
    <row r="235" spans="1:30" ht="12.75" customHeight="1">
      <c r="A235" s="94"/>
      <c r="B235" s="95"/>
      <c r="C235" s="94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104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</row>
    <row r="236" spans="1:30" ht="12.75" customHeight="1">
      <c r="A236" s="94"/>
      <c r="B236" s="95"/>
      <c r="C236" s="94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104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87"/>
      <c r="AC236" s="87"/>
      <c r="AD236" s="87"/>
    </row>
    <row r="237" spans="1:30" ht="12.75" customHeight="1">
      <c r="A237" s="94"/>
      <c r="B237" s="95"/>
      <c r="C237" s="94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104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87"/>
      <c r="AC237" s="87"/>
      <c r="AD237" s="87"/>
    </row>
    <row r="238" spans="1:30" ht="12.75" customHeight="1">
      <c r="A238" s="94"/>
      <c r="B238" s="95"/>
      <c r="C238" s="94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104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7"/>
      <c r="AB238" s="87"/>
      <c r="AC238" s="87"/>
      <c r="AD238" s="87"/>
    </row>
    <row r="239" spans="1:30" ht="12.75" customHeight="1">
      <c r="A239" s="94"/>
      <c r="B239" s="95"/>
      <c r="C239" s="94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104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87"/>
      <c r="AD239" s="87"/>
    </row>
    <row r="240" spans="1:30" ht="12.75" customHeight="1">
      <c r="A240" s="94"/>
      <c r="B240" s="95"/>
      <c r="C240" s="94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104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</row>
    <row r="241" spans="1:30" ht="12.75" customHeight="1">
      <c r="A241" s="94"/>
      <c r="B241" s="95"/>
      <c r="C241" s="94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104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</row>
    <row r="242" spans="1:30" ht="12.75" customHeight="1">
      <c r="A242" s="94"/>
      <c r="B242" s="95"/>
      <c r="C242" s="94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104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</row>
    <row r="243" spans="1:30" ht="12.75" customHeight="1">
      <c r="A243" s="94"/>
      <c r="B243" s="95"/>
      <c r="C243" s="94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104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</row>
    <row r="244" spans="1:30" ht="12.75" customHeight="1">
      <c r="A244" s="94"/>
      <c r="B244" s="95"/>
      <c r="C244" s="94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104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</row>
    <row r="245" spans="1:30" ht="12.75" customHeight="1">
      <c r="A245" s="94"/>
      <c r="B245" s="95"/>
      <c r="C245" s="94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104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</row>
    <row r="246" spans="1:30" ht="12.75" customHeight="1">
      <c r="A246" s="94"/>
      <c r="B246" s="95"/>
      <c r="C246" s="94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104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</row>
    <row r="247" spans="1:30" ht="12.75" customHeight="1">
      <c r="A247" s="94"/>
      <c r="B247" s="95"/>
      <c r="C247" s="94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104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</row>
    <row r="248" spans="1:30" ht="12.75" customHeight="1">
      <c r="A248" s="94"/>
      <c r="B248" s="95"/>
      <c r="C248" s="94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104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</row>
    <row r="249" spans="1:30" ht="12.75" customHeight="1">
      <c r="A249" s="94"/>
      <c r="B249" s="95"/>
      <c r="C249" s="94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104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</row>
    <row r="250" spans="1:30" ht="12.75" customHeight="1">
      <c r="A250" s="94"/>
      <c r="B250" s="95"/>
      <c r="C250" s="94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104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</row>
    <row r="251" spans="1:30" ht="12.75" customHeight="1">
      <c r="A251" s="94"/>
      <c r="B251" s="95"/>
      <c r="C251" s="94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104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</row>
    <row r="252" spans="1:30" ht="12.75" customHeight="1">
      <c r="A252" s="94"/>
      <c r="B252" s="95"/>
      <c r="C252" s="94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104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</row>
    <row r="253" spans="1:30" ht="12.75" customHeight="1">
      <c r="A253" s="94"/>
      <c r="B253" s="95"/>
      <c r="C253" s="94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104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</row>
    <row r="254" spans="1:30" ht="12.75" customHeight="1">
      <c r="A254" s="94"/>
      <c r="B254" s="95"/>
      <c r="C254" s="94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104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</row>
    <row r="255" spans="1:30" ht="12.75" customHeight="1">
      <c r="A255" s="94"/>
      <c r="B255" s="95"/>
      <c r="C255" s="94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104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</row>
    <row r="256" spans="1:30" ht="12.75" customHeight="1">
      <c r="A256" s="94"/>
      <c r="B256" s="95"/>
      <c r="C256" s="94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104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</row>
    <row r="257" spans="1:30" ht="12.75" customHeight="1">
      <c r="A257" s="94"/>
      <c r="B257" s="95"/>
      <c r="C257" s="94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104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87"/>
      <c r="AC257" s="87"/>
      <c r="AD257" s="87"/>
    </row>
    <row r="258" spans="1:30" ht="12.75" customHeight="1">
      <c r="A258" s="94"/>
      <c r="B258" s="95"/>
      <c r="C258" s="94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104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</row>
    <row r="259" spans="1:30" ht="12.75" customHeight="1">
      <c r="A259" s="94"/>
      <c r="B259" s="95"/>
      <c r="C259" s="94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104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</row>
    <row r="260" spans="1:30" ht="12.75" customHeight="1">
      <c r="A260" s="94"/>
      <c r="B260" s="95"/>
      <c r="C260" s="94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104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</row>
    <row r="261" spans="1:30" ht="12.75" customHeight="1">
      <c r="A261" s="94"/>
      <c r="B261" s="95"/>
      <c r="C261" s="94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104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</row>
    <row r="262" spans="1:30" ht="12.75" customHeight="1">
      <c r="A262" s="94"/>
      <c r="B262" s="95"/>
      <c r="C262" s="94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104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/>
      <c r="AB262" s="87"/>
      <c r="AC262" s="87"/>
      <c r="AD262" s="87"/>
    </row>
    <row r="263" spans="1:30" ht="12.75" customHeight="1">
      <c r="A263" s="94"/>
      <c r="B263" s="95"/>
      <c r="C263" s="94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104"/>
      <c r="Q263" s="87"/>
      <c r="R263" s="87"/>
      <c r="S263" s="87"/>
      <c r="T263" s="87"/>
      <c r="U263" s="87"/>
      <c r="V263" s="87"/>
      <c r="W263" s="87"/>
      <c r="X263" s="87"/>
      <c r="Y263" s="87"/>
      <c r="Z263" s="87"/>
      <c r="AA263" s="87"/>
      <c r="AB263" s="87"/>
      <c r="AC263" s="87"/>
      <c r="AD263" s="87"/>
    </row>
    <row r="264" spans="1:30" ht="12.75" customHeight="1">
      <c r="A264" s="94"/>
      <c r="B264" s="95"/>
      <c r="C264" s="94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104"/>
      <c r="Q264" s="87"/>
      <c r="R264" s="87"/>
      <c r="S264" s="87"/>
      <c r="T264" s="87"/>
      <c r="U264" s="87"/>
      <c r="V264" s="87"/>
      <c r="W264" s="87"/>
      <c r="X264" s="87"/>
      <c r="Y264" s="87"/>
      <c r="Z264" s="87"/>
      <c r="AA264" s="87"/>
      <c r="AB264" s="87"/>
      <c r="AC264" s="87"/>
      <c r="AD264" s="87"/>
    </row>
    <row r="265" spans="1:30" ht="12.75" customHeight="1">
      <c r="A265" s="94"/>
      <c r="B265" s="95"/>
      <c r="C265" s="94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104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87"/>
      <c r="AC265" s="87"/>
      <c r="AD265" s="87"/>
    </row>
    <row r="266" spans="1:30" ht="12.75" customHeight="1">
      <c r="A266" s="94"/>
      <c r="B266" s="95"/>
      <c r="C266" s="94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104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87"/>
      <c r="AC266" s="87"/>
      <c r="AD266" s="87"/>
    </row>
    <row r="267" spans="1:30" ht="12.75" customHeight="1">
      <c r="A267" s="94"/>
      <c r="B267" s="95"/>
      <c r="C267" s="94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104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87"/>
      <c r="AB267" s="87"/>
      <c r="AC267" s="87"/>
      <c r="AD267" s="87"/>
    </row>
    <row r="268" spans="1:30" ht="12.75" customHeight="1">
      <c r="A268" s="94"/>
      <c r="B268" s="95"/>
      <c r="C268" s="94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104"/>
      <c r="Q268" s="87"/>
      <c r="R268" s="87"/>
      <c r="S268" s="87"/>
      <c r="T268" s="87"/>
      <c r="U268" s="87"/>
      <c r="V268" s="87"/>
      <c r="W268" s="87"/>
      <c r="X268" s="87"/>
      <c r="Y268" s="87"/>
      <c r="Z268" s="87"/>
      <c r="AA268" s="87"/>
      <c r="AB268" s="87"/>
      <c r="AC268" s="87"/>
      <c r="AD268" s="87"/>
    </row>
    <row r="269" spans="1:30" ht="12.75" customHeight="1">
      <c r="A269" s="94"/>
      <c r="B269" s="95"/>
      <c r="C269" s="94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104"/>
      <c r="Q269" s="87"/>
      <c r="R269" s="87"/>
      <c r="S269" s="87"/>
      <c r="T269" s="87"/>
      <c r="U269" s="87"/>
      <c r="V269" s="87"/>
      <c r="W269" s="87"/>
      <c r="X269" s="87"/>
      <c r="Y269" s="87"/>
      <c r="Z269" s="87"/>
      <c r="AA269" s="87"/>
      <c r="AB269" s="87"/>
      <c r="AC269" s="87"/>
      <c r="AD269" s="87"/>
    </row>
    <row r="270" spans="1:30" ht="12.75" customHeight="1">
      <c r="A270" s="94"/>
      <c r="B270" s="95"/>
      <c r="C270" s="94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104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</row>
    <row r="271" spans="1:30" ht="12.75" customHeight="1">
      <c r="A271" s="94"/>
      <c r="B271" s="95"/>
      <c r="C271" s="94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104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</row>
    <row r="272" spans="1:30" ht="12.75" customHeight="1">
      <c r="A272" s="94"/>
      <c r="B272" s="95"/>
      <c r="C272" s="94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104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</row>
    <row r="273" spans="1:30" ht="12.75" customHeight="1">
      <c r="A273" s="94"/>
      <c r="B273" s="95"/>
      <c r="C273" s="94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104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</row>
    <row r="274" spans="1:30" ht="12.75" customHeight="1">
      <c r="A274" s="94"/>
      <c r="B274" s="95"/>
      <c r="C274" s="94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104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  <c r="AC274" s="87"/>
      <c r="AD274" s="87"/>
    </row>
    <row r="275" spans="1:30" ht="12.75" customHeight="1">
      <c r="A275" s="94"/>
      <c r="B275" s="95"/>
      <c r="C275" s="94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104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87"/>
      <c r="AD275" s="87"/>
    </row>
    <row r="276" spans="1:30" ht="12.75" customHeight="1">
      <c r="A276" s="94"/>
      <c r="B276" s="95"/>
      <c r="C276" s="94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104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87"/>
      <c r="AD276" s="87"/>
    </row>
    <row r="277" spans="1:30" ht="12.75" customHeight="1">
      <c r="A277" s="94"/>
      <c r="B277" s="95"/>
      <c r="C277" s="94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104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</row>
    <row r="278" spans="1:30" ht="12.75" customHeight="1">
      <c r="A278" s="94"/>
      <c r="B278" s="95"/>
      <c r="C278" s="94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104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</row>
    <row r="279" spans="1:30" ht="12.75" customHeight="1">
      <c r="A279" s="94"/>
      <c r="B279" s="95"/>
      <c r="C279" s="94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104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</row>
    <row r="280" spans="1:30" ht="12.75" customHeight="1">
      <c r="A280" s="94"/>
      <c r="B280" s="95"/>
      <c r="C280" s="94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104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87"/>
      <c r="AC280" s="87"/>
      <c r="AD280" s="87"/>
    </row>
    <row r="281" spans="1:30" ht="12.75" customHeight="1">
      <c r="A281" s="94"/>
      <c r="B281" s="95"/>
      <c r="C281" s="94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104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87"/>
      <c r="AB281" s="87"/>
      <c r="AC281" s="87"/>
      <c r="AD281" s="87"/>
    </row>
    <row r="282" spans="1:30" ht="12.75" customHeight="1">
      <c r="A282" s="94"/>
      <c r="B282" s="95"/>
      <c r="C282" s="94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104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</row>
    <row r="283" spans="1:30" ht="12.75" customHeight="1">
      <c r="A283" s="94"/>
      <c r="B283" s="95"/>
      <c r="C283" s="94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104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</row>
    <row r="284" spans="1:30" ht="12.75" customHeight="1">
      <c r="A284" s="94"/>
      <c r="B284" s="95"/>
      <c r="C284" s="94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104"/>
      <c r="Q284" s="87"/>
      <c r="R284" s="87"/>
      <c r="S284" s="87"/>
      <c r="T284" s="87"/>
      <c r="U284" s="87"/>
      <c r="V284" s="87"/>
      <c r="W284" s="87"/>
      <c r="X284" s="87"/>
      <c r="Y284" s="87"/>
      <c r="Z284" s="87"/>
      <c r="AA284" s="87"/>
      <c r="AB284" s="87"/>
      <c r="AC284" s="87"/>
      <c r="AD284" s="87"/>
    </row>
    <row r="285" spans="1:30" ht="12.75" customHeight="1">
      <c r="A285" s="94"/>
      <c r="B285" s="95"/>
      <c r="C285" s="94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104"/>
      <c r="Q285" s="87"/>
      <c r="R285" s="87"/>
      <c r="S285" s="87"/>
      <c r="T285" s="87"/>
      <c r="U285" s="87"/>
      <c r="V285" s="87"/>
      <c r="W285" s="87"/>
      <c r="X285" s="87"/>
      <c r="Y285" s="87"/>
      <c r="Z285" s="87"/>
      <c r="AA285" s="87"/>
      <c r="AB285" s="87"/>
      <c r="AC285" s="87"/>
      <c r="AD285" s="87"/>
    </row>
    <row r="286" spans="1:30" ht="12.75" customHeight="1">
      <c r="A286" s="94"/>
      <c r="B286" s="95"/>
      <c r="C286" s="94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104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87"/>
      <c r="AC286" s="87"/>
      <c r="AD286" s="87"/>
    </row>
    <row r="287" spans="1:30" ht="12.75" customHeight="1">
      <c r="A287" s="94"/>
      <c r="B287" s="95"/>
      <c r="C287" s="94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104"/>
      <c r="Q287" s="87"/>
      <c r="R287" s="87"/>
      <c r="S287" s="87"/>
      <c r="T287" s="87"/>
      <c r="U287" s="87"/>
      <c r="V287" s="87"/>
      <c r="W287" s="87"/>
      <c r="X287" s="87"/>
      <c r="Y287" s="87"/>
      <c r="Z287" s="87"/>
      <c r="AA287" s="87"/>
      <c r="AB287" s="87"/>
      <c r="AC287" s="87"/>
      <c r="AD287" s="87"/>
    </row>
    <row r="288" spans="1:30" ht="12.75" customHeight="1">
      <c r="A288" s="94"/>
      <c r="B288" s="95"/>
      <c r="C288" s="94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104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87"/>
      <c r="AB288" s="87"/>
      <c r="AC288" s="87"/>
      <c r="AD288" s="87"/>
    </row>
    <row r="289" spans="1:30" ht="12.75" customHeight="1">
      <c r="A289" s="94"/>
      <c r="B289" s="95"/>
      <c r="C289" s="94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104"/>
      <c r="Q289" s="87"/>
      <c r="R289" s="87"/>
      <c r="S289" s="87"/>
      <c r="T289" s="87"/>
      <c r="U289" s="87"/>
      <c r="V289" s="87"/>
      <c r="W289" s="87"/>
      <c r="X289" s="87"/>
      <c r="Y289" s="87"/>
      <c r="Z289" s="87"/>
      <c r="AA289" s="87"/>
      <c r="AB289" s="87"/>
      <c r="AC289" s="87"/>
      <c r="AD289" s="87"/>
    </row>
    <row r="290" spans="1:30" ht="12.75" customHeight="1">
      <c r="A290" s="94"/>
      <c r="B290" s="95"/>
      <c r="C290" s="94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104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87"/>
      <c r="AB290" s="87"/>
      <c r="AC290" s="87"/>
      <c r="AD290" s="87"/>
    </row>
    <row r="291" spans="1:30" ht="12.75" customHeight="1">
      <c r="A291" s="94"/>
      <c r="B291" s="95"/>
      <c r="C291" s="94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104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87"/>
      <c r="AB291" s="87"/>
      <c r="AC291" s="87"/>
      <c r="AD291" s="87"/>
    </row>
    <row r="292" spans="1:30" ht="12.75" customHeight="1">
      <c r="A292" s="94"/>
      <c r="B292" s="95"/>
      <c r="C292" s="94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104"/>
      <c r="Q292" s="87"/>
      <c r="R292" s="87"/>
      <c r="S292" s="87"/>
      <c r="T292" s="87"/>
      <c r="U292" s="87"/>
      <c r="V292" s="87"/>
      <c r="W292" s="87"/>
      <c r="X292" s="87"/>
      <c r="Y292" s="87"/>
      <c r="Z292" s="87"/>
      <c r="AA292" s="87"/>
      <c r="AB292" s="87"/>
      <c r="AC292" s="87"/>
      <c r="AD292" s="87"/>
    </row>
    <row r="293" spans="1:30" ht="12.75" customHeight="1">
      <c r="A293" s="94"/>
      <c r="B293" s="95"/>
      <c r="C293" s="94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104"/>
      <c r="Q293" s="87"/>
      <c r="R293" s="87"/>
      <c r="S293" s="87"/>
      <c r="T293" s="87"/>
      <c r="U293" s="87"/>
      <c r="V293" s="87"/>
      <c r="W293" s="87"/>
      <c r="X293" s="87"/>
      <c r="Y293" s="87"/>
      <c r="Z293" s="87"/>
      <c r="AA293" s="87"/>
      <c r="AB293" s="87"/>
      <c r="AC293" s="87"/>
      <c r="AD293" s="87"/>
    </row>
    <row r="294" spans="1:30" ht="12.75" customHeight="1">
      <c r="A294" s="94"/>
      <c r="B294" s="95"/>
      <c r="C294" s="94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104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</row>
    <row r="295" spans="1:30" ht="12.75" customHeight="1">
      <c r="A295" s="94"/>
      <c r="B295" s="95"/>
      <c r="C295" s="94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104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</row>
    <row r="296" spans="1:30" ht="12.75" customHeight="1">
      <c r="A296" s="94"/>
      <c r="B296" s="95"/>
      <c r="C296" s="94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104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</row>
    <row r="297" spans="1:30" ht="12.75" customHeight="1">
      <c r="A297" s="94"/>
      <c r="B297" s="95"/>
      <c r="C297" s="94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104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</row>
    <row r="298" spans="1:30" ht="12.75" customHeight="1">
      <c r="A298" s="94"/>
      <c r="B298" s="95"/>
      <c r="C298" s="94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104"/>
      <c r="Q298" s="87"/>
      <c r="R298" s="87"/>
      <c r="S298" s="87"/>
      <c r="T298" s="87"/>
      <c r="U298" s="87"/>
      <c r="V298" s="87"/>
      <c r="W298" s="87"/>
      <c r="X298" s="87"/>
      <c r="Y298" s="87"/>
      <c r="Z298" s="87"/>
      <c r="AA298" s="87"/>
      <c r="AB298" s="87"/>
      <c r="AC298" s="87"/>
      <c r="AD298" s="87"/>
    </row>
    <row r="299" spans="1:30" ht="12.75" customHeight="1">
      <c r="A299" s="94"/>
      <c r="B299" s="95"/>
      <c r="C299" s="94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104"/>
      <c r="Q299" s="87"/>
      <c r="R299" s="87"/>
      <c r="S299" s="87"/>
      <c r="T299" s="87"/>
      <c r="U299" s="87"/>
      <c r="V299" s="87"/>
      <c r="W299" s="87"/>
      <c r="X299" s="87"/>
      <c r="Y299" s="87"/>
      <c r="Z299" s="87"/>
      <c r="AA299" s="87"/>
      <c r="AB299" s="87"/>
      <c r="AC299" s="87"/>
      <c r="AD299" s="87"/>
    </row>
    <row r="300" spans="1:30" ht="12.75" customHeight="1">
      <c r="A300" s="94"/>
      <c r="B300" s="95"/>
      <c r="C300" s="94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104"/>
      <c r="Q300" s="87"/>
      <c r="R300" s="87"/>
      <c r="S300" s="87"/>
      <c r="T300" s="87"/>
      <c r="U300" s="87"/>
      <c r="V300" s="87"/>
      <c r="W300" s="87"/>
      <c r="X300" s="87"/>
      <c r="Y300" s="87"/>
      <c r="Z300" s="87"/>
      <c r="AA300" s="87"/>
      <c r="AB300" s="87"/>
      <c r="AC300" s="87"/>
      <c r="AD300" s="87"/>
    </row>
    <row r="301" spans="1:30" ht="12.75" customHeight="1">
      <c r="A301" s="94"/>
      <c r="B301" s="95"/>
      <c r="C301" s="94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104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</row>
    <row r="302" spans="1:30" ht="12.75" customHeight="1">
      <c r="A302" s="94"/>
      <c r="B302" s="95"/>
      <c r="C302" s="94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104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</row>
    <row r="303" spans="1:30" ht="12.75" customHeight="1">
      <c r="A303" s="94"/>
      <c r="B303" s="95"/>
      <c r="C303" s="94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104"/>
      <c r="Q303" s="87"/>
      <c r="R303" s="87"/>
      <c r="S303" s="87"/>
      <c r="T303" s="87"/>
      <c r="U303" s="87"/>
      <c r="V303" s="87"/>
      <c r="W303" s="87"/>
      <c r="X303" s="87"/>
      <c r="Y303" s="87"/>
      <c r="Z303" s="87"/>
      <c r="AA303" s="87"/>
      <c r="AB303" s="87"/>
      <c r="AC303" s="87"/>
      <c r="AD303" s="87"/>
    </row>
    <row r="304" spans="1:30" ht="12.75" customHeight="1">
      <c r="A304" s="94"/>
      <c r="B304" s="95"/>
      <c r="C304" s="94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104"/>
      <c r="Q304" s="87"/>
      <c r="R304" s="87"/>
      <c r="S304" s="87"/>
      <c r="T304" s="87"/>
      <c r="U304" s="87"/>
      <c r="V304" s="87"/>
      <c r="W304" s="87"/>
      <c r="X304" s="87"/>
      <c r="Y304" s="87"/>
      <c r="Z304" s="87"/>
      <c r="AA304" s="87"/>
      <c r="AB304" s="87"/>
      <c r="AC304" s="87"/>
      <c r="AD304" s="87"/>
    </row>
    <row r="305" spans="1:30" ht="12.75" customHeight="1">
      <c r="A305" s="94"/>
      <c r="B305" s="95"/>
      <c r="C305" s="94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104"/>
      <c r="Q305" s="87"/>
      <c r="R305" s="87"/>
      <c r="S305" s="87"/>
      <c r="T305" s="87"/>
      <c r="U305" s="87"/>
      <c r="V305" s="87"/>
      <c r="W305" s="87"/>
      <c r="X305" s="87"/>
      <c r="Y305" s="87"/>
      <c r="Z305" s="87"/>
      <c r="AA305" s="87"/>
      <c r="AB305" s="87"/>
      <c r="AC305" s="87"/>
      <c r="AD305" s="87"/>
    </row>
    <row r="306" spans="1:30" ht="12.75" customHeight="1">
      <c r="A306" s="94"/>
      <c r="B306" s="95"/>
      <c r="C306" s="94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104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</row>
    <row r="307" spans="1:30" ht="12.75" customHeight="1">
      <c r="A307" s="94"/>
      <c r="B307" s="95"/>
      <c r="C307" s="94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104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</row>
    <row r="308" spans="1:30" ht="12.75" customHeight="1">
      <c r="A308" s="94"/>
      <c r="B308" s="95"/>
      <c r="C308" s="94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104"/>
      <c r="Q308" s="87"/>
      <c r="R308" s="87"/>
      <c r="S308" s="87"/>
      <c r="T308" s="87"/>
      <c r="U308" s="87"/>
      <c r="V308" s="87"/>
      <c r="W308" s="87"/>
      <c r="X308" s="87"/>
      <c r="Y308" s="87"/>
      <c r="Z308" s="87"/>
      <c r="AA308" s="87"/>
      <c r="AB308" s="87"/>
      <c r="AC308" s="87"/>
      <c r="AD308" s="87"/>
    </row>
    <row r="309" spans="1:30" ht="12.75" customHeight="1">
      <c r="A309" s="94"/>
      <c r="B309" s="95"/>
      <c r="C309" s="94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104"/>
      <c r="Q309" s="87"/>
      <c r="R309" s="87"/>
      <c r="S309" s="87"/>
      <c r="T309" s="87"/>
      <c r="U309" s="87"/>
      <c r="V309" s="87"/>
      <c r="W309" s="87"/>
      <c r="X309" s="87"/>
      <c r="Y309" s="87"/>
      <c r="Z309" s="87"/>
      <c r="AA309" s="87"/>
      <c r="AB309" s="87"/>
      <c r="AC309" s="87"/>
      <c r="AD309" s="87"/>
    </row>
    <row r="310" spans="1:30" ht="12.75" customHeight="1">
      <c r="A310" s="94"/>
      <c r="B310" s="95"/>
      <c r="C310" s="94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104"/>
      <c r="Q310" s="87"/>
      <c r="R310" s="87"/>
      <c r="S310" s="87"/>
      <c r="T310" s="87"/>
      <c r="U310" s="87"/>
      <c r="V310" s="87"/>
      <c r="W310" s="87"/>
      <c r="X310" s="87"/>
      <c r="Y310" s="87"/>
      <c r="Z310" s="87"/>
      <c r="AA310" s="87"/>
      <c r="AB310" s="87"/>
      <c r="AC310" s="87"/>
      <c r="AD310" s="87"/>
    </row>
    <row r="311" spans="1:30" ht="12.75" customHeight="1">
      <c r="A311" s="94"/>
      <c r="B311" s="95"/>
      <c r="C311" s="94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104"/>
      <c r="Q311" s="87"/>
      <c r="R311" s="87"/>
      <c r="S311" s="87"/>
      <c r="T311" s="87"/>
      <c r="U311" s="87"/>
      <c r="V311" s="87"/>
      <c r="W311" s="87"/>
      <c r="X311" s="87"/>
      <c r="Y311" s="87"/>
      <c r="Z311" s="87"/>
      <c r="AA311" s="87"/>
      <c r="AB311" s="87"/>
      <c r="AC311" s="87"/>
      <c r="AD311" s="87"/>
    </row>
    <row r="312" spans="1:30" ht="12.75" customHeight="1">
      <c r="A312" s="94"/>
      <c r="B312" s="95"/>
      <c r="C312" s="94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104"/>
      <c r="Q312" s="87"/>
      <c r="R312" s="87"/>
      <c r="S312" s="87"/>
      <c r="T312" s="87"/>
      <c r="U312" s="87"/>
      <c r="V312" s="87"/>
      <c r="W312" s="87"/>
      <c r="X312" s="87"/>
      <c r="Y312" s="87"/>
      <c r="Z312" s="87"/>
      <c r="AA312" s="87"/>
      <c r="AB312" s="87"/>
      <c r="AC312" s="87"/>
      <c r="AD312" s="87"/>
    </row>
    <row r="313" spans="1:30" ht="12.75" customHeight="1">
      <c r="A313" s="94"/>
      <c r="B313" s="95"/>
      <c r="C313" s="94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104"/>
      <c r="Q313" s="87"/>
      <c r="R313" s="87"/>
      <c r="S313" s="87"/>
      <c r="T313" s="87"/>
      <c r="U313" s="87"/>
      <c r="V313" s="87"/>
      <c r="W313" s="87"/>
      <c r="X313" s="87"/>
      <c r="Y313" s="87"/>
      <c r="Z313" s="87"/>
      <c r="AA313" s="87"/>
      <c r="AB313" s="87"/>
      <c r="AC313" s="87"/>
      <c r="AD313" s="87"/>
    </row>
    <row r="314" spans="1:30" ht="12.75" customHeight="1">
      <c r="A314" s="94"/>
      <c r="B314" s="95"/>
      <c r="C314" s="94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104"/>
      <c r="Q314" s="87"/>
      <c r="R314" s="87"/>
      <c r="S314" s="87"/>
      <c r="T314" s="87"/>
      <c r="U314" s="87"/>
      <c r="V314" s="87"/>
      <c r="W314" s="87"/>
      <c r="X314" s="87"/>
      <c r="Y314" s="87"/>
      <c r="Z314" s="87"/>
      <c r="AA314" s="87"/>
      <c r="AB314" s="87"/>
      <c r="AC314" s="87"/>
      <c r="AD314" s="87"/>
    </row>
    <row r="315" spans="1:30" ht="12.75" customHeight="1">
      <c r="A315" s="94"/>
      <c r="B315" s="95"/>
      <c r="C315" s="94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104"/>
      <c r="Q315" s="87"/>
      <c r="R315" s="87"/>
      <c r="S315" s="87"/>
      <c r="T315" s="87"/>
      <c r="U315" s="87"/>
      <c r="V315" s="87"/>
      <c r="W315" s="87"/>
      <c r="X315" s="87"/>
      <c r="Y315" s="87"/>
      <c r="Z315" s="87"/>
      <c r="AA315" s="87"/>
      <c r="AB315" s="87"/>
      <c r="AC315" s="87"/>
      <c r="AD315" s="87"/>
    </row>
    <row r="316" spans="1:30" ht="12.75" customHeight="1">
      <c r="A316" s="94"/>
      <c r="B316" s="95"/>
      <c r="C316" s="94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104"/>
      <c r="Q316" s="87"/>
      <c r="R316" s="87"/>
      <c r="S316" s="87"/>
      <c r="T316" s="87"/>
      <c r="U316" s="87"/>
      <c r="V316" s="87"/>
      <c r="W316" s="87"/>
      <c r="X316" s="87"/>
      <c r="Y316" s="87"/>
      <c r="Z316" s="87"/>
      <c r="AA316" s="87"/>
      <c r="AB316" s="87"/>
      <c r="AC316" s="87"/>
      <c r="AD316" s="87"/>
    </row>
    <row r="317" spans="1:30" ht="12.75" customHeight="1">
      <c r="A317" s="94"/>
      <c r="B317" s="95"/>
      <c r="C317" s="94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104"/>
      <c r="Q317" s="87"/>
      <c r="R317" s="87"/>
      <c r="S317" s="87"/>
      <c r="T317" s="87"/>
      <c r="U317" s="87"/>
      <c r="V317" s="87"/>
      <c r="W317" s="87"/>
      <c r="X317" s="87"/>
      <c r="Y317" s="87"/>
      <c r="Z317" s="87"/>
      <c r="AA317" s="87"/>
      <c r="AB317" s="87"/>
      <c r="AC317" s="87"/>
      <c r="AD317" s="87"/>
    </row>
    <row r="318" spans="1:30" ht="12.75" customHeight="1">
      <c r="A318" s="94"/>
      <c r="B318" s="95"/>
      <c r="C318" s="94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104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</row>
    <row r="319" spans="1:30" ht="12.75" customHeight="1">
      <c r="A319" s="94"/>
      <c r="B319" s="95"/>
      <c r="C319" s="94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104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</row>
    <row r="320" spans="1:30" ht="12.75" customHeight="1">
      <c r="A320" s="94"/>
      <c r="B320" s="95"/>
      <c r="C320" s="94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104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</row>
    <row r="321" spans="1:30" ht="12.75" customHeight="1">
      <c r="A321" s="94"/>
      <c r="B321" s="95"/>
      <c r="C321" s="94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104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</row>
    <row r="322" spans="1:30" ht="12.75" customHeight="1">
      <c r="A322" s="94"/>
      <c r="B322" s="95"/>
      <c r="C322" s="94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104"/>
      <c r="Q322" s="87"/>
      <c r="R322" s="87"/>
      <c r="S322" s="87"/>
      <c r="T322" s="87"/>
      <c r="U322" s="87"/>
      <c r="V322" s="87"/>
      <c r="W322" s="87"/>
      <c r="X322" s="87"/>
      <c r="Y322" s="87"/>
      <c r="Z322" s="87"/>
      <c r="AA322" s="87"/>
      <c r="AB322" s="87"/>
      <c r="AC322" s="87"/>
      <c r="AD322" s="87"/>
    </row>
    <row r="323" spans="1:30" ht="12.75" customHeight="1">
      <c r="A323" s="94"/>
      <c r="B323" s="95"/>
      <c r="C323" s="94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104"/>
      <c r="Q323" s="87"/>
      <c r="R323" s="87"/>
      <c r="S323" s="87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</row>
    <row r="324" spans="1:30" ht="12.75" customHeight="1">
      <c r="A324" s="94"/>
      <c r="B324" s="95"/>
      <c r="C324" s="94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104"/>
      <c r="Q324" s="87"/>
      <c r="R324" s="87"/>
      <c r="S324" s="87"/>
      <c r="T324" s="87"/>
      <c r="U324" s="87"/>
      <c r="V324" s="87"/>
      <c r="W324" s="87"/>
      <c r="X324" s="87"/>
      <c r="Y324" s="87"/>
      <c r="Z324" s="87"/>
      <c r="AA324" s="87"/>
      <c r="AB324" s="87"/>
      <c r="AC324" s="87"/>
      <c r="AD324" s="87"/>
    </row>
    <row r="325" spans="1:30" ht="12.75" customHeight="1">
      <c r="A325" s="94"/>
      <c r="B325" s="95"/>
      <c r="C325" s="94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104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</row>
    <row r="326" spans="1:30" ht="12.75" customHeight="1">
      <c r="A326" s="94"/>
      <c r="B326" s="95"/>
      <c r="C326" s="94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104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</row>
    <row r="327" spans="1:30" ht="12.75" customHeight="1">
      <c r="A327" s="94"/>
      <c r="B327" s="95"/>
      <c r="C327" s="94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104"/>
      <c r="Q327" s="87"/>
      <c r="R327" s="87"/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</row>
    <row r="328" spans="1:30" ht="12.75" customHeight="1">
      <c r="A328" s="94"/>
      <c r="B328" s="95"/>
      <c r="C328" s="94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104"/>
      <c r="Q328" s="87"/>
      <c r="R328" s="87"/>
      <c r="S328" s="87"/>
      <c r="T328" s="87"/>
      <c r="U328" s="87"/>
      <c r="V328" s="87"/>
      <c r="W328" s="87"/>
      <c r="X328" s="87"/>
      <c r="Y328" s="87"/>
      <c r="Z328" s="87"/>
      <c r="AA328" s="87"/>
      <c r="AB328" s="87"/>
      <c r="AC328" s="87"/>
      <c r="AD328" s="87"/>
    </row>
    <row r="329" spans="1:30" ht="12.75" customHeight="1">
      <c r="A329" s="94"/>
      <c r="B329" s="95"/>
      <c r="C329" s="94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104"/>
      <c r="Q329" s="87"/>
      <c r="R329" s="87"/>
      <c r="S329" s="87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</row>
    <row r="330" spans="1:30" ht="12.75" customHeight="1">
      <c r="A330" s="94"/>
      <c r="B330" s="95"/>
      <c r="C330" s="94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104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</row>
    <row r="331" spans="1:30" ht="12.75" customHeight="1">
      <c r="A331" s="94"/>
      <c r="B331" s="95"/>
      <c r="C331" s="94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104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</row>
    <row r="332" spans="1:30" ht="12.75" customHeight="1">
      <c r="A332" s="94"/>
      <c r="B332" s="95"/>
      <c r="C332" s="94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104"/>
      <c r="Q332" s="87"/>
      <c r="R332" s="87"/>
      <c r="S332" s="87"/>
      <c r="T332" s="87"/>
      <c r="U332" s="87"/>
      <c r="V332" s="87"/>
      <c r="W332" s="87"/>
      <c r="X332" s="87"/>
      <c r="Y332" s="87"/>
      <c r="Z332" s="87"/>
      <c r="AA332" s="87"/>
      <c r="AB332" s="87"/>
      <c r="AC332" s="87"/>
      <c r="AD332" s="87"/>
    </row>
    <row r="333" spans="1:30" ht="12.75" customHeight="1">
      <c r="A333" s="94"/>
      <c r="B333" s="95"/>
      <c r="C333" s="94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104"/>
      <c r="Q333" s="87"/>
      <c r="R333" s="87"/>
      <c r="S333" s="87"/>
      <c r="T333" s="87"/>
      <c r="U333" s="87"/>
      <c r="V333" s="87"/>
      <c r="W333" s="87"/>
      <c r="X333" s="87"/>
      <c r="Y333" s="87"/>
      <c r="Z333" s="87"/>
      <c r="AA333" s="87"/>
      <c r="AB333" s="87"/>
      <c r="AC333" s="87"/>
      <c r="AD333" s="87"/>
    </row>
    <row r="334" spans="1:30" ht="12.75" customHeight="1">
      <c r="A334" s="94"/>
      <c r="B334" s="95"/>
      <c r="C334" s="94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104"/>
      <c r="Q334" s="87"/>
      <c r="R334" s="87"/>
      <c r="S334" s="87"/>
      <c r="T334" s="87"/>
      <c r="U334" s="87"/>
      <c r="V334" s="87"/>
      <c r="W334" s="87"/>
      <c r="X334" s="87"/>
      <c r="Y334" s="87"/>
      <c r="Z334" s="87"/>
      <c r="AA334" s="87"/>
      <c r="AB334" s="87"/>
      <c r="AC334" s="87"/>
      <c r="AD334" s="87"/>
    </row>
    <row r="335" spans="1:30" ht="12.75" customHeight="1">
      <c r="A335" s="94"/>
      <c r="B335" s="95"/>
      <c r="C335" s="94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104"/>
      <c r="Q335" s="87"/>
      <c r="R335" s="87"/>
      <c r="S335" s="87"/>
      <c r="T335" s="87"/>
      <c r="U335" s="87"/>
      <c r="V335" s="87"/>
      <c r="W335" s="87"/>
      <c r="X335" s="87"/>
      <c r="Y335" s="87"/>
      <c r="Z335" s="87"/>
      <c r="AA335" s="87"/>
      <c r="AB335" s="87"/>
      <c r="AC335" s="87"/>
      <c r="AD335" s="87"/>
    </row>
    <row r="336" spans="1:30" ht="12.75" customHeight="1">
      <c r="A336" s="94"/>
      <c r="B336" s="95"/>
      <c r="C336" s="94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104"/>
      <c r="Q336" s="87"/>
      <c r="R336" s="87"/>
      <c r="S336" s="87"/>
      <c r="T336" s="87"/>
      <c r="U336" s="87"/>
      <c r="V336" s="87"/>
      <c r="W336" s="87"/>
      <c r="X336" s="87"/>
      <c r="Y336" s="87"/>
      <c r="Z336" s="87"/>
      <c r="AA336" s="87"/>
      <c r="AB336" s="87"/>
      <c r="AC336" s="87"/>
      <c r="AD336" s="87"/>
    </row>
    <row r="337" spans="1:30" ht="12.75" customHeight="1">
      <c r="A337" s="94"/>
      <c r="B337" s="95"/>
      <c r="C337" s="94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104"/>
      <c r="Q337" s="87"/>
      <c r="R337" s="87"/>
      <c r="S337" s="87"/>
      <c r="T337" s="87"/>
      <c r="U337" s="87"/>
      <c r="V337" s="87"/>
      <c r="W337" s="87"/>
      <c r="X337" s="87"/>
      <c r="Y337" s="87"/>
      <c r="Z337" s="87"/>
      <c r="AA337" s="87"/>
      <c r="AB337" s="87"/>
      <c r="AC337" s="87"/>
      <c r="AD337" s="87"/>
    </row>
    <row r="338" spans="1:30" ht="12.75" customHeight="1">
      <c r="A338" s="94"/>
      <c r="B338" s="95"/>
      <c r="C338" s="94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104"/>
      <c r="Q338" s="87"/>
      <c r="R338" s="87"/>
      <c r="S338" s="87"/>
      <c r="T338" s="87"/>
      <c r="U338" s="87"/>
      <c r="V338" s="87"/>
      <c r="W338" s="87"/>
      <c r="X338" s="87"/>
      <c r="Y338" s="87"/>
      <c r="Z338" s="87"/>
      <c r="AA338" s="87"/>
      <c r="AB338" s="87"/>
      <c r="AC338" s="87"/>
      <c r="AD338" s="87"/>
    </row>
    <row r="339" spans="1:30" ht="12.75" customHeight="1">
      <c r="A339" s="94"/>
      <c r="B339" s="95"/>
      <c r="C339" s="94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104"/>
      <c r="Q339" s="87"/>
      <c r="R339" s="87"/>
      <c r="S339" s="87"/>
      <c r="T339" s="87"/>
      <c r="U339" s="87"/>
      <c r="V339" s="87"/>
      <c r="W339" s="87"/>
      <c r="X339" s="87"/>
      <c r="Y339" s="87"/>
      <c r="Z339" s="87"/>
      <c r="AA339" s="87"/>
      <c r="AB339" s="87"/>
      <c r="AC339" s="87"/>
      <c r="AD339" s="87"/>
    </row>
    <row r="340" spans="1:30" ht="12.75" customHeight="1">
      <c r="A340" s="94"/>
      <c r="B340" s="95"/>
      <c r="C340" s="94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104"/>
      <c r="Q340" s="87"/>
      <c r="R340" s="87"/>
      <c r="S340" s="87"/>
      <c r="T340" s="87"/>
      <c r="U340" s="87"/>
      <c r="V340" s="87"/>
      <c r="W340" s="87"/>
      <c r="X340" s="87"/>
      <c r="Y340" s="87"/>
      <c r="Z340" s="87"/>
      <c r="AA340" s="87"/>
      <c r="AB340" s="87"/>
      <c r="AC340" s="87"/>
      <c r="AD340" s="87"/>
    </row>
    <row r="341" spans="1:30" ht="12.75" customHeight="1">
      <c r="A341" s="94"/>
      <c r="B341" s="95"/>
      <c r="C341" s="94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104"/>
      <c r="Q341" s="87"/>
      <c r="R341" s="87"/>
      <c r="S341" s="87"/>
      <c r="T341" s="87"/>
      <c r="U341" s="87"/>
      <c r="V341" s="87"/>
      <c r="W341" s="87"/>
      <c r="X341" s="87"/>
      <c r="Y341" s="87"/>
      <c r="Z341" s="87"/>
      <c r="AA341" s="87"/>
      <c r="AB341" s="87"/>
      <c r="AC341" s="87"/>
      <c r="AD341" s="87"/>
    </row>
    <row r="342" spans="1:30" ht="12.75" customHeight="1">
      <c r="A342" s="94"/>
      <c r="B342" s="95"/>
      <c r="C342" s="94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104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</row>
    <row r="343" spans="1:30" ht="12.75" customHeight="1">
      <c r="A343" s="94"/>
      <c r="B343" s="95"/>
      <c r="C343" s="94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104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</row>
    <row r="344" spans="1:30" ht="12.75" customHeight="1">
      <c r="A344" s="94"/>
      <c r="B344" s="95"/>
      <c r="C344" s="94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104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</row>
    <row r="345" spans="1:30" ht="12.75" customHeight="1">
      <c r="A345" s="94"/>
      <c r="B345" s="95"/>
      <c r="C345" s="94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104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</row>
    <row r="346" spans="1:30" ht="12.75" customHeight="1">
      <c r="A346" s="94"/>
      <c r="B346" s="95"/>
      <c r="C346" s="94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104"/>
      <c r="Q346" s="87"/>
      <c r="R346" s="87"/>
      <c r="S346" s="87"/>
      <c r="T346" s="87"/>
      <c r="U346" s="87"/>
      <c r="V346" s="87"/>
      <c r="W346" s="87"/>
      <c r="X346" s="87"/>
      <c r="Y346" s="87"/>
      <c r="Z346" s="87"/>
      <c r="AA346" s="87"/>
      <c r="AB346" s="87"/>
      <c r="AC346" s="87"/>
      <c r="AD346" s="87"/>
    </row>
    <row r="347" spans="1:30" ht="12.75" customHeight="1">
      <c r="A347" s="94"/>
      <c r="B347" s="95"/>
      <c r="C347" s="94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104"/>
      <c r="Q347" s="87"/>
      <c r="R347" s="87"/>
      <c r="S347" s="87"/>
      <c r="T347" s="87"/>
      <c r="U347" s="87"/>
      <c r="V347" s="87"/>
      <c r="W347" s="87"/>
      <c r="X347" s="87"/>
      <c r="Y347" s="87"/>
      <c r="Z347" s="87"/>
      <c r="AA347" s="87"/>
      <c r="AB347" s="87"/>
      <c r="AC347" s="87"/>
      <c r="AD347" s="87"/>
    </row>
    <row r="348" spans="1:30" ht="12.75" customHeight="1">
      <c r="A348" s="94"/>
      <c r="B348" s="95"/>
      <c r="C348" s="94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104"/>
      <c r="Q348" s="87"/>
      <c r="R348" s="87"/>
      <c r="S348" s="87"/>
      <c r="T348" s="87"/>
      <c r="U348" s="87"/>
      <c r="V348" s="87"/>
      <c r="W348" s="87"/>
      <c r="X348" s="87"/>
      <c r="Y348" s="87"/>
      <c r="Z348" s="87"/>
      <c r="AA348" s="87"/>
      <c r="AB348" s="87"/>
      <c r="AC348" s="87"/>
      <c r="AD348" s="87"/>
    </row>
    <row r="349" spans="1:30" ht="12.75" customHeight="1">
      <c r="A349" s="94"/>
      <c r="B349" s="95"/>
      <c r="C349" s="94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104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</row>
    <row r="350" spans="1:30" ht="12.75" customHeight="1">
      <c r="A350" s="94"/>
      <c r="B350" s="95"/>
      <c r="C350" s="94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104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</row>
    <row r="351" spans="1:30" ht="12.75" customHeight="1">
      <c r="A351" s="94"/>
      <c r="B351" s="95"/>
      <c r="C351" s="94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104"/>
      <c r="Q351" s="87"/>
      <c r="R351" s="87"/>
      <c r="S351" s="87"/>
      <c r="T351" s="87"/>
      <c r="U351" s="87"/>
      <c r="V351" s="87"/>
      <c r="W351" s="87"/>
      <c r="X351" s="87"/>
      <c r="Y351" s="87"/>
      <c r="Z351" s="87"/>
      <c r="AA351" s="87"/>
      <c r="AB351" s="87"/>
      <c r="AC351" s="87"/>
      <c r="AD351" s="87"/>
    </row>
    <row r="352" spans="1:30" ht="12.75" customHeight="1">
      <c r="A352" s="94"/>
      <c r="B352" s="95"/>
      <c r="C352" s="94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104"/>
      <c r="Q352" s="87"/>
      <c r="R352" s="87"/>
      <c r="S352" s="87"/>
      <c r="T352" s="87"/>
      <c r="U352" s="87"/>
      <c r="V352" s="87"/>
      <c r="W352" s="87"/>
      <c r="X352" s="87"/>
      <c r="Y352" s="87"/>
      <c r="Z352" s="87"/>
      <c r="AA352" s="87"/>
      <c r="AB352" s="87"/>
      <c r="AC352" s="87"/>
      <c r="AD352" s="87"/>
    </row>
    <row r="353" spans="1:30" ht="12.75" customHeight="1">
      <c r="A353" s="94"/>
      <c r="B353" s="95"/>
      <c r="C353" s="94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104"/>
      <c r="Q353" s="87"/>
      <c r="R353" s="87"/>
      <c r="S353" s="87"/>
      <c r="T353" s="87"/>
      <c r="U353" s="87"/>
      <c r="V353" s="87"/>
      <c r="W353" s="87"/>
      <c r="X353" s="87"/>
      <c r="Y353" s="87"/>
      <c r="Z353" s="87"/>
      <c r="AA353" s="87"/>
      <c r="AB353" s="87"/>
      <c r="AC353" s="87"/>
      <c r="AD353" s="87"/>
    </row>
    <row r="354" spans="1:30" ht="12.75" customHeight="1">
      <c r="A354" s="94"/>
      <c r="B354" s="95"/>
      <c r="C354" s="94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104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</row>
    <row r="355" spans="1:30" ht="12.75" customHeight="1">
      <c r="A355" s="94"/>
      <c r="B355" s="95"/>
      <c r="C355" s="94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104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</row>
    <row r="356" spans="1:30" ht="12.75" customHeight="1">
      <c r="A356" s="94"/>
      <c r="B356" s="95"/>
      <c r="C356" s="94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104"/>
      <c r="Q356" s="87"/>
      <c r="R356" s="87"/>
      <c r="S356" s="87"/>
      <c r="T356" s="87"/>
      <c r="U356" s="87"/>
      <c r="V356" s="87"/>
      <c r="W356" s="87"/>
      <c r="X356" s="87"/>
      <c r="Y356" s="87"/>
      <c r="Z356" s="87"/>
      <c r="AA356" s="87"/>
      <c r="AB356" s="87"/>
      <c r="AC356" s="87"/>
      <c r="AD356" s="87"/>
    </row>
    <row r="357" spans="1:30" ht="12.75" customHeight="1">
      <c r="A357" s="94"/>
      <c r="B357" s="95"/>
      <c r="C357" s="94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104"/>
      <c r="Q357" s="87"/>
      <c r="R357" s="87"/>
      <c r="S357" s="87"/>
      <c r="T357" s="87"/>
      <c r="U357" s="87"/>
      <c r="V357" s="87"/>
      <c r="W357" s="87"/>
      <c r="X357" s="87"/>
      <c r="Y357" s="87"/>
      <c r="Z357" s="87"/>
      <c r="AA357" s="87"/>
      <c r="AB357" s="87"/>
      <c r="AC357" s="87"/>
      <c r="AD357" s="87"/>
    </row>
    <row r="358" spans="1:30" ht="12.75" customHeight="1">
      <c r="A358" s="94"/>
      <c r="B358" s="95"/>
      <c r="C358" s="94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104"/>
      <c r="Q358" s="87"/>
      <c r="R358" s="87"/>
      <c r="S358" s="87"/>
      <c r="T358" s="87"/>
      <c r="U358" s="87"/>
      <c r="V358" s="87"/>
      <c r="W358" s="87"/>
      <c r="X358" s="87"/>
      <c r="Y358" s="87"/>
      <c r="Z358" s="87"/>
      <c r="AA358" s="87"/>
      <c r="AB358" s="87"/>
      <c r="AC358" s="87"/>
      <c r="AD358" s="87"/>
    </row>
    <row r="359" spans="1:30" ht="12.75" customHeight="1">
      <c r="A359" s="94"/>
      <c r="B359" s="95"/>
      <c r="C359" s="94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104"/>
      <c r="Q359" s="87"/>
      <c r="R359" s="87"/>
      <c r="S359" s="87"/>
      <c r="T359" s="87"/>
      <c r="U359" s="87"/>
      <c r="V359" s="87"/>
      <c r="W359" s="87"/>
      <c r="X359" s="87"/>
      <c r="Y359" s="87"/>
      <c r="Z359" s="87"/>
      <c r="AA359" s="87"/>
      <c r="AB359" s="87"/>
      <c r="AC359" s="87"/>
      <c r="AD359" s="87"/>
    </row>
    <row r="360" spans="1:30" ht="12.75" customHeight="1">
      <c r="A360" s="94"/>
      <c r="B360" s="95"/>
      <c r="C360" s="94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104"/>
      <c r="Q360" s="87"/>
      <c r="R360" s="87"/>
      <c r="S360" s="87"/>
      <c r="T360" s="87"/>
      <c r="U360" s="87"/>
      <c r="V360" s="87"/>
      <c r="W360" s="87"/>
      <c r="X360" s="87"/>
      <c r="Y360" s="87"/>
      <c r="Z360" s="87"/>
      <c r="AA360" s="87"/>
      <c r="AB360" s="87"/>
      <c r="AC360" s="87"/>
      <c r="AD360" s="87"/>
    </row>
    <row r="361" spans="1:30" ht="12.75" customHeight="1">
      <c r="A361" s="94"/>
      <c r="B361" s="95"/>
      <c r="C361" s="94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104"/>
      <c r="Q361" s="87"/>
      <c r="R361" s="87"/>
      <c r="S361" s="87"/>
      <c r="T361" s="87"/>
      <c r="U361" s="87"/>
      <c r="V361" s="87"/>
      <c r="W361" s="87"/>
      <c r="X361" s="87"/>
      <c r="Y361" s="87"/>
      <c r="Z361" s="87"/>
      <c r="AA361" s="87"/>
      <c r="AB361" s="87"/>
      <c r="AC361" s="87"/>
      <c r="AD361" s="87"/>
    </row>
    <row r="362" spans="1:30" ht="12.75" customHeight="1">
      <c r="A362" s="94"/>
      <c r="B362" s="95"/>
      <c r="C362" s="94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104"/>
      <c r="Q362" s="87"/>
      <c r="R362" s="87"/>
      <c r="S362" s="87"/>
      <c r="T362" s="87"/>
      <c r="U362" s="87"/>
      <c r="V362" s="87"/>
      <c r="W362" s="87"/>
      <c r="X362" s="87"/>
      <c r="Y362" s="87"/>
      <c r="Z362" s="87"/>
      <c r="AA362" s="87"/>
      <c r="AB362" s="87"/>
      <c r="AC362" s="87"/>
      <c r="AD362" s="87"/>
    </row>
    <row r="363" spans="1:30" ht="12.75" customHeight="1">
      <c r="A363" s="94"/>
      <c r="B363" s="95"/>
      <c r="C363" s="94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104"/>
      <c r="Q363" s="87"/>
      <c r="R363" s="87"/>
      <c r="S363" s="87"/>
      <c r="T363" s="87"/>
      <c r="U363" s="87"/>
      <c r="V363" s="87"/>
      <c r="W363" s="87"/>
      <c r="X363" s="87"/>
      <c r="Y363" s="87"/>
      <c r="Z363" s="87"/>
      <c r="AA363" s="87"/>
      <c r="AB363" s="87"/>
      <c r="AC363" s="87"/>
      <c r="AD363" s="87"/>
    </row>
    <row r="364" spans="1:30" ht="12.75" customHeight="1">
      <c r="A364" s="94"/>
      <c r="B364" s="95"/>
      <c r="C364" s="94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104"/>
      <c r="Q364" s="87"/>
      <c r="R364" s="87"/>
      <c r="S364" s="87"/>
      <c r="T364" s="87"/>
      <c r="U364" s="87"/>
      <c r="V364" s="87"/>
      <c r="W364" s="87"/>
      <c r="X364" s="87"/>
      <c r="Y364" s="87"/>
      <c r="Z364" s="87"/>
      <c r="AA364" s="87"/>
      <c r="AB364" s="87"/>
      <c r="AC364" s="87"/>
      <c r="AD364" s="87"/>
    </row>
    <row r="365" spans="1:30" ht="12.75" customHeight="1">
      <c r="A365" s="94"/>
      <c r="B365" s="95"/>
      <c r="C365" s="94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104"/>
      <c r="Q365" s="87"/>
      <c r="R365" s="87"/>
      <c r="S365" s="87"/>
      <c r="T365" s="87"/>
      <c r="U365" s="87"/>
      <c r="V365" s="87"/>
      <c r="W365" s="87"/>
      <c r="X365" s="87"/>
      <c r="Y365" s="87"/>
      <c r="Z365" s="87"/>
      <c r="AA365" s="87"/>
      <c r="AB365" s="87"/>
      <c r="AC365" s="87"/>
      <c r="AD365" s="87"/>
    </row>
    <row r="366" spans="1:30" ht="12.75" customHeight="1">
      <c r="A366" s="94"/>
      <c r="B366" s="95"/>
      <c r="C366" s="94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104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</row>
    <row r="367" spans="1:30" ht="12.75" customHeight="1">
      <c r="A367" s="94"/>
      <c r="B367" s="95"/>
      <c r="C367" s="94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104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</row>
    <row r="368" spans="1:30" ht="12.75" customHeight="1">
      <c r="A368" s="94"/>
      <c r="B368" s="95"/>
      <c r="C368" s="94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104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</row>
    <row r="369" spans="1:30" ht="12.75" customHeight="1">
      <c r="A369" s="94"/>
      <c r="B369" s="95"/>
      <c r="C369" s="94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104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</row>
    <row r="370" spans="1:30" ht="12.75" customHeight="1">
      <c r="A370" s="94"/>
      <c r="B370" s="95"/>
      <c r="C370" s="94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104"/>
      <c r="Q370" s="87"/>
      <c r="R370" s="87"/>
      <c r="S370" s="87"/>
      <c r="T370" s="87"/>
      <c r="U370" s="87"/>
      <c r="V370" s="87"/>
      <c r="W370" s="87"/>
      <c r="X370" s="87"/>
      <c r="Y370" s="87"/>
      <c r="Z370" s="87"/>
      <c r="AA370" s="87"/>
      <c r="AB370" s="87"/>
      <c r="AC370" s="87"/>
      <c r="AD370" s="87"/>
    </row>
    <row r="371" spans="1:30" ht="12.75" customHeight="1">
      <c r="A371" s="94"/>
      <c r="B371" s="95"/>
      <c r="C371" s="94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104"/>
      <c r="Q371" s="87"/>
      <c r="R371" s="87"/>
      <c r="S371" s="87"/>
      <c r="T371" s="87"/>
      <c r="U371" s="87"/>
      <c r="V371" s="87"/>
      <c r="W371" s="87"/>
      <c r="X371" s="87"/>
      <c r="Y371" s="87"/>
      <c r="Z371" s="87"/>
      <c r="AA371" s="87"/>
      <c r="AB371" s="87"/>
      <c r="AC371" s="87"/>
      <c r="AD371" s="87"/>
    </row>
    <row r="372" spans="1:30" ht="12.75" customHeight="1">
      <c r="A372" s="94"/>
      <c r="B372" s="95"/>
      <c r="C372" s="94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104"/>
      <c r="Q372" s="87"/>
      <c r="R372" s="87"/>
      <c r="S372" s="87"/>
      <c r="T372" s="87"/>
      <c r="U372" s="87"/>
      <c r="V372" s="87"/>
      <c r="W372" s="87"/>
      <c r="X372" s="87"/>
      <c r="Y372" s="87"/>
      <c r="Z372" s="87"/>
      <c r="AA372" s="87"/>
      <c r="AB372" s="87"/>
      <c r="AC372" s="87"/>
      <c r="AD372" s="87"/>
    </row>
    <row r="373" spans="1:30" ht="12.75" customHeight="1">
      <c r="A373" s="94"/>
      <c r="B373" s="95"/>
      <c r="C373" s="94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104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</row>
    <row r="374" spans="1:30" ht="12.75" customHeight="1">
      <c r="A374" s="94"/>
      <c r="B374" s="95"/>
      <c r="C374" s="94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104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</row>
    <row r="375" spans="1:30" ht="12.75" customHeight="1">
      <c r="A375" s="94"/>
      <c r="B375" s="95"/>
      <c r="C375" s="94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104"/>
      <c r="Q375" s="87"/>
      <c r="R375" s="87"/>
      <c r="S375" s="87"/>
      <c r="T375" s="87"/>
      <c r="U375" s="87"/>
      <c r="V375" s="87"/>
      <c r="W375" s="87"/>
      <c r="X375" s="87"/>
      <c r="Y375" s="87"/>
      <c r="Z375" s="87"/>
      <c r="AA375" s="87"/>
      <c r="AB375" s="87"/>
      <c r="AC375" s="87"/>
      <c r="AD375" s="87"/>
    </row>
    <row r="376" spans="1:30" ht="12.75" customHeight="1">
      <c r="A376" s="94"/>
      <c r="B376" s="95"/>
      <c r="C376" s="94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104"/>
      <c r="Q376" s="87"/>
      <c r="R376" s="87"/>
      <c r="S376" s="87"/>
      <c r="T376" s="87"/>
      <c r="U376" s="87"/>
      <c r="V376" s="87"/>
      <c r="W376" s="87"/>
      <c r="X376" s="87"/>
      <c r="Y376" s="87"/>
      <c r="Z376" s="87"/>
      <c r="AA376" s="87"/>
      <c r="AB376" s="87"/>
      <c r="AC376" s="87"/>
      <c r="AD376" s="87"/>
    </row>
    <row r="377" spans="1:30" ht="12.75" customHeight="1">
      <c r="A377" s="94"/>
      <c r="B377" s="95"/>
      <c r="C377" s="94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104"/>
      <c r="Q377" s="87"/>
      <c r="R377" s="87"/>
      <c r="S377" s="87"/>
      <c r="T377" s="87"/>
      <c r="U377" s="87"/>
      <c r="V377" s="87"/>
      <c r="W377" s="87"/>
      <c r="X377" s="87"/>
      <c r="Y377" s="87"/>
      <c r="Z377" s="87"/>
      <c r="AA377" s="87"/>
      <c r="AB377" s="87"/>
      <c r="AC377" s="87"/>
      <c r="AD377" s="87"/>
    </row>
    <row r="378" spans="1:30" ht="12.75" customHeight="1">
      <c r="A378" s="94"/>
      <c r="B378" s="95"/>
      <c r="C378" s="94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104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</row>
    <row r="379" spans="1:30" ht="12.75" customHeight="1">
      <c r="A379" s="94"/>
      <c r="B379" s="95"/>
      <c r="C379" s="94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104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</row>
    <row r="380" spans="1:30" ht="12.75" customHeight="1">
      <c r="A380" s="94"/>
      <c r="B380" s="95"/>
      <c r="C380" s="94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104"/>
      <c r="Q380" s="87"/>
      <c r="R380" s="87"/>
      <c r="S380" s="87"/>
      <c r="T380" s="87"/>
      <c r="U380" s="87"/>
      <c r="V380" s="87"/>
      <c r="W380" s="87"/>
      <c r="X380" s="87"/>
      <c r="Y380" s="87"/>
      <c r="Z380" s="87"/>
      <c r="AA380" s="87"/>
      <c r="AB380" s="87"/>
      <c r="AC380" s="87"/>
      <c r="AD380" s="87"/>
    </row>
    <row r="381" spans="1:30" ht="12.75" customHeight="1">
      <c r="A381" s="94"/>
      <c r="B381" s="95"/>
      <c r="C381" s="94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104"/>
      <c r="Q381" s="87"/>
      <c r="R381" s="87"/>
      <c r="S381" s="87"/>
      <c r="T381" s="87"/>
      <c r="U381" s="87"/>
      <c r="V381" s="87"/>
      <c r="W381" s="87"/>
      <c r="X381" s="87"/>
      <c r="Y381" s="87"/>
      <c r="Z381" s="87"/>
      <c r="AA381" s="87"/>
      <c r="AB381" s="87"/>
      <c r="AC381" s="87"/>
      <c r="AD381" s="87"/>
    </row>
    <row r="382" spans="1:30" ht="12.75" customHeight="1">
      <c r="A382" s="94"/>
      <c r="B382" s="95"/>
      <c r="C382" s="94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104"/>
      <c r="Q382" s="87"/>
      <c r="R382" s="87"/>
      <c r="S382" s="87"/>
      <c r="T382" s="87"/>
      <c r="U382" s="87"/>
      <c r="V382" s="87"/>
      <c r="W382" s="87"/>
      <c r="X382" s="87"/>
      <c r="Y382" s="87"/>
      <c r="Z382" s="87"/>
      <c r="AA382" s="87"/>
      <c r="AB382" s="87"/>
      <c r="AC382" s="87"/>
      <c r="AD382" s="87"/>
    </row>
    <row r="383" spans="1:30" ht="12.75" customHeight="1">
      <c r="A383" s="94"/>
      <c r="B383" s="95"/>
      <c r="C383" s="94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104"/>
      <c r="Q383" s="87"/>
      <c r="R383" s="87"/>
      <c r="S383" s="87"/>
      <c r="T383" s="87"/>
      <c r="U383" s="87"/>
      <c r="V383" s="87"/>
      <c r="W383" s="87"/>
      <c r="X383" s="87"/>
      <c r="Y383" s="87"/>
      <c r="Z383" s="87"/>
      <c r="AA383" s="87"/>
      <c r="AB383" s="87"/>
      <c r="AC383" s="87"/>
      <c r="AD383" s="87"/>
    </row>
    <row r="384" spans="1:30" ht="12.75" customHeight="1">
      <c r="A384" s="94"/>
      <c r="B384" s="95"/>
      <c r="C384" s="94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104"/>
      <c r="Q384" s="87"/>
      <c r="R384" s="87"/>
      <c r="S384" s="87"/>
      <c r="T384" s="87"/>
      <c r="U384" s="87"/>
      <c r="V384" s="87"/>
      <c r="W384" s="87"/>
      <c r="X384" s="87"/>
      <c r="Y384" s="87"/>
      <c r="Z384" s="87"/>
      <c r="AA384" s="87"/>
      <c r="AB384" s="87"/>
      <c r="AC384" s="87"/>
      <c r="AD384" s="87"/>
    </row>
    <row r="385" spans="1:30" ht="12.75" customHeight="1">
      <c r="A385" s="94"/>
      <c r="B385" s="95"/>
      <c r="C385" s="94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104"/>
      <c r="Q385" s="87"/>
      <c r="R385" s="87"/>
      <c r="S385" s="87"/>
      <c r="T385" s="87"/>
      <c r="U385" s="87"/>
      <c r="V385" s="87"/>
      <c r="W385" s="87"/>
      <c r="X385" s="87"/>
      <c r="Y385" s="87"/>
      <c r="Z385" s="87"/>
      <c r="AA385" s="87"/>
      <c r="AB385" s="87"/>
      <c r="AC385" s="87"/>
      <c r="AD385" s="87"/>
    </row>
    <row r="386" spans="1:30" ht="12.75" customHeight="1">
      <c r="A386" s="94"/>
      <c r="B386" s="95"/>
      <c r="C386" s="94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104"/>
      <c r="Q386" s="87"/>
      <c r="R386" s="87"/>
      <c r="S386" s="87"/>
      <c r="T386" s="87"/>
      <c r="U386" s="87"/>
      <c r="V386" s="87"/>
      <c r="W386" s="87"/>
      <c r="X386" s="87"/>
      <c r="Y386" s="87"/>
      <c r="Z386" s="87"/>
      <c r="AA386" s="87"/>
      <c r="AB386" s="87"/>
      <c r="AC386" s="87"/>
      <c r="AD386" s="87"/>
    </row>
    <row r="387" spans="1:30" ht="12.75" customHeight="1">
      <c r="A387" s="94"/>
      <c r="B387" s="95"/>
      <c r="C387" s="94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104"/>
      <c r="Q387" s="87"/>
      <c r="R387" s="87"/>
      <c r="S387" s="87"/>
      <c r="T387" s="87"/>
      <c r="U387" s="87"/>
      <c r="V387" s="87"/>
      <c r="W387" s="87"/>
      <c r="X387" s="87"/>
      <c r="Y387" s="87"/>
      <c r="Z387" s="87"/>
      <c r="AA387" s="87"/>
      <c r="AB387" s="87"/>
      <c r="AC387" s="87"/>
      <c r="AD387" s="87"/>
    </row>
    <row r="388" spans="1:30" ht="12.75" customHeight="1">
      <c r="A388" s="94"/>
      <c r="B388" s="95"/>
      <c r="C388" s="94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104"/>
      <c r="Q388" s="87"/>
      <c r="R388" s="87"/>
      <c r="S388" s="87"/>
      <c r="T388" s="87"/>
      <c r="U388" s="87"/>
      <c r="V388" s="87"/>
      <c r="W388" s="87"/>
      <c r="X388" s="87"/>
      <c r="Y388" s="87"/>
      <c r="Z388" s="87"/>
      <c r="AA388" s="87"/>
      <c r="AB388" s="87"/>
      <c r="AC388" s="87"/>
      <c r="AD388" s="87"/>
    </row>
    <row r="389" spans="1:30" ht="12.75" customHeight="1">
      <c r="A389" s="94"/>
      <c r="B389" s="95"/>
      <c r="C389" s="94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104"/>
      <c r="Q389" s="87"/>
      <c r="R389" s="87"/>
      <c r="S389" s="87"/>
      <c r="T389" s="87"/>
      <c r="U389" s="87"/>
      <c r="V389" s="87"/>
      <c r="W389" s="87"/>
      <c r="X389" s="87"/>
      <c r="Y389" s="87"/>
      <c r="Z389" s="87"/>
      <c r="AA389" s="87"/>
      <c r="AB389" s="87"/>
      <c r="AC389" s="87"/>
      <c r="AD389" s="87"/>
    </row>
    <row r="390" spans="1:30" ht="12.75" customHeight="1">
      <c r="A390" s="94"/>
      <c r="B390" s="95"/>
      <c r="C390" s="94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104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</row>
    <row r="391" spans="1:30" ht="12.75" customHeight="1">
      <c r="A391" s="94"/>
      <c r="B391" s="95"/>
      <c r="C391" s="94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104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</row>
    <row r="392" spans="1:30" ht="12.75" customHeight="1">
      <c r="A392" s="94"/>
      <c r="B392" s="95"/>
      <c r="C392" s="94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104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</row>
    <row r="393" spans="1:30" ht="12.75" customHeight="1">
      <c r="A393" s="94"/>
      <c r="B393" s="95"/>
      <c r="C393" s="94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104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</row>
    <row r="394" spans="1:30" ht="12.75" customHeight="1">
      <c r="A394" s="94"/>
      <c r="B394" s="95"/>
      <c r="C394" s="94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104"/>
      <c r="Q394" s="87"/>
      <c r="R394" s="87"/>
      <c r="S394" s="87"/>
      <c r="T394" s="87"/>
      <c r="U394" s="87"/>
      <c r="V394" s="87"/>
      <c r="W394" s="87"/>
      <c r="X394" s="87"/>
      <c r="Y394" s="87"/>
      <c r="Z394" s="87"/>
      <c r="AA394" s="87"/>
      <c r="AB394" s="87"/>
      <c r="AC394" s="87"/>
      <c r="AD394" s="87"/>
    </row>
    <row r="395" spans="1:30" ht="12.75" customHeight="1">
      <c r="A395" s="94"/>
      <c r="B395" s="95"/>
      <c r="C395" s="94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104"/>
      <c r="Q395" s="87"/>
      <c r="R395" s="87"/>
      <c r="S395" s="87"/>
      <c r="T395" s="87"/>
      <c r="U395" s="87"/>
      <c r="V395" s="87"/>
      <c r="W395" s="87"/>
      <c r="X395" s="87"/>
      <c r="Y395" s="87"/>
      <c r="Z395" s="87"/>
      <c r="AA395" s="87"/>
      <c r="AB395" s="87"/>
      <c r="AC395" s="87"/>
      <c r="AD395" s="87"/>
    </row>
    <row r="396" spans="1:30" ht="12.75" customHeight="1">
      <c r="A396" s="94"/>
      <c r="B396" s="95"/>
      <c r="C396" s="94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104"/>
      <c r="Q396" s="87"/>
      <c r="R396" s="87"/>
      <c r="S396" s="87"/>
      <c r="T396" s="87"/>
      <c r="U396" s="87"/>
      <c r="V396" s="87"/>
      <c r="W396" s="87"/>
      <c r="X396" s="87"/>
      <c r="Y396" s="87"/>
      <c r="Z396" s="87"/>
      <c r="AA396" s="87"/>
      <c r="AB396" s="87"/>
      <c r="AC396" s="87"/>
      <c r="AD396" s="87"/>
    </row>
    <row r="397" spans="1:30" ht="12.75" customHeight="1">
      <c r="A397" s="94"/>
      <c r="B397" s="95"/>
      <c r="C397" s="94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104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</row>
    <row r="398" spans="1:30" ht="12.75" customHeight="1">
      <c r="A398" s="94"/>
      <c r="B398" s="95"/>
      <c r="C398" s="94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104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</row>
    <row r="399" spans="1:30" ht="12.75" customHeight="1">
      <c r="A399" s="94"/>
      <c r="B399" s="95"/>
      <c r="C399" s="94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104"/>
      <c r="Q399" s="87"/>
      <c r="R399" s="87"/>
      <c r="S399" s="87"/>
      <c r="T399" s="87"/>
      <c r="U399" s="87"/>
      <c r="V399" s="87"/>
      <c r="W399" s="87"/>
      <c r="X399" s="87"/>
      <c r="Y399" s="87"/>
      <c r="Z399" s="87"/>
      <c r="AA399" s="87"/>
      <c r="AB399" s="87"/>
      <c r="AC399" s="87"/>
      <c r="AD399" s="87"/>
    </row>
    <row r="400" spans="1:30" ht="12.75" customHeight="1">
      <c r="A400" s="94"/>
      <c r="B400" s="95"/>
      <c r="C400" s="94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104"/>
      <c r="Q400" s="87"/>
      <c r="R400" s="87"/>
      <c r="S400" s="87"/>
      <c r="T400" s="87"/>
      <c r="U400" s="87"/>
      <c r="V400" s="87"/>
      <c r="W400" s="87"/>
      <c r="X400" s="87"/>
      <c r="Y400" s="87"/>
      <c r="Z400" s="87"/>
      <c r="AA400" s="87"/>
      <c r="AB400" s="87"/>
      <c r="AC400" s="87"/>
      <c r="AD400" s="87"/>
    </row>
    <row r="401" spans="1:30" ht="12.75" customHeight="1">
      <c r="A401" s="94"/>
      <c r="B401" s="95"/>
      <c r="C401" s="94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104"/>
      <c r="Q401" s="87"/>
      <c r="R401" s="87"/>
      <c r="S401" s="87"/>
      <c r="T401" s="87"/>
      <c r="U401" s="87"/>
      <c r="V401" s="87"/>
      <c r="W401" s="87"/>
      <c r="X401" s="87"/>
      <c r="Y401" s="87"/>
      <c r="Z401" s="87"/>
      <c r="AA401" s="87"/>
      <c r="AB401" s="87"/>
      <c r="AC401" s="87"/>
      <c r="AD401" s="87"/>
    </row>
    <row r="402" spans="1:30" ht="12.75" customHeight="1">
      <c r="A402" s="94"/>
      <c r="B402" s="95"/>
      <c r="C402" s="94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104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</row>
    <row r="403" spans="1:30" ht="12.75" customHeight="1">
      <c r="A403" s="94"/>
      <c r="B403" s="95"/>
      <c r="C403" s="94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104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</row>
    <row r="404" spans="1:30" ht="12.75" customHeight="1">
      <c r="A404" s="94"/>
      <c r="B404" s="95"/>
      <c r="C404" s="94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104"/>
      <c r="Q404" s="87"/>
      <c r="R404" s="87"/>
      <c r="S404" s="87"/>
      <c r="T404" s="87"/>
      <c r="U404" s="87"/>
      <c r="V404" s="87"/>
      <c r="W404" s="87"/>
      <c r="X404" s="87"/>
      <c r="Y404" s="87"/>
      <c r="Z404" s="87"/>
      <c r="AA404" s="87"/>
      <c r="AB404" s="87"/>
      <c r="AC404" s="87"/>
      <c r="AD404" s="87"/>
    </row>
    <row r="405" spans="1:30" ht="12.75" customHeight="1">
      <c r="A405" s="94"/>
      <c r="B405" s="95"/>
      <c r="C405" s="94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104"/>
      <c r="Q405" s="87"/>
      <c r="R405" s="87"/>
      <c r="S405" s="87"/>
      <c r="T405" s="87"/>
      <c r="U405" s="87"/>
      <c r="V405" s="87"/>
      <c r="W405" s="87"/>
      <c r="X405" s="87"/>
      <c r="Y405" s="87"/>
      <c r="Z405" s="87"/>
      <c r="AA405" s="87"/>
      <c r="AB405" s="87"/>
      <c r="AC405" s="87"/>
      <c r="AD405" s="87"/>
    </row>
    <row r="406" spans="1:30" ht="12.75" customHeight="1">
      <c r="A406" s="94"/>
      <c r="B406" s="95"/>
      <c r="C406" s="94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104"/>
      <c r="Q406" s="87"/>
      <c r="R406" s="87"/>
      <c r="S406" s="87"/>
      <c r="T406" s="87"/>
      <c r="U406" s="87"/>
      <c r="V406" s="87"/>
      <c r="W406" s="87"/>
      <c r="X406" s="87"/>
      <c r="Y406" s="87"/>
      <c r="Z406" s="87"/>
      <c r="AA406" s="87"/>
      <c r="AB406" s="87"/>
      <c r="AC406" s="87"/>
      <c r="AD406" s="87"/>
    </row>
    <row r="407" spans="1:30" ht="12.75" customHeight="1">
      <c r="A407" s="94"/>
      <c r="B407" s="95"/>
      <c r="C407" s="94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104"/>
      <c r="Q407" s="87"/>
      <c r="R407" s="87"/>
      <c r="S407" s="87"/>
      <c r="T407" s="87"/>
      <c r="U407" s="87"/>
      <c r="V407" s="87"/>
      <c r="W407" s="87"/>
      <c r="X407" s="87"/>
      <c r="Y407" s="87"/>
      <c r="Z407" s="87"/>
      <c r="AA407" s="87"/>
      <c r="AB407" s="87"/>
      <c r="AC407" s="87"/>
      <c r="AD407" s="87"/>
    </row>
    <row r="408" spans="1:30" ht="12.75" customHeight="1">
      <c r="A408" s="94"/>
      <c r="B408" s="95"/>
      <c r="C408" s="94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104"/>
      <c r="Q408" s="87"/>
      <c r="R408" s="87"/>
      <c r="S408" s="87"/>
      <c r="T408" s="87"/>
      <c r="U408" s="87"/>
      <c r="V408" s="87"/>
      <c r="W408" s="87"/>
      <c r="X408" s="87"/>
      <c r="Y408" s="87"/>
      <c r="Z408" s="87"/>
      <c r="AA408" s="87"/>
      <c r="AB408" s="87"/>
      <c r="AC408" s="87"/>
      <c r="AD408" s="87"/>
    </row>
    <row r="409" spans="1:30" ht="12.75" customHeight="1">
      <c r="A409" s="94"/>
      <c r="B409" s="95"/>
      <c r="C409" s="94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104"/>
      <c r="Q409" s="87"/>
      <c r="R409" s="87"/>
      <c r="S409" s="87"/>
      <c r="T409" s="87"/>
      <c r="U409" s="87"/>
      <c r="V409" s="87"/>
      <c r="W409" s="87"/>
      <c r="X409" s="87"/>
      <c r="Y409" s="87"/>
      <c r="Z409" s="87"/>
      <c r="AA409" s="87"/>
      <c r="AB409" s="87"/>
      <c r="AC409" s="87"/>
      <c r="AD409" s="87"/>
    </row>
    <row r="410" spans="1:30" ht="12.75" customHeight="1">
      <c r="A410" s="94"/>
      <c r="B410" s="95"/>
      <c r="C410" s="94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104"/>
      <c r="Q410" s="87"/>
      <c r="R410" s="87"/>
      <c r="S410" s="87"/>
      <c r="T410" s="87"/>
      <c r="U410" s="87"/>
      <c r="V410" s="87"/>
      <c r="W410" s="87"/>
      <c r="X410" s="87"/>
      <c r="Y410" s="87"/>
      <c r="Z410" s="87"/>
      <c r="AA410" s="87"/>
      <c r="AB410" s="87"/>
      <c r="AC410" s="87"/>
      <c r="AD410" s="87"/>
    </row>
    <row r="411" spans="1:30" ht="12.75" customHeight="1">
      <c r="A411" s="94"/>
      <c r="B411" s="95"/>
      <c r="C411" s="94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104"/>
      <c r="Q411" s="87"/>
      <c r="R411" s="87"/>
      <c r="S411" s="87"/>
      <c r="T411" s="87"/>
      <c r="U411" s="87"/>
      <c r="V411" s="87"/>
      <c r="W411" s="87"/>
      <c r="X411" s="87"/>
      <c r="Y411" s="87"/>
      <c r="Z411" s="87"/>
      <c r="AA411" s="87"/>
      <c r="AB411" s="87"/>
      <c r="AC411" s="87"/>
      <c r="AD411" s="87"/>
    </row>
    <row r="412" spans="1:30" ht="12.75" customHeight="1">
      <c r="A412" s="94"/>
      <c r="B412" s="95"/>
      <c r="C412" s="94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104"/>
      <c r="Q412" s="87"/>
      <c r="R412" s="87"/>
      <c r="S412" s="87"/>
      <c r="T412" s="87"/>
      <c r="U412" s="87"/>
      <c r="V412" s="87"/>
      <c r="W412" s="87"/>
      <c r="X412" s="87"/>
      <c r="Y412" s="87"/>
      <c r="Z412" s="87"/>
      <c r="AA412" s="87"/>
      <c r="AB412" s="87"/>
      <c r="AC412" s="87"/>
      <c r="AD412" s="87"/>
    </row>
    <row r="413" spans="1:30" ht="12.75" customHeight="1">
      <c r="A413" s="94"/>
      <c r="B413" s="95"/>
      <c r="C413" s="94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104"/>
      <c r="Q413" s="87"/>
      <c r="R413" s="87"/>
      <c r="S413" s="87"/>
      <c r="T413" s="87"/>
      <c r="U413" s="87"/>
      <c r="V413" s="87"/>
      <c r="W413" s="87"/>
      <c r="X413" s="87"/>
      <c r="Y413" s="87"/>
      <c r="Z413" s="87"/>
      <c r="AA413" s="87"/>
      <c r="AB413" s="87"/>
      <c r="AC413" s="87"/>
      <c r="AD413" s="87"/>
    </row>
    <row r="414" spans="1:30" ht="12.75" customHeight="1">
      <c r="A414" s="94"/>
      <c r="B414" s="95"/>
      <c r="C414" s="94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104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</row>
    <row r="415" spans="1:30" ht="12.75" customHeight="1">
      <c r="A415" s="94"/>
      <c r="B415" s="95"/>
      <c r="C415" s="94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104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</row>
    <row r="416" spans="1:30" ht="12.75" customHeight="1">
      <c r="A416" s="94"/>
      <c r="B416" s="95"/>
      <c r="C416" s="94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104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</row>
    <row r="417" spans="1:30" ht="12.75" customHeight="1">
      <c r="A417" s="94"/>
      <c r="B417" s="95"/>
      <c r="C417" s="94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104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</row>
    <row r="418" spans="1:30" ht="12.75" customHeight="1">
      <c r="A418" s="94"/>
      <c r="B418" s="95"/>
      <c r="C418" s="94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104"/>
      <c r="Q418" s="87"/>
      <c r="R418" s="87"/>
      <c r="S418" s="87"/>
      <c r="T418" s="87"/>
      <c r="U418" s="87"/>
      <c r="V418" s="87"/>
      <c r="W418" s="87"/>
      <c r="X418" s="87"/>
      <c r="Y418" s="87"/>
      <c r="Z418" s="87"/>
      <c r="AA418" s="87"/>
      <c r="AB418" s="87"/>
      <c r="AC418" s="87"/>
      <c r="AD418" s="87"/>
    </row>
    <row r="419" spans="1:30" ht="12.75" customHeight="1">
      <c r="A419" s="94"/>
      <c r="B419" s="95"/>
      <c r="C419" s="94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104"/>
      <c r="Q419" s="87"/>
      <c r="R419" s="87"/>
      <c r="S419" s="87"/>
      <c r="T419" s="87"/>
      <c r="U419" s="87"/>
      <c r="V419" s="87"/>
      <c r="W419" s="87"/>
      <c r="X419" s="87"/>
      <c r="Y419" s="87"/>
      <c r="Z419" s="87"/>
      <c r="AA419" s="87"/>
      <c r="AB419" s="87"/>
      <c r="AC419" s="87"/>
      <c r="AD419" s="87"/>
    </row>
    <row r="420" spans="1:30" ht="12.75" customHeight="1">
      <c r="A420" s="94"/>
      <c r="B420" s="95"/>
      <c r="C420" s="94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104"/>
      <c r="Q420" s="87"/>
      <c r="R420" s="87"/>
      <c r="S420" s="87"/>
      <c r="T420" s="87"/>
      <c r="U420" s="87"/>
      <c r="V420" s="87"/>
      <c r="W420" s="87"/>
      <c r="X420" s="87"/>
      <c r="Y420" s="87"/>
      <c r="Z420" s="87"/>
      <c r="AA420" s="87"/>
      <c r="AB420" s="87"/>
      <c r="AC420" s="87"/>
      <c r="AD420" s="87"/>
    </row>
    <row r="421" spans="1:30" ht="12.75" customHeight="1">
      <c r="A421" s="94"/>
      <c r="B421" s="95"/>
      <c r="C421" s="94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104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</row>
    <row r="422" spans="1:30" ht="12.75" customHeight="1">
      <c r="A422" s="94"/>
      <c r="B422" s="95"/>
      <c r="C422" s="94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104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</row>
    <row r="423" spans="1:30" ht="12.75" customHeight="1">
      <c r="A423" s="94"/>
      <c r="B423" s="95"/>
      <c r="C423" s="94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104"/>
      <c r="Q423" s="87"/>
      <c r="R423" s="87"/>
      <c r="S423" s="87"/>
      <c r="T423" s="87"/>
      <c r="U423" s="87"/>
      <c r="V423" s="87"/>
      <c r="W423" s="87"/>
      <c r="X423" s="87"/>
      <c r="Y423" s="87"/>
      <c r="Z423" s="87"/>
      <c r="AA423" s="87"/>
      <c r="AB423" s="87"/>
      <c r="AC423" s="87"/>
      <c r="AD423" s="87"/>
    </row>
    <row r="424" spans="1:30" ht="12.75" customHeight="1">
      <c r="A424" s="94"/>
      <c r="B424" s="95"/>
      <c r="C424" s="94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104"/>
      <c r="Q424" s="87"/>
      <c r="R424" s="87"/>
      <c r="S424" s="87"/>
      <c r="T424" s="87"/>
      <c r="U424" s="87"/>
      <c r="V424" s="87"/>
      <c r="W424" s="87"/>
      <c r="X424" s="87"/>
      <c r="Y424" s="87"/>
      <c r="Z424" s="87"/>
      <c r="AA424" s="87"/>
      <c r="AB424" s="87"/>
      <c r="AC424" s="87"/>
      <c r="AD424" s="87"/>
    </row>
    <row r="425" spans="1:30" ht="12.75" customHeight="1">
      <c r="A425" s="94"/>
      <c r="B425" s="95"/>
      <c r="C425" s="94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104"/>
      <c r="Q425" s="87"/>
      <c r="R425" s="87"/>
      <c r="S425" s="87"/>
      <c r="T425" s="87"/>
      <c r="U425" s="87"/>
      <c r="V425" s="87"/>
      <c r="W425" s="87"/>
      <c r="X425" s="87"/>
      <c r="Y425" s="87"/>
      <c r="Z425" s="87"/>
      <c r="AA425" s="87"/>
      <c r="AB425" s="87"/>
      <c r="AC425" s="87"/>
      <c r="AD425" s="87"/>
    </row>
    <row r="426" spans="1:30" ht="12.75" customHeight="1">
      <c r="A426" s="94"/>
      <c r="B426" s="95"/>
      <c r="C426" s="94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104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</row>
    <row r="427" spans="1:30" ht="12.75" customHeight="1">
      <c r="A427" s="94"/>
      <c r="B427" s="95"/>
      <c r="C427" s="94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104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</row>
    <row r="428" spans="1:30" ht="12.75" customHeight="1">
      <c r="A428" s="94"/>
      <c r="B428" s="95"/>
      <c r="C428" s="94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104"/>
      <c r="Q428" s="87"/>
      <c r="R428" s="87"/>
      <c r="S428" s="87"/>
      <c r="T428" s="87"/>
      <c r="U428" s="87"/>
      <c r="V428" s="87"/>
      <c r="W428" s="87"/>
      <c r="X428" s="87"/>
      <c r="Y428" s="87"/>
      <c r="Z428" s="87"/>
      <c r="AA428" s="87"/>
      <c r="AB428" s="87"/>
      <c r="AC428" s="87"/>
      <c r="AD428" s="87"/>
    </row>
    <row r="429" spans="1:30" ht="12.75" customHeight="1">
      <c r="A429" s="94"/>
      <c r="B429" s="95"/>
      <c r="C429" s="94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104"/>
      <c r="Q429" s="87"/>
      <c r="R429" s="87"/>
      <c r="S429" s="87"/>
      <c r="T429" s="87"/>
      <c r="U429" s="87"/>
      <c r="V429" s="87"/>
      <c r="W429" s="87"/>
      <c r="X429" s="87"/>
      <c r="Y429" s="87"/>
      <c r="Z429" s="87"/>
      <c r="AA429" s="87"/>
      <c r="AB429" s="87"/>
      <c r="AC429" s="87"/>
      <c r="AD429" s="87"/>
    </row>
    <row r="430" spans="1:30" ht="12.75" customHeight="1">
      <c r="A430" s="94"/>
      <c r="B430" s="95"/>
      <c r="C430" s="94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104"/>
      <c r="Q430" s="87"/>
      <c r="R430" s="87"/>
      <c r="S430" s="87"/>
      <c r="T430" s="87"/>
      <c r="U430" s="87"/>
      <c r="V430" s="87"/>
      <c r="W430" s="87"/>
      <c r="X430" s="87"/>
      <c r="Y430" s="87"/>
      <c r="Z430" s="87"/>
      <c r="AA430" s="87"/>
      <c r="AB430" s="87"/>
      <c r="AC430" s="87"/>
      <c r="AD430" s="87"/>
    </row>
    <row r="431" spans="1:30" ht="12.75" customHeight="1">
      <c r="A431" s="94"/>
      <c r="B431" s="95"/>
      <c r="C431" s="94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104"/>
      <c r="Q431" s="87"/>
      <c r="R431" s="87"/>
      <c r="S431" s="87"/>
      <c r="T431" s="87"/>
      <c r="U431" s="87"/>
      <c r="V431" s="87"/>
      <c r="W431" s="87"/>
      <c r="X431" s="87"/>
      <c r="Y431" s="87"/>
      <c r="Z431" s="87"/>
      <c r="AA431" s="87"/>
      <c r="AB431" s="87"/>
      <c r="AC431" s="87"/>
      <c r="AD431" s="87"/>
    </row>
    <row r="432" spans="1:30" ht="12.75" customHeight="1">
      <c r="A432" s="94"/>
      <c r="B432" s="95"/>
      <c r="C432" s="94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104"/>
      <c r="Q432" s="87"/>
      <c r="R432" s="87"/>
      <c r="S432" s="87"/>
      <c r="T432" s="87"/>
      <c r="U432" s="87"/>
      <c r="V432" s="87"/>
      <c r="W432" s="87"/>
      <c r="X432" s="87"/>
      <c r="Y432" s="87"/>
      <c r="Z432" s="87"/>
      <c r="AA432" s="87"/>
      <c r="AB432" s="87"/>
      <c r="AC432" s="87"/>
      <c r="AD432" s="87"/>
    </row>
    <row r="433" spans="1:30" ht="12.75" customHeight="1">
      <c r="A433" s="94"/>
      <c r="B433" s="95"/>
      <c r="C433" s="94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104"/>
      <c r="Q433" s="87"/>
      <c r="R433" s="87"/>
      <c r="S433" s="87"/>
      <c r="T433" s="87"/>
      <c r="U433" s="87"/>
      <c r="V433" s="87"/>
      <c r="W433" s="87"/>
      <c r="X433" s="87"/>
      <c r="Y433" s="87"/>
      <c r="Z433" s="87"/>
      <c r="AA433" s="87"/>
      <c r="AB433" s="87"/>
      <c r="AC433" s="87"/>
      <c r="AD433" s="87"/>
    </row>
    <row r="434" spans="1:30" ht="12.75" customHeight="1">
      <c r="A434" s="94"/>
      <c r="B434" s="95"/>
      <c r="C434" s="94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104"/>
      <c r="Q434" s="87"/>
      <c r="R434" s="87"/>
      <c r="S434" s="87"/>
      <c r="T434" s="87"/>
      <c r="U434" s="87"/>
      <c r="V434" s="87"/>
      <c r="W434" s="87"/>
      <c r="X434" s="87"/>
      <c r="Y434" s="87"/>
      <c r="Z434" s="87"/>
      <c r="AA434" s="87"/>
      <c r="AB434" s="87"/>
      <c r="AC434" s="87"/>
      <c r="AD434" s="87"/>
    </row>
    <row r="435" spans="1:30" ht="12.75" customHeight="1">
      <c r="A435" s="94"/>
      <c r="B435" s="95"/>
      <c r="C435" s="94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104"/>
      <c r="Q435" s="87"/>
      <c r="R435" s="87"/>
      <c r="S435" s="87"/>
      <c r="T435" s="87"/>
      <c r="U435" s="87"/>
      <c r="V435" s="87"/>
      <c r="W435" s="87"/>
      <c r="X435" s="87"/>
      <c r="Y435" s="87"/>
      <c r="Z435" s="87"/>
      <c r="AA435" s="87"/>
      <c r="AB435" s="87"/>
      <c r="AC435" s="87"/>
      <c r="AD435" s="87"/>
    </row>
    <row r="436" spans="1:30" ht="12.75" customHeight="1">
      <c r="A436" s="94"/>
      <c r="B436" s="95"/>
      <c r="C436" s="94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104"/>
      <c r="Q436" s="87"/>
      <c r="R436" s="87"/>
      <c r="S436" s="87"/>
      <c r="T436" s="87"/>
      <c r="U436" s="87"/>
      <c r="V436" s="87"/>
      <c r="W436" s="87"/>
      <c r="X436" s="87"/>
      <c r="Y436" s="87"/>
      <c r="Z436" s="87"/>
      <c r="AA436" s="87"/>
      <c r="AB436" s="87"/>
      <c r="AC436" s="87"/>
      <c r="AD436" s="87"/>
    </row>
    <row r="437" spans="1:30" ht="12.75" customHeight="1">
      <c r="A437" s="94"/>
      <c r="B437" s="95"/>
      <c r="C437" s="94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104"/>
      <c r="Q437" s="87"/>
      <c r="R437" s="87"/>
      <c r="S437" s="87"/>
      <c r="T437" s="87"/>
      <c r="U437" s="87"/>
      <c r="V437" s="87"/>
      <c r="W437" s="87"/>
      <c r="X437" s="87"/>
      <c r="Y437" s="87"/>
      <c r="Z437" s="87"/>
      <c r="AA437" s="87"/>
      <c r="AB437" s="87"/>
      <c r="AC437" s="87"/>
      <c r="AD437" s="87"/>
    </row>
    <row r="438" spans="1:30" ht="12.75" customHeight="1">
      <c r="A438" s="94"/>
      <c r="B438" s="95"/>
      <c r="C438" s="94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104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</row>
    <row r="439" spans="1:30" ht="12.75" customHeight="1">
      <c r="A439" s="94"/>
      <c r="B439" s="95"/>
      <c r="C439" s="94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104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</row>
    <row r="440" spans="1:30" ht="12.75" customHeight="1">
      <c r="A440" s="94"/>
      <c r="B440" s="95"/>
      <c r="C440" s="94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104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</row>
    <row r="441" spans="1:30" ht="12.75" customHeight="1">
      <c r="A441" s="94"/>
      <c r="B441" s="95"/>
      <c r="C441" s="94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104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</row>
    <row r="442" spans="1:30" ht="12.75" customHeight="1">
      <c r="A442" s="94"/>
      <c r="B442" s="95"/>
      <c r="C442" s="94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104"/>
      <c r="Q442" s="87"/>
      <c r="R442" s="87"/>
      <c r="S442" s="87"/>
      <c r="T442" s="87"/>
      <c r="U442" s="87"/>
      <c r="V442" s="87"/>
      <c r="W442" s="87"/>
      <c r="X442" s="87"/>
      <c r="Y442" s="87"/>
      <c r="Z442" s="87"/>
      <c r="AA442" s="87"/>
      <c r="AB442" s="87"/>
      <c r="AC442" s="87"/>
      <c r="AD442" s="87"/>
    </row>
    <row r="443" spans="1:30" ht="12.75" customHeight="1">
      <c r="A443" s="94"/>
      <c r="B443" s="95"/>
      <c r="C443" s="94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104"/>
      <c r="Q443" s="87"/>
      <c r="R443" s="87"/>
      <c r="S443" s="87"/>
      <c r="T443" s="87"/>
      <c r="U443" s="87"/>
      <c r="V443" s="87"/>
      <c r="W443" s="87"/>
      <c r="X443" s="87"/>
      <c r="Y443" s="87"/>
      <c r="Z443" s="87"/>
      <c r="AA443" s="87"/>
      <c r="AB443" s="87"/>
      <c r="AC443" s="87"/>
      <c r="AD443" s="87"/>
    </row>
    <row r="444" spans="1:30" ht="12.75" customHeight="1">
      <c r="A444" s="94"/>
      <c r="B444" s="95"/>
      <c r="C444" s="94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104"/>
      <c r="Q444" s="87"/>
      <c r="R444" s="87"/>
      <c r="S444" s="87"/>
      <c r="T444" s="87"/>
      <c r="U444" s="87"/>
      <c r="V444" s="87"/>
      <c r="W444" s="87"/>
      <c r="X444" s="87"/>
      <c r="Y444" s="87"/>
      <c r="Z444" s="87"/>
      <c r="AA444" s="87"/>
      <c r="AB444" s="87"/>
      <c r="AC444" s="87"/>
      <c r="AD444" s="87"/>
    </row>
    <row r="445" spans="1:30" ht="12.75" customHeight="1">
      <c r="A445" s="94"/>
      <c r="B445" s="95"/>
      <c r="C445" s="94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104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</row>
    <row r="446" spans="1:30" ht="12.75" customHeight="1">
      <c r="A446" s="94"/>
      <c r="B446" s="95"/>
      <c r="C446" s="94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104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</row>
    <row r="447" spans="1:30" ht="12.75" customHeight="1">
      <c r="A447" s="94"/>
      <c r="B447" s="95"/>
      <c r="C447" s="94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104"/>
      <c r="Q447" s="87"/>
      <c r="R447" s="87"/>
      <c r="S447" s="87"/>
      <c r="T447" s="87"/>
      <c r="U447" s="87"/>
      <c r="V447" s="87"/>
      <c r="W447" s="87"/>
      <c r="X447" s="87"/>
      <c r="Y447" s="87"/>
      <c r="Z447" s="87"/>
      <c r="AA447" s="87"/>
      <c r="AB447" s="87"/>
      <c r="AC447" s="87"/>
      <c r="AD447" s="87"/>
    </row>
    <row r="448" spans="1:30" ht="12.75" customHeight="1">
      <c r="A448" s="94"/>
      <c r="B448" s="95"/>
      <c r="C448" s="94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104"/>
      <c r="Q448" s="87"/>
      <c r="R448" s="87"/>
      <c r="S448" s="87"/>
      <c r="T448" s="87"/>
      <c r="U448" s="87"/>
      <c r="V448" s="87"/>
      <c r="W448" s="87"/>
      <c r="X448" s="87"/>
      <c r="Y448" s="87"/>
      <c r="Z448" s="87"/>
      <c r="AA448" s="87"/>
      <c r="AB448" s="87"/>
      <c r="AC448" s="87"/>
      <c r="AD448" s="87"/>
    </row>
    <row r="449" spans="1:30" ht="12.75" customHeight="1">
      <c r="A449" s="94"/>
      <c r="B449" s="95"/>
      <c r="C449" s="94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104"/>
      <c r="Q449" s="87"/>
      <c r="R449" s="87"/>
      <c r="S449" s="87"/>
      <c r="T449" s="87"/>
      <c r="U449" s="87"/>
      <c r="V449" s="87"/>
      <c r="W449" s="87"/>
      <c r="X449" s="87"/>
      <c r="Y449" s="87"/>
      <c r="Z449" s="87"/>
      <c r="AA449" s="87"/>
      <c r="AB449" s="87"/>
      <c r="AC449" s="87"/>
      <c r="AD449" s="87"/>
    </row>
    <row r="450" spans="1:30" ht="12.75" customHeight="1">
      <c r="A450" s="94"/>
      <c r="B450" s="95"/>
      <c r="C450" s="94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104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</row>
    <row r="451" spans="1:30" ht="12.75" customHeight="1">
      <c r="A451" s="94"/>
      <c r="B451" s="95"/>
      <c r="C451" s="94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104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</row>
    <row r="452" spans="1:30" ht="12.75" customHeight="1">
      <c r="A452" s="94"/>
      <c r="B452" s="95"/>
      <c r="C452" s="94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104"/>
      <c r="Q452" s="87"/>
      <c r="R452" s="87"/>
      <c r="S452" s="87"/>
      <c r="T452" s="87"/>
      <c r="U452" s="87"/>
      <c r="V452" s="87"/>
      <c r="W452" s="87"/>
      <c r="X452" s="87"/>
      <c r="Y452" s="87"/>
      <c r="Z452" s="87"/>
      <c r="AA452" s="87"/>
      <c r="AB452" s="87"/>
      <c r="AC452" s="87"/>
      <c r="AD452" s="87"/>
    </row>
    <row r="453" spans="1:30" ht="12.75" customHeight="1">
      <c r="A453" s="94"/>
      <c r="B453" s="95"/>
      <c r="C453" s="94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104"/>
      <c r="Q453" s="87"/>
      <c r="R453" s="87"/>
      <c r="S453" s="87"/>
      <c r="T453" s="87"/>
      <c r="U453" s="87"/>
      <c r="V453" s="87"/>
      <c r="W453" s="87"/>
      <c r="X453" s="87"/>
      <c r="Y453" s="87"/>
      <c r="Z453" s="87"/>
      <c r="AA453" s="87"/>
      <c r="AB453" s="87"/>
      <c r="AC453" s="87"/>
      <c r="AD453" s="87"/>
    </row>
    <row r="454" spans="1:30" ht="12.75" customHeight="1">
      <c r="A454" s="94"/>
      <c r="B454" s="95"/>
      <c r="C454" s="94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104"/>
      <c r="Q454" s="87"/>
      <c r="R454" s="87"/>
      <c r="S454" s="87"/>
      <c r="T454" s="87"/>
      <c r="U454" s="87"/>
      <c r="V454" s="87"/>
      <c r="W454" s="87"/>
      <c r="X454" s="87"/>
      <c r="Y454" s="87"/>
      <c r="Z454" s="87"/>
      <c r="AA454" s="87"/>
      <c r="AB454" s="87"/>
      <c r="AC454" s="87"/>
      <c r="AD454" s="87"/>
    </row>
    <row r="455" spans="1:30" ht="12.75" customHeight="1">
      <c r="A455" s="94"/>
      <c r="B455" s="95"/>
      <c r="C455" s="94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104"/>
      <c r="Q455" s="87"/>
      <c r="R455" s="87"/>
      <c r="S455" s="87"/>
      <c r="T455" s="87"/>
      <c r="U455" s="87"/>
      <c r="V455" s="87"/>
      <c r="W455" s="87"/>
      <c r="X455" s="87"/>
      <c r="Y455" s="87"/>
      <c r="Z455" s="87"/>
      <c r="AA455" s="87"/>
      <c r="AB455" s="87"/>
      <c r="AC455" s="87"/>
      <c r="AD455" s="87"/>
    </row>
    <row r="456" spans="1:30" ht="12.75" customHeight="1">
      <c r="A456" s="94"/>
      <c r="B456" s="95"/>
      <c r="C456" s="94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104"/>
      <c r="Q456" s="87"/>
      <c r="R456" s="87"/>
      <c r="S456" s="87"/>
      <c r="T456" s="87"/>
      <c r="U456" s="87"/>
      <c r="V456" s="87"/>
      <c r="W456" s="87"/>
      <c r="X456" s="87"/>
      <c r="Y456" s="87"/>
      <c r="Z456" s="87"/>
      <c r="AA456" s="87"/>
      <c r="AB456" s="87"/>
      <c r="AC456" s="87"/>
      <c r="AD456" s="87"/>
    </row>
    <row r="457" spans="1:30" ht="12.75" customHeight="1">
      <c r="A457" s="94"/>
      <c r="B457" s="95"/>
      <c r="C457" s="94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104"/>
      <c r="Q457" s="87"/>
      <c r="R457" s="87"/>
      <c r="S457" s="87"/>
      <c r="T457" s="87"/>
      <c r="U457" s="87"/>
      <c r="V457" s="87"/>
      <c r="W457" s="87"/>
      <c r="X457" s="87"/>
      <c r="Y457" s="87"/>
      <c r="Z457" s="87"/>
      <c r="AA457" s="87"/>
      <c r="AB457" s="87"/>
      <c r="AC457" s="87"/>
      <c r="AD457" s="87"/>
    </row>
    <row r="458" spans="1:30" ht="12.75" customHeight="1">
      <c r="A458" s="94"/>
      <c r="B458" s="95"/>
      <c r="C458" s="94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104"/>
      <c r="Q458" s="87"/>
      <c r="R458" s="87"/>
      <c r="S458" s="87"/>
      <c r="T458" s="87"/>
      <c r="U458" s="87"/>
      <c r="V458" s="87"/>
      <c r="W458" s="87"/>
      <c r="X458" s="87"/>
      <c r="Y458" s="87"/>
      <c r="Z458" s="87"/>
      <c r="AA458" s="87"/>
      <c r="AB458" s="87"/>
      <c r="AC458" s="87"/>
      <c r="AD458" s="87"/>
    </row>
    <row r="459" spans="1:30" ht="12.75" customHeight="1">
      <c r="A459" s="94"/>
      <c r="B459" s="95"/>
      <c r="C459" s="94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104"/>
      <c r="Q459" s="87"/>
      <c r="R459" s="87"/>
      <c r="S459" s="87"/>
      <c r="T459" s="87"/>
      <c r="U459" s="87"/>
      <c r="V459" s="87"/>
      <c r="W459" s="87"/>
      <c r="X459" s="87"/>
      <c r="Y459" s="87"/>
      <c r="Z459" s="87"/>
      <c r="AA459" s="87"/>
      <c r="AB459" s="87"/>
      <c r="AC459" s="87"/>
      <c r="AD459" s="87"/>
    </row>
    <row r="460" spans="1:30" ht="12.75" customHeight="1">
      <c r="A460" s="94"/>
      <c r="B460" s="95"/>
      <c r="C460" s="94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104"/>
      <c r="Q460" s="87"/>
      <c r="R460" s="87"/>
      <c r="S460" s="87"/>
      <c r="T460" s="87"/>
      <c r="U460" s="87"/>
      <c r="V460" s="87"/>
      <c r="W460" s="87"/>
      <c r="X460" s="87"/>
      <c r="Y460" s="87"/>
      <c r="Z460" s="87"/>
      <c r="AA460" s="87"/>
      <c r="AB460" s="87"/>
      <c r="AC460" s="87"/>
      <c r="AD460" s="87"/>
    </row>
    <row r="461" spans="1:30" ht="12.75" customHeight="1">
      <c r="A461" s="94"/>
      <c r="B461" s="95"/>
      <c r="C461" s="94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104"/>
      <c r="Q461" s="87"/>
      <c r="R461" s="87"/>
      <c r="S461" s="87"/>
      <c r="T461" s="87"/>
      <c r="U461" s="87"/>
      <c r="V461" s="87"/>
      <c r="W461" s="87"/>
      <c r="X461" s="87"/>
      <c r="Y461" s="87"/>
      <c r="Z461" s="87"/>
      <c r="AA461" s="87"/>
      <c r="AB461" s="87"/>
      <c r="AC461" s="87"/>
      <c r="AD461" s="87"/>
    </row>
    <row r="462" spans="1:30" ht="12.75" customHeight="1">
      <c r="A462" s="94"/>
      <c r="B462" s="95"/>
      <c r="C462" s="94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104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</row>
    <row r="463" spans="1:30" ht="12.75" customHeight="1">
      <c r="A463" s="94"/>
      <c r="B463" s="95"/>
      <c r="C463" s="94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104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</row>
    <row r="464" spans="1:30" ht="12.75" customHeight="1">
      <c r="A464" s="94"/>
      <c r="B464" s="95"/>
      <c r="C464" s="94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104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</row>
    <row r="465" spans="1:30" ht="12.75" customHeight="1">
      <c r="A465" s="94"/>
      <c r="B465" s="95"/>
      <c r="C465" s="94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104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</row>
    <row r="466" spans="1:30" ht="12.75" customHeight="1">
      <c r="A466" s="94"/>
      <c r="B466" s="95"/>
      <c r="C466" s="94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104"/>
      <c r="Q466" s="87"/>
      <c r="R466" s="87"/>
      <c r="S466" s="87"/>
      <c r="T466" s="87"/>
      <c r="U466" s="87"/>
      <c r="V466" s="87"/>
      <c r="W466" s="87"/>
      <c r="X466" s="87"/>
      <c r="Y466" s="87"/>
      <c r="Z466" s="87"/>
      <c r="AA466" s="87"/>
      <c r="AB466" s="87"/>
      <c r="AC466" s="87"/>
      <c r="AD466" s="87"/>
    </row>
    <row r="467" spans="1:30" ht="12.75" customHeight="1">
      <c r="A467" s="94"/>
      <c r="B467" s="95"/>
      <c r="C467" s="94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104"/>
      <c r="Q467" s="87"/>
      <c r="R467" s="87"/>
      <c r="S467" s="87"/>
      <c r="T467" s="87"/>
      <c r="U467" s="87"/>
      <c r="V467" s="87"/>
      <c r="W467" s="87"/>
      <c r="X467" s="87"/>
      <c r="Y467" s="87"/>
      <c r="Z467" s="87"/>
      <c r="AA467" s="87"/>
      <c r="AB467" s="87"/>
      <c r="AC467" s="87"/>
      <c r="AD467" s="87"/>
    </row>
    <row r="468" spans="1:30" ht="12.75" customHeight="1">
      <c r="A468" s="94"/>
      <c r="B468" s="95"/>
      <c r="C468" s="94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104"/>
      <c r="Q468" s="87"/>
      <c r="R468" s="87"/>
      <c r="S468" s="87"/>
      <c r="T468" s="87"/>
      <c r="U468" s="87"/>
      <c r="V468" s="87"/>
      <c r="W468" s="87"/>
      <c r="X468" s="87"/>
      <c r="Y468" s="87"/>
      <c r="Z468" s="87"/>
      <c r="AA468" s="87"/>
      <c r="AB468" s="87"/>
      <c r="AC468" s="87"/>
      <c r="AD468" s="87"/>
    </row>
    <row r="469" spans="1:30" ht="12.75" customHeight="1">
      <c r="A469" s="94"/>
      <c r="B469" s="95"/>
      <c r="C469" s="94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104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</row>
    <row r="470" spans="1:30" ht="12.75" customHeight="1">
      <c r="A470" s="94"/>
      <c r="B470" s="95"/>
      <c r="C470" s="94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104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</row>
    <row r="471" spans="1:30" ht="12.75" customHeight="1">
      <c r="A471" s="94"/>
      <c r="B471" s="95"/>
      <c r="C471" s="94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104"/>
      <c r="Q471" s="87"/>
      <c r="R471" s="87"/>
      <c r="S471" s="87"/>
      <c r="T471" s="87"/>
      <c r="U471" s="87"/>
      <c r="V471" s="87"/>
      <c r="W471" s="87"/>
      <c r="X471" s="87"/>
      <c r="Y471" s="87"/>
      <c r="Z471" s="87"/>
      <c r="AA471" s="87"/>
      <c r="AB471" s="87"/>
      <c r="AC471" s="87"/>
      <c r="AD471" s="87"/>
    </row>
    <row r="472" spans="1:30" ht="12.75" customHeight="1">
      <c r="A472" s="94"/>
      <c r="B472" s="95"/>
      <c r="C472" s="94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104"/>
      <c r="Q472" s="87"/>
      <c r="R472" s="87"/>
      <c r="S472" s="87"/>
      <c r="T472" s="87"/>
      <c r="U472" s="87"/>
      <c r="V472" s="87"/>
      <c r="W472" s="87"/>
      <c r="X472" s="87"/>
      <c r="Y472" s="87"/>
      <c r="Z472" s="87"/>
      <c r="AA472" s="87"/>
      <c r="AB472" s="87"/>
      <c r="AC472" s="87"/>
      <c r="AD472" s="87"/>
    </row>
    <row r="473" spans="1:30" ht="12.75" customHeight="1">
      <c r="A473" s="94"/>
      <c r="B473" s="95"/>
      <c r="C473" s="94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104"/>
      <c r="Q473" s="87"/>
      <c r="R473" s="87"/>
      <c r="S473" s="87"/>
      <c r="T473" s="87"/>
      <c r="U473" s="87"/>
      <c r="V473" s="87"/>
      <c r="W473" s="87"/>
      <c r="X473" s="87"/>
      <c r="Y473" s="87"/>
      <c r="Z473" s="87"/>
      <c r="AA473" s="87"/>
      <c r="AB473" s="87"/>
      <c r="AC473" s="87"/>
      <c r="AD473" s="87"/>
    </row>
    <row r="474" spans="1:30" ht="12.75" customHeight="1">
      <c r="A474" s="94"/>
      <c r="B474" s="95"/>
      <c r="C474" s="94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104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</row>
    <row r="475" spans="1:30" ht="12.75" customHeight="1">
      <c r="A475" s="94"/>
      <c r="B475" s="95"/>
      <c r="C475" s="94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104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</row>
    <row r="476" spans="1:30" ht="12.75" customHeight="1">
      <c r="A476" s="94"/>
      <c r="B476" s="95"/>
      <c r="C476" s="94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104"/>
      <c r="Q476" s="87"/>
      <c r="R476" s="87"/>
      <c r="S476" s="87"/>
      <c r="T476" s="87"/>
      <c r="U476" s="87"/>
      <c r="V476" s="87"/>
      <c r="W476" s="87"/>
      <c r="X476" s="87"/>
      <c r="Y476" s="87"/>
      <c r="Z476" s="87"/>
      <c r="AA476" s="87"/>
      <c r="AB476" s="87"/>
      <c r="AC476" s="87"/>
      <c r="AD476" s="87"/>
    </row>
    <row r="477" spans="1:30" ht="12.75" customHeight="1">
      <c r="A477" s="94"/>
      <c r="B477" s="95"/>
      <c r="C477" s="94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104"/>
      <c r="Q477" s="87"/>
      <c r="R477" s="87"/>
      <c r="S477" s="87"/>
      <c r="T477" s="87"/>
      <c r="U477" s="87"/>
      <c r="V477" s="87"/>
      <c r="W477" s="87"/>
      <c r="X477" s="87"/>
      <c r="Y477" s="87"/>
      <c r="Z477" s="87"/>
      <c r="AA477" s="87"/>
      <c r="AB477" s="87"/>
      <c r="AC477" s="87"/>
      <c r="AD477" s="87"/>
    </row>
    <row r="478" spans="1:30" ht="12.75" customHeight="1">
      <c r="A478" s="94"/>
      <c r="B478" s="95"/>
      <c r="C478" s="94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104"/>
      <c r="Q478" s="87"/>
      <c r="R478" s="87"/>
      <c r="S478" s="87"/>
      <c r="T478" s="87"/>
      <c r="U478" s="87"/>
      <c r="V478" s="87"/>
      <c r="W478" s="87"/>
      <c r="X478" s="87"/>
      <c r="Y478" s="87"/>
      <c r="Z478" s="87"/>
      <c r="AA478" s="87"/>
      <c r="AB478" s="87"/>
      <c r="AC478" s="87"/>
      <c r="AD478" s="87"/>
    </row>
    <row r="479" spans="1:30" ht="12.75" customHeight="1">
      <c r="A479" s="94"/>
      <c r="B479" s="95"/>
      <c r="C479" s="94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104"/>
      <c r="Q479" s="87"/>
      <c r="R479" s="87"/>
      <c r="S479" s="87"/>
      <c r="T479" s="87"/>
      <c r="U479" s="87"/>
      <c r="V479" s="87"/>
      <c r="W479" s="87"/>
      <c r="X479" s="87"/>
      <c r="Y479" s="87"/>
      <c r="Z479" s="87"/>
      <c r="AA479" s="87"/>
      <c r="AB479" s="87"/>
      <c r="AC479" s="87"/>
      <c r="AD479" s="87"/>
    </row>
    <row r="480" spans="1:30" ht="12.75" customHeight="1">
      <c r="A480" s="94"/>
      <c r="B480" s="95"/>
      <c r="C480" s="94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104"/>
      <c r="Q480" s="87"/>
      <c r="R480" s="87"/>
      <c r="S480" s="87"/>
      <c r="T480" s="87"/>
      <c r="U480" s="87"/>
      <c r="V480" s="87"/>
      <c r="W480" s="87"/>
      <c r="X480" s="87"/>
      <c r="Y480" s="87"/>
      <c r="Z480" s="87"/>
      <c r="AA480" s="87"/>
      <c r="AB480" s="87"/>
      <c r="AC480" s="87"/>
      <c r="AD480" s="87"/>
    </row>
    <row r="481" spans="1:30" ht="12.75" customHeight="1">
      <c r="A481" s="94"/>
      <c r="B481" s="95"/>
      <c r="C481" s="94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104"/>
      <c r="Q481" s="87"/>
      <c r="R481" s="87"/>
      <c r="S481" s="87"/>
      <c r="T481" s="87"/>
      <c r="U481" s="87"/>
      <c r="V481" s="87"/>
      <c r="W481" s="87"/>
      <c r="X481" s="87"/>
      <c r="Y481" s="87"/>
      <c r="Z481" s="87"/>
      <c r="AA481" s="87"/>
      <c r="AB481" s="87"/>
      <c r="AC481" s="87"/>
      <c r="AD481" s="87"/>
    </row>
    <row r="482" spans="1:30" ht="12.75" customHeight="1">
      <c r="A482" s="94"/>
      <c r="B482" s="95"/>
      <c r="C482" s="94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104"/>
      <c r="Q482" s="87"/>
      <c r="R482" s="87"/>
      <c r="S482" s="87"/>
      <c r="T482" s="87"/>
      <c r="U482" s="87"/>
      <c r="V482" s="87"/>
      <c r="W482" s="87"/>
      <c r="X482" s="87"/>
      <c r="Y482" s="87"/>
      <c r="Z482" s="87"/>
      <c r="AA482" s="87"/>
      <c r="AB482" s="87"/>
      <c r="AC482" s="87"/>
      <c r="AD482" s="87"/>
    </row>
    <row r="483" spans="1:30" ht="12.75" customHeight="1">
      <c r="A483" s="94"/>
      <c r="B483" s="95"/>
      <c r="C483" s="94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104"/>
      <c r="Q483" s="87"/>
      <c r="R483" s="87"/>
      <c r="S483" s="87"/>
      <c r="T483" s="87"/>
      <c r="U483" s="87"/>
      <c r="V483" s="87"/>
      <c r="W483" s="87"/>
      <c r="X483" s="87"/>
      <c r="Y483" s="87"/>
      <c r="Z483" s="87"/>
      <c r="AA483" s="87"/>
      <c r="AB483" s="87"/>
      <c r="AC483" s="87"/>
      <c r="AD483" s="87"/>
    </row>
    <row r="484" spans="1:30" ht="12.75" customHeight="1">
      <c r="A484" s="94"/>
      <c r="B484" s="95"/>
      <c r="C484" s="94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104"/>
      <c r="Q484" s="87"/>
      <c r="R484" s="87"/>
      <c r="S484" s="87"/>
      <c r="T484" s="87"/>
      <c r="U484" s="87"/>
      <c r="V484" s="87"/>
      <c r="W484" s="87"/>
      <c r="X484" s="87"/>
      <c r="Y484" s="87"/>
      <c r="Z484" s="87"/>
      <c r="AA484" s="87"/>
      <c r="AB484" s="87"/>
      <c r="AC484" s="87"/>
      <c r="AD484" s="87"/>
    </row>
    <row r="485" spans="1:30" ht="12.75" customHeight="1">
      <c r="A485" s="94"/>
      <c r="B485" s="95"/>
      <c r="C485" s="94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104"/>
      <c r="Q485" s="87"/>
      <c r="R485" s="87"/>
      <c r="S485" s="87"/>
      <c r="T485" s="87"/>
      <c r="U485" s="87"/>
      <c r="V485" s="87"/>
      <c r="W485" s="87"/>
      <c r="X485" s="87"/>
      <c r="Y485" s="87"/>
      <c r="Z485" s="87"/>
      <c r="AA485" s="87"/>
      <c r="AB485" s="87"/>
      <c r="AC485" s="87"/>
      <c r="AD485" s="87"/>
    </row>
    <row r="486" spans="1:30" ht="12.75" customHeight="1">
      <c r="A486" s="94"/>
      <c r="B486" s="95"/>
      <c r="C486" s="94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104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</row>
    <row r="487" spans="1:30" ht="12.75" customHeight="1">
      <c r="A487" s="94"/>
      <c r="B487" s="95"/>
      <c r="C487" s="94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104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</row>
    <row r="488" spans="1:30" ht="12.75" customHeight="1">
      <c r="A488" s="94"/>
      <c r="B488" s="95"/>
      <c r="C488" s="94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104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</row>
    <row r="489" spans="1:30" ht="12.75" customHeight="1">
      <c r="A489" s="94"/>
      <c r="B489" s="95"/>
      <c r="C489" s="94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104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</row>
    <row r="490" spans="1:30" ht="12.75" customHeight="1">
      <c r="A490" s="94"/>
      <c r="B490" s="95"/>
      <c r="C490" s="94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104"/>
      <c r="Q490" s="87"/>
      <c r="R490" s="87"/>
      <c r="S490" s="87"/>
      <c r="T490" s="87"/>
      <c r="U490" s="87"/>
      <c r="V490" s="87"/>
      <c r="W490" s="87"/>
      <c r="X490" s="87"/>
      <c r="Y490" s="87"/>
      <c r="Z490" s="87"/>
      <c r="AA490" s="87"/>
      <c r="AB490" s="87"/>
      <c r="AC490" s="87"/>
      <c r="AD490" s="87"/>
    </row>
    <row r="491" spans="1:30" ht="12.75" customHeight="1">
      <c r="A491" s="94"/>
      <c r="B491" s="95"/>
      <c r="C491" s="94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104"/>
      <c r="Q491" s="87"/>
      <c r="R491" s="87"/>
      <c r="S491" s="87"/>
      <c r="T491" s="87"/>
      <c r="U491" s="87"/>
      <c r="V491" s="87"/>
      <c r="W491" s="87"/>
      <c r="X491" s="87"/>
      <c r="Y491" s="87"/>
      <c r="Z491" s="87"/>
      <c r="AA491" s="87"/>
      <c r="AB491" s="87"/>
      <c r="AC491" s="87"/>
      <c r="AD491" s="87"/>
    </row>
    <row r="492" spans="1:30" ht="12.75" customHeight="1">
      <c r="A492" s="94"/>
      <c r="B492" s="95"/>
      <c r="C492" s="94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104"/>
      <c r="Q492" s="87"/>
      <c r="R492" s="87"/>
      <c r="S492" s="87"/>
      <c r="T492" s="87"/>
      <c r="U492" s="87"/>
      <c r="V492" s="87"/>
      <c r="W492" s="87"/>
      <c r="X492" s="87"/>
      <c r="Y492" s="87"/>
      <c r="Z492" s="87"/>
      <c r="AA492" s="87"/>
      <c r="AB492" s="87"/>
      <c r="AC492" s="87"/>
      <c r="AD492" s="87"/>
    </row>
    <row r="493" spans="1:30" ht="12.75" customHeight="1">
      <c r="A493" s="94"/>
      <c r="B493" s="95"/>
      <c r="C493" s="94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104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</row>
    <row r="494" spans="1:30" ht="12.75" customHeight="1">
      <c r="A494" s="94"/>
      <c r="B494" s="95"/>
      <c r="C494" s="94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104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</row>
    <row r="495" spans="1:30" ht="12.75" customHeight="1">
      <c r="A495" s="94"/>
      <c r="B495" s="95"/>
      <c r="C495" s="94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104"/>
      <c r="Q495" s="87"/>
      <c r="R495" s="87"/>
      <c r="S495" s="87"/>
      <c r="T495" s="87"/>
      <c r="U495" s="87"/>
      <c r="V495" s="87"/>
      <c r="W495" s="87"/>
      <c r="X495" s="87"/>
      <c r="Y495" s="87"/>
      <c r="Z495" s="87"/>
      <c r="AA495" s="87"/>
      <c r="AB495" s="87"/>
      <c r="AC495" s="87"/>
      <c r="AD495" s="87"/>
    </row>
    <row r="496" spans="1:30" ht="12.75" customHeight="1">
      <c r="A496" s="94"/>
      <c r="B496" s="95"/>
      <c r="C496" s="94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104"/>
      <c r="Q496" s="87"/>
      <c r="R496" s="87"/>
      <c r="S496" s="87"/>
      <c r="T496" s="87"/>
      <c r="U496" s="87"/>
      <c r="V496" s="87"/>
      <c r="W496" s="87"/>
      <c r="X496" s="87"/>
      <c r="Y496" s="87"/>
      <c r="Z496" s="87"/>
      <c r="AA496" s="87"/>
      <c r="AB496" s="87"/>
      <c r="AC496" s="87"/>
      <c r="AD496" s="87"/>
    </row>
    <row r="497" spans="1:30" ht="12.75" customHeight="1">
      <c r="A497" s="94"/>
      <c r="B497" s="95"/>
      <c r="C497" s="94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104"/>
      <c r="Q497" s="87"/>
      <c r="R497" s="87"/>
      <c r="S497" s="87"/>
      <c r="T497" s="87"/>
      <c r="U497" s="87"/>
      <c r="V497" s="87"/>
      <c r="W497" s="87"/>
      <c r="X497" s="87"/>
      <c r="Y497" s="87"/>
      <c r="Z497" s="87"/>
      <c r="AA497" s="87"/>
      <c r="AB497" s="87"/>
      <c r="AC497" s="87"/>
      <c r="AD497" s="87"/>
    </row>
    <row r="498" spans="1:30" ht="12.75" customHeight="1">
      <c r="A498" s="94"/>
      <c r="B498" s="95"/>
      <c r="C498" s="94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104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</row>
    <row r="499" spans="1:30" ht="12.75" customHeight="1">
      <c r="A499" s="94"/>
      <c r="B499" s="95"/>
      <c r="C499" s="94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104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</row>
    <row r="500" spans="1:30" ht="12.75" customHeight="1">
      <c r="A500" s="94"/>
      <c r="B500" s="95"/>
      <c r="C500" s="94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104"/>
      <c r="Q500" s="87"/>
      <c r="R500" s="87"/>
      <c r="S500" s="87"/>
      <c r="T500" s="87"/>
      <c r="U500" s="87"/>
      <c r="V500" s="87"/>
      <c r="W500" s="87"/>
      <c r="X500" s="87"/>
      <c r="Y500" s="87"/>
      <c r="Z500" s="87"/>
      <c r="AA500" s="87"/>
      <c r="AB500" s="87"/>
      <c r="AC500" s="87"/>
      <c r="AD500" s="87"/>
    </row>
    <row r="501" spans="1:30" ht="12.75" customHeight="1">
      <c r="A501" s="94"/>
      <c r="B501" s="95"/>
      <c r="C501" s="94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104"/>
      <c r="Q501" s="87"/>
      <c r="R501" s="87"/>
      <c r="S501" s="87"/>
      <c r="T501" s="87"/>
      <c r="U501" s="87"/>
      <c r="V501" s="87"/>
      <c r="W501" s="87"/>
      <c r="X501" s="87"/>
      <c r="Y501" s="87"/>
      <c r="Z501" s="87"/>
      <c r="AA501" s="87"/>
      <c r="AB501" s="87"/>
      <c r="AC501" s="87"/>
      <c r="AD501" s="87"/>
    </row>
    <row r="502" spans="1:30" ht="12.75" customHeight="1">
      <c r="A502" s="94"/>
      <c r="B502" s="95"/>
      <c r="C502" s="94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104"/>
      <c r="Q502" s="87"/>
      <c r="R502" s="87"/>
      <c r="S502" s="87"/>
      <c r="T502" s="87"/>
      <c r="U502" s="87"/>
      <c r="V502" s="87"/>
      <c r="W502" s="87"/>
      <c r="X502" s="87"/>
      <c r="Y502" s="87"/>
      <c r="Z502" s="87"/>
      <c r="AA502" s="87"/>
      <c r="AB502" s="87"/>
      <c r="AC502" s="87"/>
      <c r="AD502" s="87"/>
    </row>
    <row r="503" spans="1:30" ht="12.75" customHeight="1">
      <c r="A503" s="94"/>
      <c r="B503" s="95"/>
      <c r="C503" s="94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104"/>
      <c r="Q503" s="87"/>
      <c r="R503" s="87"/>
      <c r="S503" s="87"/>
      <c r="T503" s="87"/>
      <c r="U503" s="87"/>
      <c r="V503" s="87"/>
      <c r="W503" s="87"/>
      <c r="X503" s="87"/>
      <c r="Y503" s="87"/>
      <c r="Z503" s="87"/>
      <c r="AA503" s="87"/>
      <c r="AB503" s="87"/>
      <c r="AC503" s="87"/>
      <c r="AD503" s="87"/>
    </row>
    <row r="504" spans="1:30" ht="12.75" customHeight="1">
      <c r="A504" s="94"/>
      <c r="B504" s="95"/>
      <c r="C504" s="94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104"/>
      <c r="Q504" s="87"/>
      <c r="R504" s="87"/>
      <c r="S504" s="87"/>
      <c r="T504" s="87"/>
      <c r="U504" s="87"/>
      <c r="V504" s="87"/>
      <c r="W504" s="87"/>
      <c r="X504" s="87"/>
      <c r="Y504" s="87"/>
      <c r="Z504" s="87"/>
      <c r="AA504" s="87"/>
      <c r="AB504" s="87"/>
      <c r="AC504" s="87"/>
      <c r="AD504" s="87"/>
    </row>
    <row r="505" spans="1:30" ht="12.75" customHeight="1">
      <c r="A505" s="94"/>
      <c r="B505" s="95"/>
      <c r="C505" s="94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104"/>
      <c r="Q505" s="87"/>
      <c r="R505" s="87"/>
      <c r="S505" s="87"/>
      <c r="T505" s="87"/>
      <c r="U505" s="87"/>
      <c r="V505" s="87"/>
      <c r="W505" s="87"/>
      <c r="X505" s="87"/>
      <c r="Y505" s="87"/>
      <c r="Z505" s="87"/>
      <c r="AA505" s="87"/>
      <c r="AB505" s="87"/>
      <c r="AC505" s="87"/>
      <c r="AD505" s="87"/>
    </row>
    <row r="506" spans="1:30" ht="12.75" customHeight="1">
      <c r="A506" s="94"/>
      <c r="B506" s="95"/>
      <c r="C506" s="94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104"/>
      <c r="Q506" s="87"/>
      <c r="R506" s="87"/>
      <c r="S506" s="87"/>
      <c r="T506" s="87"/>
      <c r="U506" s="87"/>
      <c r="V506" s="87"/>
      <c r="W506" s="87"/>
      <c r="X506" s="87"/>
      <c r="Y506" s="87"/>
      <c r="Z506" s="87"/>
      <c r="AA506" s="87"/>
      <c r="AB506" s="87"/>
      <c r="AC506" s="87"/>
      <c r="AD506" s="87"/>
    </row>
    <row r="507" spans="1:30" ht="12.75" customHeight="1">
      <c r="A507" s="94"/>
      <c r="B507" s="95"/>
      <c r="C507" s="94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104"/>
      <c r="Q507" s="87"/>
      <c r="R507" s="87"/>
      <c r="S507" s="87"/>
      <c r="T507" s="87"/>
      <c r="U507" s="87"/>
      <c r="V507" s="87"/>
      <c r="W507" s="87"/>
      <c r="X507" s="87"/>
      <c r="Y507" s="87"/>
      <c r="Z507" s="87"/>
      <c r="AA507" s="87"/>
      <c r="AB507" s="87"/>
      <c r="AC507" s="87"/>
      <c r="AD507" s="87"/>
    </row>
    <row r="508" spans="1:30" ht="12.75" customHeight="1">
      <c r="A508" s="94"/>
      <c r="B508" s="95"/>
      <c r="C508" s="94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104"/>
      <c r="Q508" s="87"/>
      <c r="R508" s="87"/>
      <c r="S508" s="87"/>
      <c r="T508" s="87"/>
      <c r="U508" s="87"/>
      <c r="V508" s="87"/>
      <c r="W508" s="87"/>
      <c r="X508" s="87"/>
      <c r="Y508" s="87"/>
      <c r="Z508" s="87"/>
      <c r="AA508" s="87"/>
      <c r="AB508" s="87"/>
      <c r="AC508" s="87"/>
      <c r="AD508" s="87"/>
    </row>
    <row r="509" spans="1:30" ht="12.75" customHeight="1">
      <c r="A509" s="94"/>
      <c r="B509" s="95"/>
      <c r="C509" s="94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104"/>
      <c r="Q509" s="87"/>
      <c r="R509" s="87"/>
      <c r="S509" s="87"/>
      <c r="T509" s="87"/>
      <c r="U509" s="87"/>
      <c r="V509" s="87"/>
      <c r="W509" s="87"/>
      <c r="X509" s="87"/>
      <c r="Y509" s="87"/>
      <c r="Z509" s="87"/>
      <c r="AA509" s="87"/>
      <c r="AB509" s="87"/>
      <c r="AC509" s="87"/>
      <c r="AD509" s="87"/>
    </row>
    <row r="510" spans="1:30" ht="12.75" customHeight="1">
      <c r="A510" s="94"/>
      <c r="B510" s="95"/>
      <c r="C510" s="94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104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</row>
    <row r="511" spans="1:30" ht="12.75" customHeight="1">
      <c r="A511" s="94"/>
      <c r="B511" s="95"/>
      <c r="C511" s="94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104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</row>
    <row r="512" spans="1:30" ht="12.75" customHeight="1">
      <c r="A512" s="94"/>
      <c r="B512" s="95"/>
      <c r="C512" s="94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104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</row>
    <row r="513" spans="1:30" ht="12.75" customHeight="1">
      <c r="A513" s="94"/>
      <c r="B513" s="95"/>
      <c r="C513" s="94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104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</row>
    <row r="514" spans="1:30" ht="12.75" customHeight="1">
      <c r="A514" s="94"/>
      <c r="B514" s="95"/>
      <c r="C514" s="94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104"/>
      <c r="Q514" s="87"/>
      <c r="R514" s="87"/>
      <c r="S514" s="87"/>
      <c r="T514" s="87"/>
      <c r="U514" s="87"/>
      <c r="V514" s="87"/>
      <c r="W514" s="87"/>
      <c r="X514" s="87"/>
      <c r="Y514" s="87"/>
      <c r="Z514" s="87"/>
      <c r="AA514" s="87"/>
      <c r="AB514" s="87"/>
      <c r="AC514" s="87"/>
      <c r="AD514" s="87"/>
    </row>
    <row r="515" spans="1:30" ht="12.75" customHeight="1">
      <c r="A515" s="94"/>
      <c r="B515" s="95"/>
      <c r="C515" s="94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104"/>
      <c r="Q515" s="87"/>
      <c r="R515" s="87"/>
      <c r="S515" s="87"/>
      <c r="T515" s="87"/>
      <c r="U515" s="87"/>
      <c r="V515" s="87"/>
      <c r="W515" s="87"/>
      <c r="X515" s="87"/>
      <c r="Y515" s="87"/>
      <c r="Z515" s="87"/>
      <c r="AA515" s="87"/>
      <c r="AB515" s="87"/>
      <c r="AC515" s="87"/>
      <c r="AD515" s="87"/>
    </row>
    <row r="516" spans="1:30" ht="12.75" customHeight="1">
      <c r="A516" s="94"/>
      <c r="B516" s="95"/>
      <c r="C516" s="94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104"/>
      <c r="Q516" s="87"/>
      <c r="R516" s="87"/>
      <c r="S516" s="87"/>
      <c r="T516" s="87"/>
      <c r="U516" s="87"/>
      <c r="V516" s="87"/>
      <c r="W516" s="87"/>
      <c r="X516" s="87"/>
      <c r="Y516" s="87"/>
      <c r="Z516" s="87"/>
      <c r="AA516" s="87"/>
      <c r="AB516" s="87"/>
      <c r="AC516" s="87"/>
      <c r="AD516" s="87"/>
    </row>
    <row r="517" spans="1:30" ht="12.75" customHeight="1">
      <c r="A517" s="94"/>
      <c r="B517" s="95"/>
      <c r="C517" s="94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104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</row>
    <row r="518" spans="1:30" ht="12.75" customHeight="1">
      <c r="A518" s="94"/>
      <c r="B518" s="95"/>
      <c r="C518" s="94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104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</row>
    <row r="519" spans="1:30" ht="12.75" customHeight="1">
      <c r="A519" s="94"/>
      <c r="B519" s="95"/>
      <c r="C519" s="94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104"/>
      <c r="Q519" s="87"/>
      <c r="R519" s="87"/>
      <c r="S519" s="87"/>
      <c r="T519" s="87"/>
      <c r="U519" s="87"/>
      <c r="V519" s="87"/>
      <c r="W519" s="87"/>
      <c r="X519" s="87"/>
      <c r="Y519" s="87"/>
      <c r="Z519" s="87"/>
      <c r="AA519" s="87"/>
      <c r="AB519" s="87"/>
      <c r="AC519" s="87"/>
      <c r="AD519" s="87"/>
    </row>
    <row r="520" spans="1:30" ht="12.75" customHeight="1">
      <c r="A520" s="94"/>
      <c r="B520" s="95"/>
      <c r="C520" s="94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104"/>
      <c r="Q520" s="87"/>
      <c r="R520" s="87"/>
      <c r="S520" s="87"/>
      <c r="T520" s="87"/>
      <c r="U520" s="87"/>
      <c r="V520" s="87"/>
      <c r="W520" s="87"/>
      <c r="X520" s="87"/>
      <c r="Y520" s="87"/>
      <c r="Z520" s="87"/>
      <c r="AA520" s="87"/>
      <c r="AB520" s="87"/>
      <c r="AC520" s="87"/>
      <c r="AD520" s="87"/>
    </row>
    <row r="521" spans="1:30" ht="12.75" customHeight="1">
      <c r="A521" s="94"/>
      <c r="B521" s="95"/>
      <c r="C521" s="94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104"/>
      <c r="Q521" s="87"/>
      <c r="R521" s="87"/>
      <c r="S521" s="87"/>
      <c r="T521" s="87"/>
      <c r="U521" s="87"/>
      <c r="V521" s="87"/>
      <c r="W521" s="87"/>
      <c r="X521" s="87"/>
      <c r="Y521" s="87"/>
      <c r="Z521" s="87"/>
      <c r="AA521" s="87"/>
      <c r="AB521" s="87"/>
      <c r="AC521" s="87"/>
      <c r="AD521" s="87"/>
    </row>
    <row r="522" spans="1:30" ht="12.75" customHeight="1">
      <c r="A522" s="94"/>
      <c r="B522" s="95"/>
      <c r="C522" s="94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104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</row>
    <row r="523" spans="1:30" ht="12.75" customHeight="1">
      <c r="A523" s="94"/>
      <c r="B523" s="95"/>
      <c r="C523" s="94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104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</row>
    <row r="524" spans="1:30" ht="12.75" customHeight="1">
      <c r="A524" s="94"/>
      <c r="B524" s="95"/>
      <c r="C524" s="94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104"/>
      <c r="Q524" s="87"/>
      <c r="R524" s="87"/>
      <c r="S524" s="87"/>
      <c r="T524" s="87"/>
      <c r="U524" s="87"/>
      <c r="V524" s="87"/>
      <c r="W524" s="87"/>
      <c r="X524" s="87"/>
      <c r="Y524" s="87"/>
      <c r="Z524" s="87"/>
      <c r="AA524" s="87"/>
      <c r="AB524" s="87"/>
      <c r="AC524" s="87"/>
      <c r="AD524" s="87"/>
    </row>
    <row r="525" spans="1:30" ht="12.75" customHeight="1">
      <c r="A525" s="94"/>
      <c r="B525" s="95"/>
      <c r="C525" s="94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104"/>
      <c r="Q525" s="87"/>
      <c r="R525" s="87"/>
      <c r="S525" s="87"/>
      <c r="T525" s="87"/>
      <c r="U525" s="87"/>
      <c r="V525" s="87"/>
      <c r="W525" s="87"/>
      <c r="X525" s="87"/>
      <c r="Y525" s="87"/>
      <c r="Z525" s="87"/>
      <c r="AA525" s="87"/>
      <c r="AB525" s="87"/>
      <c r="AC525" s="87"/>
      <c r="AD525" s="87"/>
    </row>
    <row r="526" spans="1:30" ht="12.75" customHeight="1">
      <c r="A526" s="94"/>
      <c r="B526" s="95"/>
      <c r="C526" s="94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104"/>
      <c r="Q526" s="87"/>
      <c r="R526" s="87"/>
      <c r="S526" s="87"/>
      <c r="T526" s="87"/>
      <c r="U526" s="87"/>
      <c r="V526" s="87"/>
      <c r="W526" s="87"/>
      <c r="X526" s="87"/>
      <c r="Y526" s="87"/>
      <c r="Z526" s="87"/>
      <c r="AA526" s="87"/>
      <c r="AB526" s="87"/>
      <c r="AC526" s="87"/>
      <c r="AD526" s="87"/>
    </row>
    <row r="527" spans="1:30" ht="12.75" customHeight="1">
      <c r="A527" s="94"/>
      <c r="B527" s="95"/>
      <c r="C527" s="94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104"/>
      <c r="Q527" s="87"/>
      <c r="R527" s="87"/>
      <c r="S527" s="87"/>
      <c r="T527" s="87"/>
      <c r="U527" s="87"/>
      <c r="V527" s="87"/>
      <c r="W527" s="87"/>
      <c r="X527" s="87"/>
      <c r="Y527" s="87"/>
      <c r="Z527" s="87"/>
      <c r="AA527" s="87"/>
      <c r="AB527" s="87"/>
      <c r="AC527" s="87"/>
      <c r="AD527" s="87"/>
    </row>
    <row r="528" spans="1:30" ht="12.75" customHeight="1">
      <c r="A528" s="94"/>
      <c r="B528" s="95"/>
      <c r="C528" s="94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104"/>
      <c r="Q528" s="87"/>
      <c r="R528" s="87"/>
      <c r="S528" s="87"/>
      <c r="T528" s="87"/>
      <c r="U528" s="87"/>
      <c r="V528" s="87"/>
      <c r="W528" s="87"/>
      <c r="X528" s="87"/>
      <c r="Y528" s="87"/>
      <c r="Z528" s="87"/>
      <c r="AA528" s="87"/>
      <c r="AB528" s="87"/>
      <c r="AC528" s="87"/>
      <c r="AD528" s="87"/>
    </row>
    <row r="529" spans="1:30" ht="12.75" customHeight="1">
      <c r="A529" s="94"/>
      <c r="B529" s="95"/>
      <c r="C529" s="94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104"/>
      <c r="Q529" s="87"/>
      <c r="R529" s="87"/>
      <c r="S529" s="87"/>
      <c r="T529" s="87"/>
      <c r="U529" s="87"/>
      <c r="V529" s="87"/>
      <c r="W529" s="87"/>
      <c r="X529" s="87"/>
      <c r="Y529" s="87"/>
      <c r="Z529" s="87"/>
      <c r="AA529" s="87"/>
      <c r="AB529" s="87"/>
      <c r="AC529" s="87"/>
      <c r="AD529" s="87"/>
    </row>
    <row r="530" spans="1:30" ht="12.75" customHeight="1">
      <c r="A530" s="94"/>
      <c r="B530" s="95"/>
      <c r="C530" s="94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104"/>
      <c r="Q530" s="87"/>
      <c r="R530" s="87"/>
      <c r="S530" s="87"/>
      <c r="T530" s="87"/>
      <c r="U530" s="87"/>
      <c r="V530" s="87"/>
      <c r="W530" s="87"/>
      <c r="X530" s="87"/>
      <c r="Y530" s="87"/>
      <c r="Z530" s="87"/>
      <c r="AA530" s="87"/>
      <c r="AB530" s="87"/>
      <c r="AC530" s="87"/>
      <c r="AD530" s="87"/>
    </row>
    <row r="531" spans="1:30" ht="12.75" customHeight="1">
      <c r="A531" s="94"/>
      <c r="B531" s="95"/>
      <c r="C531" s="94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104"/>
      <c r="Q531" s="87"/>
      <c r="R531" s="87"/>
      <c r="S531" s="87"/>
      <c r="T531" s="87"/>
      <c r="U531" s="87"/>
      <c r="V531" s="87"/>
      <c r="W531" s="87"/>
      <c r="X531" s="87"/>
      <c r="Y531" s="87"/>
      <c r="Z531" s="87"/>
      <c r="AA531" s="87"/>
      <c r="AB531" s="87"/>
      <c r="AC531" s="87"/>
      <c r="AD531" s="87"/>
    </row>
    <row r="532" spans="1:30" ht="12.75" customHeight="1">
      <c r="A532" s="94"/>
      <c r="B532" s="95"/>
      <c r="C532" s="94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104"/>
      <c r="Q532" s="87"/>
      <c r="R532" s="87"/>
      <c r="S532" s="87"/>
      <c r="T532" s="87"/>
      <c r="U532" s="87"/>
      <c r="V532" s="87"/>
      <c r="W532" s="87"/>
      <c r="X532" s="87"/>
      <c r="Y532" s="87"/>
      <c r="Z532" s="87"/>
      <c r="AA532" s="87"/>
      <c r="AB532" s="87"/>
      <c r="AC532" s="87"/>
      <c r="AD532" s="87"/>
    </row>
    <row r="533" spans="1:30" ht="12.75" customHeight="1">
      <c r="A533" s="94"/>
      <c r="B533" s="95"/>
      <c r="C533" s="94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104"/>
      <c r="Q533" s="87"/>
      <c r="R533" s="87"/>
      <c r="S533" s="87"/>
      <c r="T533" s="87"/>
      <c r="U533" s="87"/>
      <c r="V533" s="87"/>
      <c r="W533" s="87"/>
      <c r="X533" s="87"/>
      <c r="Y533" s="87"/>
      <c r="Z533" s="87"/>
      <c r="AA533" s="87"/>
      <c r="AB533" s="87"/>
      <c r="AC533" s="87"/>
      <c r="AD533" s="87"/>
    </row>
    <row r="534" spans="1:30" ht="12.75" customHeight="1">
      <c r="A534" s="94"/>
      <c r="B534" s="95"/>
      <c r="C534" s="94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104"/>
      <c r="Q534" s="87"/>
      <c r="R534" s="87"/>
      <c r="S534" s="87"/>
      <c r="T534" s="87"/>
      <c r="U534" s="87"/>
      <c r="V534" s="87"/>
      <c r="W534" s="87"/>
      <c r="X534" s="87"/>
      <c r="Y534" s="87"/>
      <c r="Z534" s="87"/>
      <c r="AA534" s="87"/>
      <c r="AB534" s="87"/>
      <c r="AC534" s="87"/>
      <c r="AD534" s="87"/>
    </row>
    <row r="535" spans="1:30" ht="12.75" customHeight="1">
      <c r="A535" s="94"/>
      <c r="B535" s="95"/>
      <c r="C535" s="94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104"/>
      <c r="Q535" s="87"/>
      <c r="R535" s="87"/>
      <c r="S535" s="87"/>
      <c r="T535" s="87"/>
      <c r="U535" s="87"/>
      <c r="V535" s="87"/>
      <c r="W535" s="87"/>
      <c r="X535" s="87"/>
      <c r="Y535" s="87"/>
      <c r="Z535" s="87"/>
      <c r="AA535" s="87"/>
      <c r="AB535" s="87"/>
      <c r="AC535" s="87"/>
      <c r="AD535" s="87"/>
    </row>
    <row r="536" spans="1:30" ht="12.75" customHeight="1">
      <c r="A536" s="94"/>
      <c r="B536" s="95"/>
      <c r="C536" s="94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104"/>
      <c r="Q536" s="87"/>
      <c r="R536" s="87"/>
      <c r="S536" s="87"/>
      <c r="T536" s="87"/>
      <c r="U536" s="87"/>
      <c r="V536" s="87"/>
      <c r="W536" s="87"/>
      <c r="X536" s="87"/>
      <c r="Y536" s="87"/>
      <c r="Z536" s="87"/>
      <c r="AA536" s="87"/>
      <c r="AB536" s="87"/>
      <c r="AC536" s="87"/>
      <c r="AD536" s="87"/>
    </row>
    <row r="537" spans="1:30" ht="12.75" customHeight="1">
      <c r="A537" s="94"/>
      <c r="B537" s="95"/>
      <c r="C537" s="94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104"/>
      <c r="Q537" s="87"/>
      <c r="R537" s="87"/>
      <c r="S537" s="87"/>
      <c r="T537" s="87"/>
      <c r="U537" s="87"/>
      <c r="V537" s="87"/>
      <c r="W537" s="87"/>
      <c r="X537" s="87"/>
      <c r="Y537" s="87"/>
      <c r="Z537" s="87"/>
      <c r="AA537" s="87"/>
      <c r="AB537" s="87"/>
      <c r="AC537" s="87"/>
      <c r="AD537" s="87"/>
    </row>
    <row r="538" spans="1:30" ht="12.75" customHeight="1">
      <c r="A538" s="94"/>
      <c r="B538" s="95"/>
      <c r="C538" s="94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104"/>
      <c r="Q538" s="87"/>
      <c r="R538" s="87"/>
      <c r="S538" s="87"/>
      <c r="T538" s="87"/>
      <c r="U538" s="87"/>
      <c r="V538" s="87"/>
      <c r="W538" s="87"/>
      <c r="X538" s="87"/>
      <c r="Y538" s="87"/>
      <c r="Z538" s="87"/>
      <c r="AA538" s="87"/>
      <c r="AB538" s="87"/>
      <c r="AC538" s="87"/>
      <c r="AD538" s="87"/>
    </row>
    <row r="539" spans="1:30" ht="12.75" customHeight="1">
      <c r="A539" s="94"/>
      <c r="B539" s="95"/>
      <c r="C539" s="94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104"/>
      <c r="Q539" s="87"/>
      <c r="R539" s="87"/>
      <c r="S539" s="87"/>
      <c r="T539" s="87"/>
      <c r="U539" s="87"/>
      <c r="V539" s="87"/>
      <c r="W539" s="87"/>
      <c r="X539" s="87"/>
      <c r="Y539" s="87"/>
      <c r="Z539" s="87"/>
      <c r="AA539" s="87"/>
      <c r="AB539" s="87"/>
      <c r="AC539" s="87"/>
      <c r="AD539" s="87"/>
    </row>
    <row r="540" spans="1:30" ht="12.75" customHeight="1">
      <c r="A540" s="94"/>
      <c r="B540" s="95"/>
      <c r="C540" s="94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104"/>
      <c r="Q540" s="87"/>
      <c r="R540" s="87"/>
      <c r="S540" s="87"/>
      <c r="T540" s="87"/>
      <c r="U540" s="87"/>
      <c r="V540" s="87"/>
      <c r="W540" s="87"/>
      <c r="X540" s="87"/>
      <c r="Y540" s="87"/>
      <c r="Z540" s="87"/>
      <c r="AA540" s="87"/>
      <c r="AB540" s="87"/>
      <c r="AC540" s="87"/>
      <c r="AD540" s="87"/>
    </row>
    <row r="541" spans="1:30" ht="12.75" customHeight="1">
      <c r="A541" s="94"/>
      <c r="B541" s="95"/>
      <c r="C541" s="94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104"/>
      <c r="Q541" s="87"/>
      <c r="R541" s="87"/>
      <c r="S541" s="87"/>
      <c r="T541" s="87"/>
      <c r="U541" s="87"/>
      <c r="V541" s="87"/>
      <c r="W541" s="87"/>
      <c r="X541" s="87"/>
      <c r="Y541" s="87"/>
      <c r="Z541" s="87"/>
      <c r="AA541" s="87"/>
      <c r="AB541" s="87"/>
      <c r="AC541" s="87"/>
      <c r="AD541" s="87"/>
    </row>
    <row r="542" spans="1:30" ht="12.75" customHeight="1">
      <c r="A542" s="94"/>
      <c r="B542" s="95"/>
      <c r="C542" s="94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104"/>
      <c r="Q542" s="87"/>
      <c r="R542" s="87"/>
      <c r="S542" s="87"/>
      <c r="T542" s="87"/>
      <c r="U542" s="87"/>
      <c r="V542" s="87"/>
      <c r="W542" s="87"/>
      <c r="X542" s="87"/>
      <c r="Y542" s="87"/>
      <c r="Z542" s="87"/>
      <c r="AA542" s="87"/>
      <c r="AB542" s="87"/>
      <c r="AC542" s="87"/>
      <c r="AD542" s="87"/>
    </row>
    <row r="543" spans="1:30" ht="12.75" customHeight="1">
      <c r="A543" s="94"/>
      <c r="B543" s="95"/>
      <c r="C543" s="94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104"/>
      <c r="Q543" s="87"/>
      <c r="R543" s="87"/>
      <c r="S543" s="87"/>
      <c r="T543" s="87"/>
      <c r="U543" s="87"/>
      <c r="V543" s="87"/>
      <c r="W543" s="87"/>
      <c r="X543" s="87"/>
      <c r="Y543" s="87"/>
      <c r="Z543" s="87"/>
      <c r="AA543" s="87"/>
      <c r="AB543" s="87"/>
      <c r="AC543" s="87"/>
      <c r="AD543" s="87"/>
    </row>
    <row r="544" spans="1:30" ht="12.75" customHeight="1">
      <c r="A544" s="94"/>
      <c r="B544" s="95"/>
      <c r="C544" s="94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104"/>
      <c r="Q544" s="87"/>
      <c r="R544" s="87"/>
      <c r="S544" s="87"/>
      <c r="T544" s="87"/>
      <c r="U544" s="87"/>
      <c r="V544" s="87"/>
      <c r="W544" s="87"/>
      <c r="X544" s="87"/>
      <c r="Y544" s="87"/>
      <c r="Z544" s="87"/>
      <c r="AA544" s="87"/>
      <c r="AB544" s="87"/>
      <c r="AC544" s="87"/>
      <c r="AD544" s="87"/>
    </row>
    <row r="545" spans="1:30" ht="12.75" customHeight="1">
      <c r="A545" s="94"/>
      <c r="B545" s="95"/>
      <c r="C545" s="94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104"/>
      <c r="Q545" s="87"/>
      <c r="R545" s="87"/>
      <c r="S545" s="87"/>
      <c r="T545" s="87"/>
      <c r="U545" s="87"/>
      <c r="V545" s="87"/>
      <c r="W545" s="87"/>
      <c r="X545" s="87"/>
      <c r="Y545" s="87"/>
      <c r="Z545" s="87"/>
      <c r="AA545" s="87"/>
      <c r="AB545" s="87"/>
      <c r="AC545" s="87"/>
      <c r="AD545" s="87"/>
    </row>
    <row r="546" spans="1:30" ht="12.75" customHeight="1">
      <c r="A546" s="94"/>
      <c r="B546" s="95"/>
      <c r="C546" s="94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104"/>
      <c r="Q546" s="87"/>
      <c r="R546" s="87"/>
      <c r="S546" s="87"/>
      <c r="T546" s="87"/>
      <c r="U546" s="87"/>
      <c r="V546" s="87"/>
      <c r="W546" s="87"/>
      <c r="X546" s="87"/>
      <c r="Y546" s="87"/>
      <c r="Z546" s="87"/>
      <c r="AA546" s="87"/>
      <c r="AB546" s="87"/>
      <c r="AC546" s="87"/>
      <c r="AD546" s="87"/>
    </row>
    <row r="547" spans="1:30" ht="12.75" customHeight="1">
      <c r="A547" s="94"/>
      <c r="B547" s="95"/>
      <c r="C547" s="94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104"/>
      <c r="Q547" s="87"/>
      <c r="R547" s="87"/>
      <c r="S547" s="87"/>
      <c r="T547" s="87"/>
      <c r="U547" s="87"/>
      <c r="V547" s="87"/>
      <c r="W547" s="87"/>
      <c r="X547" s="87"/>
      <c r="Y547" s="87"/>
      <c r="Z547" s="87"/>
      <c r="AA547" s="87"/>
      <c r="AB547" s="87"/>
      <c r="AC547" s="87"/>
      <c r="AD547" s="87"/>
    </row>
    <row r="548" spans="1:30" ht="12.75" customHeight="1">
      <c r="A548" s="94"/>
      <c r="B548" s="95"/>
      <c r="C548" s="94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104"/>
      <c r="Q548" s="87"/>
      <c r="R548" s="87"/>
      <c r="S548" s="87"/>
      <c r="T548" s="87"/>
      <c r="U548" s="87"/>
      <c r="V548" s="87"/>
      <c r="W548" s="87"/>
      <c r="X548" s="87"/>
      <c r="Y548" s="87"/>
      <c r="Z548" s="87"/>
      <c r="AA548" s="87"/>
      <c r="AB548" s="87"/>
      <c r="AC548" s="87"/>
      <c r="AD548" s="87"/>
    </row>
    <row r="549" spans="1:30" ht="12.75" customHeight="1">
      <c r="A549" s="94"/>
      <c r="B549" s="95"/>
      <c r="C549" s="94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104"/>
      <c r="Q549" s="87"/>
      <c r="R549" s="87"/>
      <c r="S549" s="87"/>
      <c r="T549" s="87"/>
      <c r="U549" s="87"/>
      <c r="V549" s="87"/>
      <c r="W549" s="87"/>
      <c r="X549" s="87"/>
      <c r="Y549" s="87"/>
      <c r="Z549" s="87"/>
      <c r="AA549" s="87"/>
      <c r="AB549" s="87"/>
      <c r="AC549" s="87"/>
      <c r="AD549" s="87"/>
    </row>
    <row r="550" spans="1:30" ht="12.75" customHeight="1">
      <c r="A550" s="94"/>
      <c r="B550" s="95"/>
      <c r="C550" s="94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104"/>
      <c r="Q550" s="87"/>
      <c r="R550" s="87"/>
      <c r="S550" s="87"/>
      <c r="T550" s="87"/>
      <c r="U550" s="87"/>
      <c r="V550" s="87"/>
      <c r="W550" s="87"/>
      <c r="X550" s="87"/>
      <c r="Y550" s="87"/>
      <c r="Z550" s="87"/>
      <c r="AA550" s="87"/>
      <c r="AB550" s="87"/>
      <c r="AC550" s="87"/>
      <c r="AD550" s="87"/>
    </row>
    <row r="551" spans="1:30" ht="12.75" customHeight="1">
      <c r="A551" s="94"/>
      <c r="B551" s="95"/>
      <c r="C551" s="94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104"/>
      <c r="Q551" s="87"/>
      <c r="R551" s="87"/>
      <c r="S551" s="87"/>
      <c r="T551" s="87"/>
      <c r="U551" s="87"/>
      <c r="V551" s="87"/>
      <c r="W551" s="87"/>
      <c r="X551" s="87"/>
      <c r="Y551" s="87"/>
      <c r="Z551" s="87"/>
      <c r="AA551" s="87"/>
      <c r="AB551" s="87"/>
      <c r="AC551" s="87"/>
      <c r="AD551" s="87"/>
    </row>
    <row r="552" spans="1:30" ht="12.75" customHeight="1">
      <c r="A552" s="94"/>
      <c r="B552" s="95"/>
      <c r="C552" s="94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104"/>
      <c r="Q552" s="87"/>
      <c r="R552" s="87"/>
      <c r="S552" s="87"/>
      <c r="T552" s="87"/>
      <c r="U552" s="87"/>
      <c r="V552" s="87"/>
      <c r="W552" s="87"/>
      <c r="X552" s="87"/>
      <c r="Y552" s="87"/>
      <c r="Z552" s="87"/>
      <c r="AA552" s="87"/>
      <c r="AB552" s="87"/>
      <c r="AC552" s="87"/>
      <c r="AD552" s="87"/>
    </row>
    <row r="553" spans="1:30" ht="12.75" customHeight="1">
      <c r="A553" s="94"/>
      <c r="B553" s="95"/>
      <c r="C553" s="94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104"/>
      <c r="Q553" s="87"/>
      <c r="R553" s="87"/>
      <c r="S553" s="87"/>
      <c r="T553" s="87"/>
      <c r="U553" s="87"/>
      <c r="V553" s="87"/>
      <c r="W553" s="87"/>
      <c r="X553" s="87"/>
      <c r="Y553" s="87"/>
      <c r="Z553" s="87"/>
      <c r="AA553" s="87"/>
      <c r="AB553" s="87"/>
      <c r="AC553" s="87"/>
      <c r="AD553" s="87"/>
    </row>
    <row r="554" spans="1:30" ht="12.75" customHeight="1">
      <c r="A554" s="94"/>
      <c r="B554" s="95"/>
      <c r="C554" s="94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104"/>
      <c r="Q554" s="87"/>
      <c r="R554" s="87"/>
      <c r="S554" s="87"/>
      <c r="T554" s="87"/>
      <c r="U554" s="87"/>
      <c r="V554" s="87"/>
      <c r="W554" s="87"/>
      <c r="X554" s="87"/>
      <c r="Y554" s="87"/>
      <c r="Z554" s="87"/>
      <c r="AA554" s="87"/>
      <c r="AB554" s="87"/>
      <c r="AC554" s="87"/>
      <c r="AD554" s="87"/>
    </row>
    <row r="555" spans="1:30" ht="12.75" customHeight="1">
      <c r="A555" s="94"/>
      <c r="B555" s="95"/>
      <c r="C555" s="94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104"/>
      <c r="Q555" s="87"/>
      <c r="R555" s="87"/>
      <c r="S555" s="87"/>
      <c r="T555" s="87"/>
      <c r="U555" s="87"/>
      <c r="V555" s="87"/>
      <c r="W555" s="87"/>
      <c r="X555" s="87"/>
      <c r="Y555" s="87"/>
      <c r="Z555" s="87"/>
      <c r="AA555" s="87"/>
      <c r="AB555" s="87"/>
      <c r="AC555" s="87"/>
      <c r="AD555" s="87"/>
    </row>
    <row r="556" spans="1:30" ht="12.75" customHeight="1">
      <c r="A556" s="94"/>
      <c r="B556" s="95"/>
      <c r="C556" s="94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104"/>
      <c r="Q556" s="87"/>
      <c r="R556" s="87"/>
      <c r="S556" s="87"/>
      <c r="T556" s="87"/>
      <c r="U556" s="87"/>
      <c r="V556" s="87"/>
      <c r="W556" s="87"/>
      <c r="X556" s="87"/>
      <c r="Y556" s="87"/>
      <c r="Z556" s="87"/>
      <c r="AA556" s="87"/>
      <c r="AB556" s="87"/>
      <c r="AC556" s="87"/>
      <c r="AD556" s="87"/>
    </row>
    <row r="557" spans="1:30" ht="12.75" customHeight="1">
      <c r="A557" s="94"/>
      <c r="B557" s="95"/>
      <c r="C557" s="94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104"/>
      <c r="Q557" s="87"/>
      <c r="R557" s="87"/>
      <c r="S557" s="87"/>
      <c r="T557" s="87"/>
      <c r="U557" s="87"/>
      <c r="V557" s="87"/>
      <c r="W557" s="87"/>
      <c r="X557" s="87"/>
      <c r="Y557" s="87"/>
      <c r="Z557" s="87"/>
      <c r="AA557" s="87"/>
      <c r="AB557" s="87"/>
      <c r="AC557" s="87"/>
      <c r="AD557" s="87"/>
    </row>
    <row r="558" spans="1:30" ht="12.75" customHeight="1">
      <c r="A558" s="94"/>
      <c r="B558" s="95"/>
      <c r="C558" s="94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104"/>
      <c r="Q558" s="87"/>
      <c r="R558" s="87"/>
      <c r="S558" s="87"/>
      <c r="T558" s="87"/>
      <c r="U558" s="87"/>
      <c r="V558" s="87"/>
      <c r="W558" s="87"/>
      <c r="X558" s="87"/>
      <c r="Y558" s="87"/>
      <c r="Z558" s="87"/>
      <c r="AA558" s="87"/>
      <c r="AB558" s="87"/>
      <c r="AC558" s="87"/>
      <c r="AD558" s="87"/>
    </row>
    <row r="559" spans="1:30" ht="12.75" customHeight="1">
      <c r="A559" s="94"/>
      <c r="B559" s="95"/>
      <c r="C559" s="94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104"/>
      <c r="Q559" s="87"/>
      <c r="R559" s="87"/>
      <c r="S559" s="87"/>
      <c r="T559" s="87"/>
      <c r="U559" s="87"/>
      <c r="V559" s="87"/>
      <c r="W559" s="87"/>
      <c r="X559" s="87"/>
      <c r="Y559" s="87"/>
      <c r="Z559" s="87"/>
      <c r="AA559" s="87"/>
      <c r="AB559" s="87"/>
      <c r="AC559" s="87"/>
      <c r="AD559" s="87"/>
    </row>
    <row r="560" spans="1:30" ht="12.75" customHeight="1">
      <c r="A560" s="94"/>
      <c r="B560" s="95"/>
      <c r="C560" s="94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104"/>
      <c r="Q560" s="87"/>
      <c r="R560" s="87"/>
      <c r="S560" s="87"/>
      <c r="T560" s="87"/>
      <c r="U560" s="87"/>
      <c r="V560" s="87"/>
      <c r="W560" s="87"/>
      <c r="X560" s="87"/>
      <c r="Y560" s="87"/>
      <c r="Z560" s="87"/>
      <c r="AA560" s="87"/>
      <c r="AB560" s="87"/>
      <c r="AC560" s="87"/>
      <c r="AD560" s="87"/>
    </row>
    <row r="561" spans="1:30" ht="12.75" customHeight="1">
      <c r="A561" s="94"/>
      <c r="B561" s="95"/>
      <c r="C561" s="94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104"/>
      <c r="Q561" s="87"/>
      <c r="R561" s="87"/>
      <c r="S561" s="87"/>
      <c r="T561" s="87"/>
      <c r="U561" s="87"/>
      <c r="V561" s="87"/>
      <c r="W561" s="87"/>
      <c r="X561" s="87"/>
      <c r="Y561" s="87"/>
      <c r="Z561" s="87"/>
      <c r="AA561" s="87"/>
      <c r="AB561" s="87"/>
      <c r="AC561" s="87"/>
      <c r="AD561" s="87"/>
    </row>
    <row r="562" spans="1:30" ht="12.75" customHeight="1">
      <c r="A562" s="94"/>
      <c r="B562" s="95"/>
      <c r="C562" s="94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104"/>
      <c r="Q562" s="87"/>
      <c r="R562" s="87"/>
      <c r="S562" s="87"/>
      <c r="T562" s="87"/>
      <c r="U562" s="87"/>
      <c r="V562" s="87"/>
      <c r="W562" s="87"/>
      <c r="X562" s="87"/>
      <c r="Y562" s="87"/>
      <c r="Z562" s="87"/>
      <c r="AA562" s="87"/>
      <c r="AB562" s="87"/>
      <c r="AC562" s="87"/>
      <c r="AD562" s="87"/>
    </row>
    <row r="563" spans="1:30" ht="12.75" customHeight="1">
      <c r="A563" s="94"/>
      <c r="B563" s="95"/>
      <c r="C563" s="94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104"/>
      <c r="Q563" s="87"/>
      <c r="R563" s="87"/>
      <c r="S563" s="87"/>
      <c r="T563" s="87"/>
      <c r="U563" s="87"/>
      <c r="V563" s="87"/>
      <c r="W563" s="87"/>
      <c r="X563" s="87"/>
      <c r="Y563" s="87"/>
      <c r="Z563" s="87"/>
      <c r="AA563" s="87"/>
      <c r="AB563" s="87"/>
      <c r="AC563" s="87"/>
      <c r="AD563" s="87"/>
    </row>
    <row r="564" spans="1:30" ht="12.75" customHeight="1">
      <c r="A564" s="94"/>
      <c r="B564" s="95"/>
      <c r="C564" s="94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104"/>
      <c r="Q564" s="87"/>
      <c r="R564" s="87"/>
      <c r="S564" s="87"/>
      <c r="T564" s="87"/>
      <c r="U564" s="87"/>
      <c r="V564" s="87"/>
      <c r="W564" s="87"/>
      <c r="X564" s="87"/>
      <c r="Y564" s="87"/>
      <c r="Z564" s="87"/>
      <c r="AA564" s="87"/>
      <c r="AB564" s="87"/>
      <c r="AC564" s="87"/>
      <c r="AD564" s="87"/>
    </row>
    <row r="565" spans="1:30" ht="12.75" customHeight="1">
      <c r="A565" s="94"/>
      <c r="B565" s="95"/>
      <c r="C565" s="94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104"/>
      <c r="Q565" s="87"/>
      <c r="R565" s="87"/>
      <c r="S565" s="87"/>
      <c r="T565" s="87"/>
      <c r="U565" s="87"/>
      <c r="V565" s="87"/>
      <c r="W565" s="87"/>
      <c r="X565" s="87"/>
      <c r="Y565" s="87"/>
      <c r="Z565" s="87"/>
      <c r="AA565" s="87"/>
      <c r="AB565" s="87"/>
      <c r="AC565" s="87"/>
      <c r="AD565" s="87"/>
    </row>
    <row r="566" spans="1:30" ht="12.75" customHeight="1">
      <c r="A566" s="94"/>
      <c r="B566" s="95"/>
      <c r="C566" s="94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104"/>
      <c r="Q566" s="87"/>
      <c r="R566" s="87"/>
      <c r="S566" s="87"/>
      <c r="T566" s="87"/>
      <c r="U566" s="87"/>
      <c r="V566" s="87"/>
      <c r="W566" s="87"/>
      <c r="X566" s="87"/>
      <c r="Y566" s="87"/>
      <c r="Z566" s="87"/>
      <c r="AA566" s="87"/>
      <c r="AB566" s="87"/>
      <c r="AC566" s="87"/>
      <c r="AD566" s="87"/>
    </row>
    <row r="567" spans="1:30" ht="12.75" customHeight="1">
      <c r="A567" s="94"/>
      <c r="B567" s="95"/>
      <c r="C567" s="94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104"/>
      <c r="Q567" s="87"/>
      <c r="R567" s="87"/>
      <c r="S567" s="87"/>
      <c r="T567" s="87"/>
      <c r="U567" s="87"/>
      <c r="V567" s="87"/>
      <c r="W567" s="87"/>
      <c r="X567" s="87"/>
      <c r="Y567" s="87"/>
      <c r="Z567" s="87"/>
      <c r="AA567" s="87"/>
      <c r="AB567" s="87"/>
      <c r="AC567" s="87"/>
      <c r="AD567" s="87"/>
    </row>
    <row r="568" spans="1:30" ht="12.75" customHeight="1">
      <c r="A568" s="94"/>
      <c r="B568" s="95"/>
      <c r="C568" s="94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104"/>
      <c r="Q568" s="87"/>
      <c r="R568" s="87"/>
      <c r="S568" s="87"/>
      <c r="T568" s="87"/>
      <c r="U568" s="87"/>
      <c r="V568" s="87"/>
      <c r="W568" s="87"/>
      <c r="X568" s="87"/>
      <c r="Y568" s="87"/>
      <c r="Z568" s="87"/>
      <c r="AA568" s="87"/>
      <c r="AB568" s="87"/>
      <c r="AC568" s="87"/>
      <c r="AD568" s="87"/>
    </row>
    <row r="569" spans="1:30" ht="12.75" customHeight="1">
      <c r="A569" s="94"/>
      <c r="B569" s="95"/>
      <c r="C569" s="94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104"/>
      <c r="Q569" s="87"/>
      <c r="R569" s="87"/>
      <c r="S569" s="87"/>
      <c r="T569" s="87"/>
      <c r="U569" s="87"/>
      <c r="V569" s="87"/>
      <c r="W569" s="87"/>
      <c r="X569" s="87"/>
      <c r="Y569" s="87"/>
      <c r="Z569" s="87"/>
      <c r="AA569" s="87"/>
      <c r="AB569" s="87"/>
      <c r="AC569" s="87"/>
      <c r="AD569" s="87"/>
    </row>
    <row r="570" spans="1:30" ht="12.75" customHeight="1">
      <c r="A570" s="94"/>
      <c r="B570" s="95"/>
      <c r="C570" s="94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104"/>
      <c r="Q570" s="87"/>
      <c r="R570" s="87"/>
      <c r="S570" s="87"/>
      <c r="T570" s="87"/>
      <c r="U570" s="87"/>
      <c r="V570" s="87"/>
      <c r="W570" s="87"/>
      <c r="X570" s="87"/>
      <c r="Y570" s="87"/>
      <c r="Z570" s="87"/>
      <c r="AA570" s="87"/>
      <c r="AB570" s="87"/>
      <c r="AC570" s="87"/>
      <c r="AD570" s="87"/>
    </row>
    <row r="571" spans="1:30" ht="12.75" customHeight="1">
      <c r="A571" s="94"/>
      <c r="B571" s="95"/>
      <c r="C571" s="94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104"/>
      <c r="Q571" s="87"/>
      <c r="R571" s="87"/>
      <c r="S571" s="87"/>
      <c r="T571" s="87"/>
      <c r="U571" s="87"/>
      <c r="V571" s="87"/>
      <c r="W571" s="87"/>
      <c r="X571" s="87"/>
      <c r="Y571" s="87"/>
      <c r="Z571" s="87"/>
      <c r="AA571" s="87"/>
      <c r="AB571" s="87"/>
      <c r="AC571" s="87"/>
      <c r="AD571" s="87"/>
    </row>
    <row r="572" spans="1:30" ht="12.75" customHeight="1">
      <c r="A572" s="94"/>
      <c r="B572" s="95"/>
      <c r="C572" s="94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104"/>
      <c r="Q572" s="87"/>
      <c r="R572" s="87"/>
      <c r="S572" s="87"/>
      <c r="T572" s="87"/>
      <c r="U572" s="87"/>
      <c r="V572" s="87"/>
      <c r="W572" s="87"/>
      <c r="X572" s="87"/>
      <c r="Y572" s="87"/>
      <c r="Z572" s="87"/>
      <c r="AA572" s="87"/>
      <c r="AB572" s="87"/>
      <c r="AC572" s="87"/>
      <c r="AD572" s="87"/>
    </row>
    <row r="573" spans="1:30" ht="12.75" customHeight="1">
      <c r="A573" s="94"/>
      <c r="B573" s="95"/>
      <c r="C573" s="94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104"/>
      <c r="Q573" s="87"/>
      <c r="R573" s="87"/>
      <c r="S573" s="87"/>
      <c r="T573" s="87"/>
      <c r="U573" s="87"/>
      <c r="V573" s="87"/>
      <c r="W573" s="87"/>
      <c r="X573" s="87"/>
      <c r="Y573" s="87"/>
      <c r="Z573" s="87"/>
      <c r="AA573" s="87"/>
      <c r="AB573" s="87"/>
      <c r="AC573" s="87"/>
      <c r="AD573" s="87"/>
    </row>
    <row r="574" spans="1:30" ht="12.75" customHeight="1">
      <c r="A574" s="94"/>
      <c r="B574" s="95"/>
      <c r="C574" s="94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104"/>
      <c r="Q574" s="87"/>
      <c r="R574" s="87"/>
      <c r="S574" s="87"/>
      <c r="T574" s="87"/>
      <c r="U574" s="87"/>
      <c r="V574" s="87"/>
      <c r="W574" s="87"/>
      <c r="X574" s="87"/>
      <c r="Y574" s="87"/>
      <c r="Z574" s="87"/>
      <c r="AA574" s="87"/>
      <c r="AB574" s="87"/>
      <c r="AC574" s="87"/>
      <c r="AD574" s="87"/>
    </row>
    <row r="575" spans="1:30" ht="12.75" customHeight="1">
      <c r="A575" s="94"/>
      <c r="B575" s="95"/>
      <c r="C575" s="94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104"/>
      <c r="Q575" s="87"/>
      <c r="R575" s="87"/>
      <c r="S575" s="87"/>
      <c r="T575" s="87"/>
      <c r="U575" s="87"/>
      <c r="V575" s="87"/>
      <c r="W575" s="87"/>
      <c r="X575" s="87"/>
      <c r="Y575" s="87"/>
      <c r="Z575" s="87"/>
      <c r="AA575" s="87"/>
      <c r="AB575" s="87"/>
      <c r="AC575" s="87"/>
      <c r="AD575" s="87"/>
    </row>
    <row r="576" spans="1:30" ht="12.75" customHeight="1">
      <c r="A576" s="94"/>
      <c r="B576" s="95"/>
      <c r="C576" s="94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104"/>
      <c r="Q576" s="87"/>
      <c r="R576" s="87"/>
      <c r="S576" s="87"/>
      <c r="T576" s="87"/>
      <c r="U576" s="87"/>
      <c r="V576" s="87"/>
      <c r="W576" s="87"/>
      <c r="X576" s="87"/>
      <c r="Y576" s="87"/>
      <c r="Z576" s="87"/>
      <c r="AA576" s="87"/>
      <c r="AB576" s="87"/>
      <c r="AC576" s="87"/>
      <c r="AD576" s="87"/>
    </row>
    <row r="577" spans="1:30" ht="12.75" customHeight="1">
      <c r="A577" s="94"/>
      <c r="B577" s="95"/>
      <c r="C577" s="94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104"/>
      <c r="Q577" s="87"/>
      <c r="R577" s="87"/>
      <c r="S577" s="87"/>
      <c r="T577" s="87"/>
      <c r="U577" s="87"/>
      <c r="V577" s="87"/>
      <c r="W577" s="87"/>
      <c r="X577" s="87"/>
      <c r="Y577" s="87"/>
      <c r="Z577" s="87"/>
      <c r="AA577" s="87"/>
      <c r="AB577" s="87"/>
      <c r="AC577" s="87"/>
      <c r="AD577" s="87"/>
    </row>
    <row r="578" spans="1:30" ht="12.75" customHeight="1">
      <c r="A578" s="94"/>
      <c r="B578" s="95"/>
      <c r="C578" s="94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104"/>
      <c r="Q578" s="87"/>
      <c r="R578" s="87"/>
      <c r="S578" s="87"/>
      <c r="T578" s="87"/>
      <c r="U578" s="87"/>
      <c r="V578" s="87"/>
      <c r="W578" s="87"/>
      <c r="X578" s="87"/>
      <c r="Y578" s="87"/>
      <c r="Z578" s="87"/>
      <c r="AA578" s="87"/>
      <c r="AB578" s="87"/>
      <c r="AC578" s="87"/>
      <c r="AD578" s="87"/>
    </row>
    <row r="579" spans="1:30" ht="12.75" customHeight="1">
      <c r="A579" s="94"/>
      <c r="B579" s="95"/>
      <c r="C579" s="94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104"/>
      <c r="Q579" s="87"/>
      <c r="R579" s="87"/>
      <c r="S579" s="87"/>
      <c r="T579" s="87"/>
      <c r="U579" s="87"/>
      <c r="V579" s="87"/>
      <c r="W579" s="87"/>
      <c r="X579" s="87"/>
      <c r="Y579" s="87"/>
      <c r="Z579" s="87"/>
      <c r="AA579" s="87"/>
      <c r="AB579" s="87"/>
      <c r="AC579" s="87"/>
      <c r="AD579" s="87"/>
    </row>
    <row r="580" spans="1:30" ht="12.75" customHeight="1">
      <c r="A580" s="94"/>
      <c r="B580" s="95"/>
      <c r="C580" s="94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104"/>
      <c r="Q580" s="87"/>
      <c r="R580" s="87"/>
      <c r="S580" s="87"/>
      <c r="T580" s="87"/>
      <c r="U580" s="87"/>
      <c r="V580" s="87"/>
      <c r="W580" s="87"/>
      <c r="X580" s="87"/>
      <c r="Y580" s="87"/>
      <c r="Z580" s="87"/>
      <c r="AA580" s="87"/>
      <c r="AB580" s="87"/>
      <c r="AC580" s="87"/>
      <c r="AD580" s="87"/>
    </row>
    <row r="581" spans="1:30" ht="12.75" customHeight="1">
      <c r="A581" s="94"/>
      <c r="B581" s="95"/>
      <c r="C581" s="94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104"/>
      <c r="Q581" s="87"/>
      <c r="R581" s="87"/>
      <c r="S581" s="87"/>
      <c r="T581" s="87"/>
      <c r="U581" s="87"/>
      <c r="V581" s="87"/>
      <c r="W581" s="87"/>
      <c r="X581" s="87"/>
      <c r="Y581" s="87"/>
      <c r="Z581" s="87"/>
      <c r="AA581" s="87"/>
      <c r="AB581" s="87"/>
      <c r="AC581" s="87"/>
      <c r="AD581" s="87"/>
    </row>
    <row r="582" spans="1:30" ht="12.75" customHeight="1">
      <c r="A582" s="94"/>
      <c r="B582" s="95"/>
      <c r="C582" s="94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104"/>
      <c r="Q582" s="87"/>
      <c r="R582" s="87"/>
      <c r="S582" s="87"/>
      <c r="T582" s="87"/>
      <c r="U582" s="87"/>
      <c r="V582" s="87"/>
      <c r="W582" s="87"/>
      <c r="X582" s="87"/>
      <c r="Y582" s="87"/>
      <c r="Z582" s="87"/>
      <c r="AA582" s="87"/>
      <c r="AB582" s="87"/>
      <c r="AC582" s="87"/>
      <c r="AD582" s="87"/>
    </row>
    <row r="583" spans="1:30" ht="12.75" customHeight="1">
      <c r="A583" s="94"/>
      <c r="B583" s="95"/>
      <c r="C583" s="94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104"/>
      <c r="Q583" s="87"/>
      <c r="R583" s="87"/>
      <c r="S583" s="87"/>
      <c r="T583" s="87"/>
      <c r="U583" s="87"/>
      <c r="V583" s="87"/>
      <c r="W583" s="87"/>
      <c r="X583" s="87"/>
      <c r="Y583" s="87"/>
      <c r="Z583" s="87"/>
      <c r="AA583" s="87"/>
      <c r="AB583" s="87"/>
      <c r="AC583" s="87"/>
      <c r="AD583" s="87"/>
    </row>
    <row r="584" spans="1:30" ht="12.75" customHeight="1">
      <c r="A584" s="94"/>
      <c r="B584" s="95"/>
      <c r="C584" s="94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104"/>
      <c r="Q584" s="87"/>
      <c r="R584" s="87"/>
      <c r="S584" s="87"/>
      <c r="T584" s="87"/>
      <c r="U584" s="87"/>
      <c r="V584" s="87"/>
      <c r="W584" s="87"/>
      <c r="X584" s="87"/>
      <c r="Y584" s="87"/>
      <c r="Z584" s="87"/>
      <c r="AA584" s="87"/>
      <c r="AB584" s="87"/>
      <c r="AC584" s="87"/>
      <c r="AD584" s="87"/>
    </row>
    <row r="585" spans="1:30" ht="12.75" customHeight="1">
      <c r="A585" s="94"/>
      <c r="B585" s="95"/>
      <c r="C585" s="94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104"/>
      <c r="Q585" s="87"/>
      <c r="R585" s="87"/>
      <c r="S585" s="87"/>
      <c r="T585" s="87"/>
      <c r="U585" s="87"/>
      <c r="V585" s="87"/>
      <c r="W585" s="87"/>
      <c r="X585" s="87"/>
      <c r="Y585" s="87"/>
      <c r="Z585" s="87"/>
      <c r="AA585" s="87"/>
      <c r="AB585" s="87"/>
      <c r="AC585" s="87"/>
      <c r="AD585" s="87"/>
    </row>
    <row r="586" spans="1:30" ht="12.75" customHeight="1">
      <c r="A586" s="94"/>
      <c r="B586" s="95"/>
      <c r="C586" s="94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104"/>
      <c r="Q586" s="87"/>
      <c r="R586" s="87"/>
      <c r="S586" s="87"/>
      <c r="T586" s="87"/>
      <c r="U586" s="87"/>
      <c r="V586" s="87"/>
      <c r="W586" s="87"/>
      <c r="X586" s="87"/>
      <c r="Y586" s="87"/>
      <c r="Z586" s="87"/>
      <c r="AA586" s="87"/>
      <c r="AB586" s="87"/>
      <c r="AC586" s="87"/>
      <c r="AD586" s="87"/>
    </row>
    <row r="587" spans="1:30" ht="12.75" customHeight="1">
      <c r="A587" s="94"/>
      <c r="B587" s="95"/>
      <c r="C587" s="94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104"/>
      <c r="Q587" s="87"/>
      <c r="R587" s="87"/>
      <c r="S587" s="87"/>
      <c r="T587" s="87"/>
      <c r="U587" s="87"/>
      <c r="V587" s="87"/>
      <c r="W587" s="87"/>
      <c r="X587" s="87"/>
      <c r="Y587" s="87"/>
      <c r="Z587" s="87"/>
      <c r="AA587" s="87"/>
      <c r="AB587" s="87"/>
      <c r="AC587" s="87"/>
      <c r="AD587" s="87"/>
    </row>
    <row r="588" spans="1:30" ht="12.75" customHeight="1">
      <c r="A588" s="94"/>
      <c r="B588" s="95"/>
      <c r="C588" s="94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104"/>
      <c r="Q588" s="87"/>
      <c r="R588" s="87"/>
      <c r="S588" s="87"/>
      <c r="T588" s="87"/>
      <c r="U588" s="87"/>
      <c r="V588" s="87"/>
      <c r="W588" s="87"/>
      <c r="X588" s="87"/>
      <c r="Y588" s="87"/>
      <c r="Z588" s="87"/>
      <c r="AA588" s="87"/>
      <c r="AB588" s="87"/>
      <c r="AC588" s="87"/>
      <c r="AD588" s="87"/>
    </row>
    <row r="589" spans="1:30" ht="12.75" customHeight="1">
      <c r="A589" s="94"/>
      <c r="B589" s="95"/>
      <c r="C589" s="94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104"/>
      <c r="Q589" s="87"/>
      <c r="R589" s="87"/>
      <c r="S589" s="87"/>
      <c r="T589" s="87"/>
      <c r="U589" s="87"/>
      <c r="V589" s="87"/>
      <c r="W589" s="87"/>
      <c r="X589" s="87"/>
      <c r="Y589" s="87"/>
      <c r="Z589" s="87"/>
      <c r="AA589" s="87"/>
      <c r="AB589" s="87"/>
      <c r="AC589" s="87"/>
      <c r="AD589" s="87"/>
    </row>
    <row r="590" spans="1:30" ht="12.75" customHeight="1">
      <c r="A590" s="94"/>
      <c r="B590" s="95"/>
      <c r="C590" s="94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104"/>
      <c r="Q590" s="87"/>
      <c r="R590" s="87"/>
      <c r="S590" s="87"/>
      <c r="T590" s="87"/>
      <c r="U590" s="87"/>
      <c r="V590" s="87"/>
      <c r="W590" s="87"/>
      <c r="X590" s="87"/>
      <c r="Y590" s="87"/>
      <c r="Z590" s="87"/>
      <c r="AA590" s="87"/>
      <c r="AB590" s="87"/>
      <c r="AC590" s="87"/>
      <c r="AD590" s="87"/>
    </row>
    <row r="591" spans="1:30" ht="12.75" customHeight="1">
      <c r="A591" s="94"/>
      <c r="B591" s="95"/>
      <c r="C591" s="94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104"/>
      <c r="Q591" s="87"/>
      <c r="R591" s="87"/>
      <c r="S591" s="87"/>
      <c r="T591" s="87"/>
      <c r="U591" s="87"/>
      <c r="V591" s="87"/>
      <c r="W591" s="87"/>
      <c r="X591" s="87"/>
      <c r="Y591" s="87"/>
      <c r="Z591" s="87"/>
      <c r="AA591" s="87"/>
      <c r="AB591" s="87"/>
      <c r="AC591" s="87"/>
      <c r="AD591" s="87"/>
    </row>
    <row r="592" spans="1:30" ht="12.75" customHeight="1">
      <c r="A592" s="94"/>
      <c r="B592" s="95"/>
      <c r="C592" s="94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104"/>
      <c r="Q592" s="87"/>
      <c r="R592" s="87"/>
      <c r="S592" s="87"/>
      <c r="T592" s="87"/>
      <c r="U592" s="87"/>
      <c r="V592" s="87"/>
      <c r="W592" s="87"/>
      <c r="X592" s="87"/>
      <c r="Y592" s="87"/>
      <c r="Z592" s="87"/>
      <c r="AA592" s="87"/>
      <c r="AB592" s="87"/>
      <c r="AC592" s="87"/>
      <c r="AD592" s="87"/>
    </row>
    <row r="593" spans="1:30" ht="12.75" customHeight="1">
      <c r="A593" s="94"/>
      <c r="B593" s="95"/>
      <c r="C593" s="94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104"/>
      <c r="Q593" s="87"/>
      <c r="R593" s="87"/>
      <c r="S593" s="87"/>
      <c r="T593" s="87"/>
      <c r="U593" s="87"/>
      <c r="V593" s="87"/>
      <c r="W593" s="87"/>
      <c r="X593" s="87"/>
      <c r="Y593" s="87"/>
      <c r="Z593" s="87"/>
      <c r="AA593" s="87"/>
      <c r="AB593" s="87"/>
      <c r="AC593" s="87"/>
      <c r="AD593" s="87"/>
    </row>
    <row r="594" spans="1:30" ht="12.75" customHeight="1">
      <c r="A594" s="94"/>
      <c r="B594" s="95"/>
      <c r="C594" s="94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104"/>
      <c r="Q594" s="87"/>
      <c r="R594" s="87"/>
      <c r="S594" s="87"/>
      <c r="T594" s="87"/>
      <c r="U594" s="87"/>
      <c r="V594" s="87"/>
      <c r="W594" s="87"/>
      <c r="X594" s="87"/>
      <c r="Y594" s="87"/>
      <c r="Z594" s="87"/>
      <c r="AA594" s="87"/>
      <c r="AB594" s="87"/>
      <c r="AC594" s="87"/>
      <c r="AD594" s="87"/>
    </row>
    <row r="595" spans="1:30" ht="12.75" customHeight="1">
      <c r="A595" s="94"/>
      <c r="B595" s="95"/>
      <c r="C595" s="94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104"/>
      <c r="Q595" s="87"/>
      <c r="R595" s="87"/>
      <c r="S595" s="87"/>
      <c r="T595" s="87"/>
      <c r="U595" s="87"/>
      <c r="V595" s="87"/>
      <c r="W595" s="87"/>
      <c r="X595" s="87"/>
      <c r="Y595" s="87"/>
      <c r="Z595" s="87"/>
      <c r="AA595" s="87"/>
      <c r="AB595" s="87"/>
      <c r="AC595" s="87"/>
      <c r="AD595" s="87"/>
    </row>
    <row r="596" spans="1:30" ht="12.75" customHeight="1">
      <c r="A596" s="94"/>
      <c r="B596" s="95"/>
      <c r="C596" s="94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104"/>
      <c r="Q596" s="87"/>
      <c r="R596" s="87"/>
      <c r="S596" s="87"/>
      <c r="T596" s="87"/>
      <c r="U596" s="87"/>
      <c r="V596" s="87"/>
      <c r="W596" s="87"/>
      <c r="X596" s="87"/>
      <c r="Y596" s="87"/>
      <c r="Z596" s="87"/>
      <c r="AA596" s="87"/>
      <c r="AB596" s="87"/>
      <c r="AC596" s="87"/>
      <c r="AD596" s="87"/>
    </row>
    <row r="597" spans="1:30" ht="12.75" customHeight="1">
      <c r="A597" s="94"/>
      <c r="B597" s="95"/>
      <c r="C597" s="94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104"/>
      <c r="Q597" s="87"/>
      <c r="R597" s="87"/>
      <c r="S597" s="87"/>
      <c r="T597" s="87"/>
      <c r="U597" s="87"/>
      <c r="V597" s="87"/>
      <c r="W597" s="87"/>
      <c r="X597" s="87"/>
      <c r="Y597" s="87"/>
      <c r="Z597" s="87"/>
      <c r="AA597" s="87"/>
      <c r="AB597" s="87"/>
      <c r="AC597" s="87"/>
      <c r="AD597" s="87"/>
    </row>
    <row r="598" spans="1:30" ht="12.75" customHeight="1">
      <c r="A598" s="94"/>
      <c r="B598" s="95"/>
      <c r="C598" s="94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104"/>
      <c r="Q598" s="87"/>
      <c r="R598" s="87"/>
      <c r="S598" s="87"/>
      <c r="T598" s="87"/>
      <c r="U598" s="87"/>
      <c r="V598" s="87"/>
      <c r="W598" s="87"/>
      <c r="X598" s="87"/>
      <c r="Y598" s="87"/>
      <c r="Z598" s="87"/>
      <c r="AA598" s="87"/>
      <c r="AB598" s="87"/>
      <c r="AC598" s="87"/>
      <c r="AD598" s="87"/>
    </row>
    <row r="599" spans="1:30" ht="12.75" customHeight="1">
      <c r="A599" s="94"/>
      <c r="B599" s="95"/>
      <c r="C599" s="94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104"/>
      <c r="Q599" s="87"/>
      <c r="R599" s="87"/>
      <c r="S599" s="87"/>
      <c r="T599" s="87"/>
      <c r="U599" s="87"/>
      <c r="V599" s="87"/>
      <c r="W599" s="87"/>
      <c r="X599" s="87"/>
      <c r="Y599" s="87"/>
      <c r="Z599" s="87"/>
      <c r="AA599" s="87"/>
      <c r="AB599" s="87"/>
      <c r="AC599" s="87"/>
      <c r="AD599" s="87"/>
    </row>
    <row r="600" spans="1:30" ht="12.75" customHeight="1">
      <c r="A600" s="94"/>
      <c r="B600" s="95"/>
      <c r="C600" s="94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104"/>
      <c r="Q600" s="87"/>
      <c r="R600" s="87"/>
      <c r="S600" s="87"/>
      <c r="T600" s="87"/>
      <c r="U600" s="87"/>
      <c r="V600" s="87"/>
      <c r="W600" s="87"/>
      <c r="X600" s="87"/>
      <c r="Y600" s="87"/>
      <c r="Z600" s="87"/>
      <c r="AA600" s="87"/>
      <c r="AB600" s="87"/>
      <c r="AC600" s="87"/>
      <c r="AD600" s="87"/>
    </row>
    <row r="601" spans="1:30" ht="12.75" customHeight="1">
      <c r="A601" s="94"/>
      <c r="B601" s="95"/>
      <c r="C601" s="94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104"/>
      <c r="Q601" s="87"/>
      <c r="R601" s="87"/>
      <c r="S601" s="87"/>
      <c r="T601" s="87"/>
      <c r="U601" s="87"/>
      <c r="V601" s="87"/>
      <c r="W601" s="87"/>
      <c r="X601" s="87"/>
      <c r="Y601" s="87"/>
      <c r="Z601" s="87"/>
      <c r="AA601" s="87"/>
      <c r="AB601" s="87"/>
      <c r="AC601" s="87"/>
      <c r="AD601" s="87"/>
    </row>
    <row r="602" spans="1:30" ht="12.75" customHeight="1">
      <c r="A602" s="94"/>
      <c r="B602" s="95"/>
      <c r="C602" s="94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104"/>
      <c r="Q602" s="87"/>
      <c r="R602" s="87"/>
      <c r="S602" s="87"/>
      <c r="T602" s="87"/>
      <c r="U602" s="87"/>
      <c r="V602" s="87"/>
      <c r="W602" s="87"/>
      <c r="X602" s="87"/>
      <c r="Y602" s="87"/>
      <c r="Z602" s="87"/>
      <c r="AA602" s="87"/>
      <c r="AB602" s="87"/>
      <c r="AC602" s="87"/>
      <c r="AD602" s="87"/>
    </row>
    <row r="603" spans="1:30" ht="12.75" customHeight="1">
      <c r="A603" s="94"/>
      <c r="B603" s="95"/>
      <c r="C603" s="94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104"/>
      <c r="Q603" s="87"/>
      <c r="R603" s="87"/>
      <c r="S603" s="87"/>
      <c r="T603" s="87"/>
      <c r="U603" s="87"/>
      <c r="V603" s="87"/>
      <c r="W603" s="87"/>
      <c r="X603" s="87"/>
      <c r="Y603" s="87"/>
      <c r="Z603" s="87"/>
      <c r="AA603" s="87"/>
      <c r="AB603" s="87"/>
      <c r="AC603" s="87"/>
      <c r="AD603" s="87"/>
    </row>
    <row r="604" spans="1:30" ht="12.75" customHeight="1">
      <c r="A604" s="94"/>
      <c r="B604" s="95"/>
      <c r="C604" s="94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104"/>
      <c r="Q604" s="87"/>
      <c r="R604" s="87"/>
      <c r="S604" s="87"/>
      <c r="T604" s="87"/>
      <c r="U604" s="87"/>
      <c r="V604" s="87"/>
      <c r="W604" s="87"/>
      <c r="X604" s="87"/>
      <c r="Y604" s="87"/>
      <c r="Z604" s="87"/>
      <c r="AA604" s="87"/>
      <c r="AB604" s="87"/>
      <c r="AC604" s="87"/>
      <c r="AD604" s="87"/>
    </row>
    <row r="605" spans="1:30" ht="12.75" customHeight="1">
      <c r="A605" s="94"/>
      <c r="B605" s="95"/>
      <c r="C605" s="94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104"/>
      <c r="Q605" s="87"/>
      <c r="R605" s="87"/>
      <c r="S605" s="87"/>
      <c r="T605" s="87"/>
      <c r="U605" s="87"/>
      <c r="V605" s="87"/>
      <c r="W605" s="87"/>
      <c r="X605" s="87"/>
      <c r="Y605" s="87"/>
      <c r="Z605" s="87"/>
      <c r="AA605" s="87"/>
      <c r="AB605" s="87"/>
      <c r="AC605" s="87"/>
      <c r="AD605" s="87"/>
    </row>
    <row r="606" spans="1:30" ht="12.75" customHeight="1">
      <c r="A606" s="94"/>
      <c r="B606" s="95"/>
      <c r="C606" s="94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104"/>
      <c r="Q606" s="87"/>
      <c r="R606" s="87"/>
      <c r="S606" s="87"/>
      <c r="T606" s="87"/>
      <c r="U606" s="87"/>
      <c r="V606" s="87"/>
      <c r="W606" s="87"/>
      <c r="X606" s="87"/>
      <c r="Y606" s="87"/>
      <c r="Z606" s="87"/>
      <c r="AA606" s="87"/>
      <c r="AB606" s="87"/>
      <c r="AC606" s="87"/>
      <c r="AD606" s="87"/>
    </row>
    <row r="607" spans="1:30" ht="12.75" customHeight="1">
      <c r="A607" s="94"/>
      <c r="B607" s="95"/>
      <c r="C607" s="94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104"/>
      <c r="Q607" s="87"/>
      <c r="R607" s="87"/>
      <c r="S607" s="87"/>
      <c r="T607" s="87"/>
      <c r="U607" s="87"/>
      <c r="V607" s="87"/>
      <c r="W607" s="87"/>
      <c r="X607" s="87"/>
      <c r="Y607" s="87"/>
      <c r="Z607" s="87"/>
      <c r="AA607" s="87"/>
      <c r="AB607" s="87"/>
      <c r="AC607" s="87"/>
      <c r="AD607" s="87"/>
    </row>
    <row r="608" spans="1:30" ht="12.75" customHeight="1">
      <c r="A608" s="94"/>
      <c r="B608" s="95"/>
      <c r="C608" s="94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104"/>
      <c r="Q608" s="87"/>
      <c r="R608" s="87"/>
      <c r="S608" s="87"/>
      <c r="T608" s="87"/>
      <c r="U608" s="87"/>
      <c r="V608" s="87"/>
      <c r="W608" s="87"/>
      <c r="X608" s="87"/>
      <c r="Y608" s="87"/>
      <c r="Z608" s="87"/>
      <c r="AA608" s="87"/>
      <c r="AB608" s="87"/>
      <c r="AC608" s="87"/>
      <c r="AD608" s="87"/>
    </row>
    <row r="609" spans="1:30" ht="12.75" customHeight="1">
      <c r="A609" s="94"/>
      <c r="B609" s="95"/>
      <c r="C609" s="94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104"/>
      <c r="Q609" s="87"/>
      <c r="R609" s="87"/>
      <c r="S609" s="87"/>
      <c r="T609" s="87"/>
      <c r="U609" s="87"/>
      <c r="V609" s="87"/>
      <c r="W609" s="87"/>
      <c r="X609" s="87"/>
      <c r="Y609" s="87"/>
      <c r="Z609" s="87"/>
      <c r="AA609" s="87"/>
      <c r="AB609" s="87"/>
      <c r="AC609" s="87"/>
      <c r="AD609" s="87"/>
    </row>
    <row r="610" spans="1:30" ht="12.75" customHeight="1">
      <c r="A610" s="94"/>
      <c r="B610" s="95"/>
      <c r="C610" s="94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104"/>
      <c r="Q610" s="87"/>
      <c r="R610" s="87"/>
      <c r="S610" s="87"/>
      <c r="T610" s="87"/>
      <c r="U610" s="87"/>
      <c r="V610" s="87"/>
      <c r="W610" s="87"/>
      <c r="X610" s="87"/>
      <c r="Y610" s="87"/>
      <c r="Z610" s="87"/>
      <c r="AA610" s="87"/>
      <c r="AB610" s="87"/>
      <c r="AC610" s="87"/>
      <c r="AD610" s="87"/>
    </row>
    <row r="611" spans="1:30" ht="12.75" customHeight="1">
      <c r="A611" s="94"/>
      <c r="B611" s="95"/>
      <c r="C611" s="94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104"/>
      <c r="Q611" s="87"/>
      <c r="R611" s="87"/>
      <c r="S611" s="87"/>
      <c r="T611" s="87"/>
      <c r="U611" s="87"/>
      <c r="V611" s="87"/>
      <c r="W611" s="87"/>
      <c r="X611" s="87"/>
      <c r="Y611" s="87"/>
      <c r="Z611" s="87"/>
      <c r="AA611" s="87"/>
      <c r="AB611" s="87"/>
      <c r="AC611" s="87"/>
      <c r="AD611" s="87"/>
    </row>
    <row r="612" spans="1:30" ht="12.75" customHeight="1">
      <c r="A612" s="94"/>
      <c r="B612" s="95"/>
      <c r="C612" s="94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104"/>
      <c r="Q612" s="87"/>
      <c r="R612" s="87"/>
      <c r="S612" s="87"/>
      <c r="T612" s="87"/>
      <c r="U612" s="87"/>
      <c r="V612" s="87"/>
      <c r="W612" s="87"/>
      <c r="X612" s="87"/>
      <c r="Y612" s="87"/>
      <c r="Z612" s="87"/>
      <c r="AA612" s="87"/>
      <c r="AB612" s="87"/>
      <c r="AC612" s="87"/>
      <c r="AD612" s="87"/>
    </row>
    <row r="613" spans="1:30" ht="12.75" customHeight="1">
      <c r="A613" s="94"/>
      <c r="B613" s="95"/>
      <c r="C613" s="94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104"/>
      <c r="Q613" s="87"/>
      <c r="R613" s="87"/>
      <c r="S613" s="87"/>
      <c r="T613" s="87"/>
      <c r="U613" s="87"/>
      <c r="V613" s="87"/>
      <c r="W613" s="87"/>
      <c r="X613" s="87"/>
      <c r="Y613" s="87"/>
      <c r="Z613" s="87"/>
      <c r="AA613" s="87"/>
      <c r="AB613" s="87"/>
      <c r="AC613" s="87"/>
      <c r="AD613" s="87"/>
    </row>
    <row r="614" spans="1:30" ht="12.75" customHeight="1">
      <c r="A614" s="94"/>
      <c r="B614" s="95"/>
      <c r="C614" s="94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104"/>
      <c r="Q614" s="87"/>
      <c r="R614" s="87"/>
      <c r="S614" s="87"/>
      <c r="T614" s="87"/>
      <c r="U614" s="87"/>
      <c r="V614" s="87"/>
      <c r="W614" s="87"/>
      <c r="X614" s="87"/>
      <c r="Y614" s="87"/>
      <c r="Z614" s="87"/>
      <c r="AA614" s="87"/>
      <c r="AB614" s="87"/>
      <c r="AC614" s="87"/>
      <c r="AD614" s="87"/>
    </row>
    <row r="615" spans="1:30" ht="12.75" customHeight="1">
      <c r="A615" s="94"/>
      <c r="B615" s="95"/>
      <c r="C615" s="94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104"/>
      <c r="Q615" s="87"/>
      <c r="R615" s="87"/>
      <c r="S615" s="87"/>
      <c r="T615" s="87"/>
      <c r="U615" s="87"/>
      <c r="V615" s="87"/>
      <c r="W615" s="87"/>
      <c r="X615" s="87"/>
      <c r="Y615" s="87"/>
      <c r="Z615" s="87"/>
      <c r="AA615" s="87"/>
      <c r="AB615" s="87"/>
      <c r="AC615" s="87"/>
      <c r="AD615" s="87"/>
    </row>
    <row r="616" spans="1:30" ht="12.75" customHeight="1">
      <c r="A616" s="94"/>
      <c r="B616" s="95"/>
      <c r="C616" s="94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104"/>
      <c r="Q616" s="87"/>
      <c r="R616" s="87"/>
      <c r="S616" s="87"/>
      <c r="T616" s="87"/>
      <c r="U616" s="87"/>
      <c r="V616" s="87"/>
      <c r="W616" s="87"/>
      <c r="X616" s="87"/>
      <c r="Y616" s="87"/>
      <c r="Z616" s="87"/>
      <c r="AA616" s="87"/>
      <c r="AB616" s="87"/>
      <c r="AC616" s="87"/>
      <c r="AD616" s="87"/>
    </row>
    <row r="617" spans="1:30" ht="12.75" customHeight="1">
      <c r="A617" s="94"/>
      <c r="B617" s="95"/>
      <c r="C617" s="94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104"/>
      <c r="Q617" s="87"/>
      <c r="R617" s="87"/>
      <c r="S617" s="87"/>
      <c r="T617" s="87"/>
      <c r="U617" s="87"/>
      <c r="V617" s="87"/>
      <c r="W617" s="87"/>
      <c r="X617" s="87"/>
      <c r="Y617" s="87"/>
      <c r="Z617" s="87"/>
      <c r="AA617" s="87"/>
      <c r="AB617" s="87"/>
      <c r="AC617" s="87"/>
      <c r="AD617" s="87"/>
    </row>
    <row r="618" spans="1:30" ht="12.75" customHeight="1">
      <c r="A618" s="94"/>
      <c r="B618" s="95"/>
      <c r="C618" s="94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104"/>
      <c r="Q618" s="87"/>
      <c r="R618" s="87"/>
      <c r="S618" s="87"/>
      <c r="T618" s="87"/>
      <c r="U618" s="87"/>
      <c r="V618" s="87"/>
      <c r="W618" s="87"/>
      <c r="X618" s="87"/>
      <c r="Y618" s="87"/>
      <c r="Z618" s="87"/>
      <c r="AA618" s="87"/>
      <c r="AB618" s="87"/>
      <c r="AC618" s="87"/>
      <c r="AD618" s="87"/>
    </row>
    <row r="619" spans="1:30" ht="12.75" customHeight="1">
      <c r="A619" s="94"/>
      <c r="B619" s="95"/>
      <c r="C619" s="94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104"/>
      <c r="Q619" s="87"/>
      <c r="R619" s="87"/>
      <c r="S619" s="87"/>
      <c r="T619" s="87"/>
      <c r="U619" s="87"/>
      <c r="V619" s="87"/>
      <c r="W619" s="87"/>
      <c r="X619" s="87"/>
      <c r="Y619" s="87"/>
      <c r="Z619" s="87"/>
      <c r="AA619" s="87"/>
      <c r="AB619" s="87"/>
      <c r="AC619" s="87"/>
      <c r="AD619" s="87"/>
    </row>
    <row r="620" spans="1:30" ht="12.75" customHeight="1">
      <c r="A620" s="94"/>
      <c r="B620" s="95"/>
      <c r="C620" s="94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104"/>
      <c r="Q620" s="87"/>
      <c r="R620" s="87"/>
      <c r="S620" s="87"/>
      <c r="T620" s="87"/>
      <c r="U620" s="87"/>
      <c r="V620" s="87"/>
      <c r="W620" s="87"/>
      <c r="X620" s="87"/>
      <c r="Y620" s="87"/>
      <c r="Z620" s="87"/>
      <c r="AA620" s="87"/>
      <c r="AB620" s="87"/>
      <c r="AC620" s="87"/>
      <c r="AD620" s="87"/>
    </row>
    <row r="621" spans="1:30" ht="12.75" customHeight="1">
      <c r="A621" s="94"/>
      <c r="B621" s="95"/>
      <c r="C621" s="94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104"/>
      <c r="Q621" s="87"/>
      <c r="R621" s="87"/>
      <c r="S621" s="87"/>
      <c r="T621" s="87"/>
      <c r="U621" s="87"/>
      <c r="V621" s="87"/>
      <c r="W621" s="87"/>
      <c r="X621" s="87"/>
      <c r="Y621" s="87"/>
      <c r="Z621" s="87"/>
      <c r="AA621" s="87"/>
      <c r="AB621" s="87"/>
      <c r="AC621" s="87"/>
      <c r="AD621" s="87"/>
    </row>
    <row r="622" spans="1:30" ht="12.75" customHeight="1">
      <c r="A622" s="94"/>
      <c r="B622" s="95"/>
      <c r="C622" s="94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104"/>
      <c r="Q622" s="87"/>
      <c r="R622" s="87"/>
      <c r="S622" s="87"/>
      <c r="T622" s="87"/>
      <c r="U622" s="87"/>
      <c r="V622" s="87"/>
      <c r="W622" s="87"/>
      <c r="X622" s="87"/>
      <c r="Y622" s="87"/>
      <c r="Z622" s="87"/>
      <c r="AA622" s="87"/>
      <c r="AB622" s="87"/>
      <c r="AC622" s="87"/>
      <c r="AD622" s="87"/>
    </row>
    <row r="623" spans="1:30" ht="12.75" customHeight="1">
      <c r="A623" s="94"/>
      <c r="B623" s="95"/>
      <c r="C623" s="94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104"/>
      <c r="Q623" s="87"/>
      <c r="R623" s="87"/>
      <c r="S623" s="87"/>
      <c r="T623" s="87"/>
      <c r="U623" s="87"/>
      <c r="V623" s="87"/>
      <c r="W623" s="87"/>
      <c r="X623" s="87"/>
      <c r="Y623" s="87"/>
      <c r="Z623" s="87"/>
      <c r="AA623" s="87"/>
      <c r="AB623" s="87"/>
      <c r="AC623" s="87"/>
      <c r="AD623" s="87"/>
    </row>
    <row r="624" spans="1:30" ht="12.75" customHeight="1">
      <c r="A624" s="94"/>
      <c r="B624" s="95"/>
      <c r="C624" s="94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104"/>
      <c r="Q624" s="87"/>
      <c r="R624" s="87"/>
      <c r="S624" s="87"/>
      <c r="T624" s="87"/>
      <c r="U624" s="87"/>
      <c r="V624" s="87"/>
      <c r="W624" s="87"/>
      <c r="X624" s="87"/>
      <c r="Y624" s="87"/>
      <c r="Z624" s="87"/>
      <c r="AA624" s="87"/>
      <c r="AB624" s="87"/>
      <c r="AC624" s="87"/>
      <c r="AD624" s="87"/>
    </row>
    <row r="625" spans="1:30" ht="12.75" customHeight="1">
      <c r="A625" s="94"/>
      <c r="B625" s="95"/>
      <c r="C625" s="94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104"/>
      <c r="Q625" s="87"/>
      <c r="R625" s="87"/>
      <c r="S625" s="87"/>
      <c r="T625" s="87"/>
      <c r="U625" s="87"/>
      <c r="V625" s="87"/>
      <c r="W625" s="87"/>
      <c r="X625" s="87"/>
      <c r="Y625" s="87"/>
      <c r="Z625" s="87"/>
      <c r="AA625" s="87"/>
      <c r="AB625" s="87"/>
      <c r="AC625" s="87"/>
      <c r="AD625" s="87"/>
    </row>
    <row r="626" spans="1:30" ht="12.75" customHeight="1">
      <c r="A626" s="94"/>
      <c r="B626" s="95"/>
      <c r="C626" s="94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104"/>
      <c r="Q626" s="87"/>
      <c r="R626" s="87"/>
      <c r="S626" s="87"/>
      <c r="T626" s="87"/>
      <c r="U626" s="87"/>
      <c r="V626" s="87"/>
      <c r="W626" s="87"/>
      <c r="X626" s="87"/>
      <c r="Y626" s="87"/>
      <c r="Z626" s="87"/>
      <c r="AA626" s="87"/>
      <c r="AB626" s="87"/>
      <c r="AC626" s="87"/>
      <c r="AD626" s="87"/>
    </row>
    <row r="627" spans="1:30" ht="12.75" customHeight="1">
      <c r="A627" s="94"/>
      <c r="B627" s="95"/>
      <c r="C627" s="94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104"/>
      <c r="Q627" s="87"/>
      <c r="R627" s="87"/>
      <c r="S627" s="87"/>
      <c r="T627" s="87"/>
      <c r="U627" s="87"/>
      <c r="V627" s="87"/>
      <c r="W627" s="87"/>
      <c r="X627" s="87"/>
      <c r="Y627" s="87"/>
      <c r="Z627" s="87"/>
      <c r="AA627" s="87"/>
      <c r="AB627" s="87"/>
      <c r="AC627" s="87"/>
      <c r="AD627" s="87"/>
    </row>
    <row r="628" spans="1:30" ht="12.75" customHeight="1">
      <c r="A628" s="94"/>
      <c r="B628" s="95"/>
      <c r="C628" s="94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104"/>
      <c r="Q628" s="87"/>
      <c r="R628" s="87"/>
      <c r="S628" s="87"/>
      <c r="T628" s="87"/>
      <c r="U628" s="87"/>
      <c r="V628" s="87"/>
      <c r="W628" s="87"/>
      <c r="X628" s="87"/>
      <c r="Y628" s="87"/>
      <c r="Z628" s="87"/>
      <c r="AA628" s="87"/>
      <c r="AB628" s="87"/>
      <c r="AC628" s="87"/>
      <c r="AD628" s="87"/>
    </row>
    <row r="629" spans="1:30" ht="12.75" customHeight="1">
      <c r="A629" s="94"/>
      <c r="B629" s="95"/>
      <c r="C629" s="94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104"/>
      <c r="Q629" s="87"/>
      <c r="R629" s="87"/>
      <c r="S629" s="87"/>
      <c r="T629" s="87"/>
      <c r="U629" s="87"/>
      <c r="V629" s="87"/>
      <c r="W629" s="87"/>
      <c r="X629" s="87"/>
      <c r="Y629" s="87"/>
      <c r="Z629" s="87"/>
      <c r="AA629" s="87"/>
      <c r="AB629" s="87"/>
      <c r="AC629" s="87"/>
      <c r="AD629" s="87"/>
    </row>
    <row r="630" spans="1:30" ht="12.75" customHeight="1">
      <c r="A630" s="94"/>
      <c r="B630" s="95"/>
      <c r="C630" s="94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104"/>
      <c r="Q630" s="87"/>
      <c r="R630" s="87"/>
      <c r="S630" s="87"/>
      <c r="T630" s="87"/>
      <c r="U630" s="87"/>
      <c r="V630" s="87"/>
      <c r="W630" s="87"/>
      <c r="X630" s="87"/>
      <c r="Y630" s="87"/>
      <c r="Z630" s="87"/>
      <c r="AA630" s="87"/>
      <c r="AB630" s="87"/>
      <c r="AC630" s="87"/>
      <c r="AD630" s="87"/>
    </row>
    <row r="631" spans="1:30" ht="12.75" customHeight="1">
      <c r="A631" s="94"/>
      <c r="B631" s="95"/>
      <c r="C631" s="94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104"/>
      <c r="Q631" s="87"/>
      <c r="R631" s="87"/>
      <c r="S631" s="87"/>
      <c r="T631" s="87"/>
      <c r="U631" s="87"/>
      <c r="V631" s="87"/>
      <c r="W631" s="87"/>
      <c r="X631" s="87"/>
      <c r="Y631" s="87"/>
      <c r="Z631" s="87"/>
      <c r="AA631" s="87"/>
      <c r="AB631" s="87"/>
      <c r="AC631" s="87"/>
      <c r="AD631" s="87"/>
    </row>
    <row r="632" spans="1:30" ht="12.75" customHeight="1">
      <c r="A632" s="94"/>
      <c r="B632" s="95"/>
      <c r="C632" s="94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104"/>
      <c r="Q632" s="87"/>
      <c r="R632" s="87"/>
      <c r="S632" s="87"/>
      <c r="T632" s="87"/>
      <c r="U632" s="87"/>
      <c r="V632" s="87"/>
      <c r="W632" s="87"/>
      <c r="X632" s="87"/>
      <c r="Y632" s="87"/>
      <c r="Z632" s="87"/>
      <c r="AA632" s="87"/>
      <c r="AB632" s="87"/>
      <c r="AC632" s="87"/>
      <c r="AD632" s="87"/>
    </row>
    <row r="633" spans="1:30" ht="12.75" customHeight="1">
      <c r="A633" s="94"/>
      <c r="B633" s="95"/>
      <c r="C633" s="94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104"/>
      <c r="Q633" s="87"/>
      <c r="R633" s="87"/>
      <c r="S633" s="87"/>
      <c r="T633" s="87"/>
      <c r="U633" s="87"/>
      <c r="V633" s="87"/>
      <c r="W633" s="87"/>
      <c r="X633" s="87"/>
      <c r="Y633" s="87"/>
      <c r="Z633" s="87"/>
      <c r="AA633" s="87"/>
      <c r="AB633" s="87"/>
      <c r="AC633" s="87"/>
      <c r="AD633" s="87"/>
    </row>
    <row r="634" spans="1:30" ht="12.75" customHeight="1">
      <c r="A634" s="94"/>
      <c r="B634" s="95"/>
      <c r="C634" s="94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104"/>
      <c r="Q634" s="87"/>
      <c r="R634" s="87"/>
      <c r="S634" s="87"/>
      <c r="T634" s="87"/>
      <c r="U634" s="87"/>
      <c r="V634" s="87"/>
      <c r="W634" s="87"/>
      <c r="X634" s="87"/>
      <c r="Y634" s="87"/>
      <c r="Z634" s="87"/>
      <c r="AA634" s="87"/>
      <c r="AB634" s="87"/>
      <c r="AC634" s="87"/>
      <c r="AD634" s="87"/>
    </row>
    <row r="635" spans="1:30" ht="12.75" customHeight="1">
      <c r="A635" s="94"/>
      <c r="B635" s="95"/>
      <c r="C635" s="94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104"/>
      <c r="Q635" s="87"/>
      <c r="R635" s="87"/>
      <c r="S635" s="87"/>
      <c r="T635" s="87"/>
      <c r="U635" s="87"/>
      <c r="V635" s="87"/>
      <c r="W635" s="87"/>
      <c r="X635" s="87"/>
      <c r="Y635" s="87"/>
      <c r="Z635" s="87"/>
      <c r="AA635" s="87"/>
      <c r="AB635" s="87"/>
      <c r="AC635" s="87"/>
      <c r="AD635" s="87"/>
    </row>
    <row r="636" spans="1:30" ht="12.75" customHeight="1">
      <c r="A636" s="94"/>
      <c r="B636" s="95"/>
      <c r="C636" s="94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104"/>
      <c r="Q636" s="87"/>
      <c r="R636" s="87"/>
      <c r="S636" s="87"/>
      <c r="T636" s="87"/>
      <c r="U636" s="87"/>
      <c r="V636" s="87"/>
      <c r="W636" s="87"/>
      <c r="X636" s="87"/>
      <c r="Y636" s="87"/>
      <c r="Z636" s="87"/>
      <c r="AA636" s="87"/>
      <c r="AB636" s="87"/>
      <c r="AC636" s="87"/>
      <c r="AD636" s="87"/>
    </row>
    <row r="637" spans="1:30" ht="12.75" customHeight="1">
      <c r="A637" s="94"/>
      <c r="B637" s="95"/>
      <c r="C637" s="94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104"/>
      <c r="Q637" s="87"/>
      <c r="R637" s="87"/>
      <c r="S637" s="87"/>
      <c r="T637" s="87"/>
      <c r="U637" s="87"/>
      <c r="V637" s="87"/>
      <c r="W637" s="87"/>
      <c r="X637" s="87"/>
      <c r="Y637" s="87"/>
      <c r="Z637" s="87"/>
      <c r="AA637" s="87"/>
      <c r="AB637" s="87"/>
      <c r="AC637" s="87"/>
      <c r="AD637" s="87"/>
    </row>
    <row r="638" spans="1:30" ht="12.75" customHeight="1">
      <c r="A638" s="94"/>
      <c r="B638" s="95"/>
      <c r="C638" s="94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104"/>
      <c r="Q638" s="87"/>
      <c r="R638" s="87"/>
      <c r="S638" s="87"/>
      <c r="T638" s="87"/>
      <c r="U638" s="87"/>
      <c r="V638" s="87"/>
      <c r="W638" s="87"/>
      <c r="X638" s="87"/>
      <c r="Y638" s="87"/>
      <c r="Z638" s="87"/>
      <c r="AA638" s="87"/>
      <c r="AB638" s="87"/>
      <c r="AC638" s="87"/>
      <c r="AD638" s="87"/>
    </row>
    <row r="639" spans="1:30" ht="12.75" customHeight="1">
      <c r="A639" s="94"/>
      <c r="B639" s="95"/>
      <c r="C639" s="94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104"/>
      <c r="Q639" s="87"/>
      <c r="R639" s="87"/>
      <c r="S639" s="87"/>
      <c r="T639" s="87"/>
      <c r="U639" s="87"/>
      <c r="V639" s="87"/>
      <c r="W639" s="87"/>
      <c r="X639" s="87"/>
      <c r="Y639" s="87"/>
      <c r="Z639" s="87"/>
      <c r="AA639" s="87"/>
      <c r="AB639" s="87"/>
      <c r="AC639" s="87"/>
      <c r="AD639" s="87"/>
    </row>
    <row r="640" spans="1:30" ht="12.75" customHeight="1">
      <c r="A640" s="94"/>
      <c r="B640" s="95"/>
      <c r="C640" s="94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104"/>
      <c r="Q640" s="87"/>
      <c r="R640" s="87"/>
      <c r="S640" s="87"/>
      <c r="T640" s="87"/>
      <c r="U640" s="87"/>
      <c r="V640" s="87"/>
      <c r="W640" s="87"/>
      <c r="X640" s="87"/>
      <c r="Y640" s="87"/>
      <c r="Z640" s="87"/>
      <c r="AA640" s="87"/>
      <c r="AB640" s="87"/>
      <c r="AC640" s="87"/>
      <c r="AD640" s="87"/>
    </row>
    <row r="641" spans="1:30" ht="12.75" customHeight="1">
      <c r="A641" s="94"/>
      <c r="B641" s="95"/>
      <c r="C641" s="94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104"/>
      <c r="Q641" s="87"/>
      <c r="R641" s="87"/>
      <c r="S641" s="87"/>
      <c r="T641" s="87"/>
      <c r="U641" s="87"/>
      <c r="V641" s="87"/>
      <c r="W641" s="87"/>
      <c r="X641" s="87"/>
      <c r="Y641" s="87"/>
      <c r="Z641" s="87"/>
      <c r="AA641" s="87"/>
      <c r="AB641" s="87"/>
      <c r="AC641" s="87"/>
      <c r="AD641" s="87"/>
    </row>
    <row r="642" spans="1:30" ht="12.75" customHeight="1">
      <c r="A642" s="94"/>
      <c r="B642" s="95"/>
      <c r="C642" s="94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104"/>
      <c r="Q642" s="87"/>
      <c r="R642" s="87"/>
      <c r="S642" s="87"/>
      <c r="T642" s="87"/>
      <c r="U642" s="87"/>
      <c r="V642" s="87"/>
      <c r="W642" s="87"/>
      <c r="X642" s="87"/>
      <c r="Y642" s="87"/>
      <c r="Z642" s="87"/>
      <c r="AA642" s="87"/>
      <c r="AB642" s="87"/>
      <c r="AC642" s="87"/>
      <c r="AD642" s="87"/>
    </row>
    <row r="643" spans="1:30" ht="12.75" customHeight="1">
      <c r="A643" s="94"/>
      <c r="B643" s="95"/>
      <c r="C643" s="94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104"/>
      <c r="Q643" s="87"/>
      <c r="R643" s="87"/>
      <c r="S643" s="87"/>
      <c r="T643" s="87"/>
      <c r="U643" s="87"/>
      <c r="V643" s="87"/>
      <c r="W643" s="87"/>
      <c r="X643" s="87"/>
      <c r="Y643" s="87"/>
      <c r="Z643" s="87"/>
      <c r="AA643" s="87"/>
      <c r="AB643" s="87"/>
      <c r="AC643" s="87"/>
      <c r="AD643" s="87"/>
    </row>
    <row r="644" spans="1:30" ht="12.75" customHeight="1">
      <c r="A644" s="94"/>
      <c r="B644" s="95"/>
      <c r="C644" s="94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104"/>
      <c r="Q644" s="87"/>
      <c r="R644" s="87"/>
      <c r="S644" s="87"/>
      <c r="T644" s="87"/>
      <c r="U644" s="87"/>
      <c r="V644" s="87"/>
      <c r="W644" s="87"/>
      <c r="X644" s="87"/>
      <c r="Y644" s="87"/>
      <c r="Z644" s="87"/>
      <c r="AA644" s="87"/>
      <c r="AB644" s="87"/>
      <c r="AC644" s="87"/>
      <c r="AD644" s="87"/>
    </row>
    <row r="645" spans="1:30" ht="12.75" customHeight="1">
      <c r="A645" s="94"/>
      <c r="B645" s="95"/>
      <c r="C645" s="94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104"/>
      <c r="Q645" s="87"/>
      <c r="R645" s="87"/>
      <c r="S645" s="87"/>
      <c r="T645" s="87"/>
      <c r="U645" s="87"/>
      <c r="V645" s="87"/>
      <c r="W645" s="87"/>
      <c r="X645" s="87"/>
      <c r="Y645" s="87"/>
      <c r="Z645" s="87"/>
      <c r="AA645" s="87"/>
      <c r="AB645" s="87"/>
      <c r="AC645" s="87"/>
      <c r="AD645" s="87"/>
    </row>
    <row r="646" spans="1:30" ht="12.75" customHeight="1">
      <c r="A646" s="94"/>
      <c r="B646" s="95"/>
      <c r="C646" s="94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104"/>
      <c r="Q646" s="87"/>
      <c r="R646" s="87"/>
      <c r="S646" s="87"/>
      <c r="T646" s="87"/>
      <c r="U646" s="87"/>
      <c r="V646" s="87"/>
      <c r="W646" s="87"/>
      <c r="X646" s="87"/>
      <c r="Y646" s="87"/>
      <c r="Z646" s="87"/>
      <c r="AA646" s="87"/>
      <c r="AB646" s="87"/>
      <c r="AC646" s="87"/>
      <c r="AD646" s="87"/>
    </row>
    <row r="647" spans="1:30" ht="12.75" customHeight="1">
      <c r="A647" s="94"/>
      <c r="B647" s="95"/>
      <c r="C647" s="94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104"/>
      <c r="Q647" s="87"/>
      <c r="R647" s="87"/>
      <c r="S647" s="87"/>
      <c r="T647" s="87"/>
      <c r="U647" s="87"/>
      <c r="V647" s="87"/>
      <c r="W647" s="87"/>
      <c r="X647" s="87"/>
      <c r="Y647" s="87"/>
      <c r="Z647" s="87"/>
      <c r="AA647" s="87"/>
      <c r="AB647" s="87"/>
      <c r="AC647" s="87"/>
      <c r="AD647" s="87"/>
    </row>
    <row r="648" spans="1:30" ht="12.75" customHeight="1">
      <c r="A648" s="94"/>
      <c r="B648" s="95"/>
      <c r="C648" s="94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104"/>
      <c r="Q648" s="87"/>
      <c r="R648" s="87"/>
      <c r="S648" s="87"/>
      <c r="T648" s="87"/>
      <c r="U648" s="87"/>
      <c r="V648" s="87"/>
      <c r="W648" s="87"/>
      <c r="X648" s="87"/>
      <c r="Y648" s="87"/>
      <c r="Z648" s="87"/>
      <c r="AA648" s="87"/>
      <c r="AB648" s="87"/>
      <c r="AC648" s="87"/>
      <c r="AD648" s="87"/>
    </row>
    <row r="649" spans="1:30" ht="12.75" customHeight="1">
      <c r="A649" s="94"/>
      <c r="B649" s="95"/>
      <c r="C649" s="94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104"/>
      <c r="Q649" s="87"/>
      <c r="R649" s="87"/>
      <c r="S649" s="87"/>
      <c r="T649" s="87"/>
      <c r="U649" s="87"/>
      <c r="V649" s="87"/>
      <c r="W649" s="87"/>
      <c r="X649" s="87"/>
      <c r="Y649" s="87"/>
      <c r="Z649" s="87"/>
      <c r="AA649" s="87"/>
      <c r="AB649" s="87"/>
      <c r="AC649" s="87"/>
      <c r="AD649" s="87"/>
    </row>
    <row r="650" spans="1:30" ht="12.75" customHeight="1">
      <c r="A650" s="94"/>
      <c r="B650" s="95"/>
      <c r="C650" s="94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104"/>
      <c r="Q650" s="87"/>
      <c r="R650" s="87"/>
      <c r="S650" s="87"/>
      <c r="T650" s="87"/>
      <c r="U650" s="87"/>
      <c r="V650" s="87"/>
      <c r="W650" s="87"/>
      <c r="X650" s="87"/>
      <c r="Y650" s="87"/>
      <c r="Z650" s="87"/>
      <c r="AA650" s="87"/>
      <c r="AB650" s="87"/>
      <c r="AC650" s="87"/>
      <c r="AD650" s="87"/>
    </row>
    <row r="651" spans="1:30" ht="12.75" customHeight="1">
      <c r="A651" s="94"/>
      <c r="B651" s="95"/>
      <c r="C651" s="94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104"/>
      <c r="Q651" s="87"/>
      <c r="R651" s="87"/>
      <c r="S651" s="87"/>
      <c r="T651" s="87"/>
      <c r="U651" s="87"/>
      <c r="V651" s="87"/>
      <c r="W651" s="87"/>
      <c r="X651" s="87"/>
      <c r="Y651" s="87"/>
      <c r="Z651" s="87"/>
      <c r="AA651" s="87"/>
      <c r="AB651" s="87"/>
      <c r="AC651" s="87"/>
      <c r="AD651" s="87"/>
    </row>
    <row r="652" spans="1:30" ht="12.75" customHeight="1">
      <c r="A652" s="94"/>
      <c r="B652" s="95"/>
      <c r="C652" s="94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104"/>
      <c r="Q652" s="87"/>
      <c r="R652" s="87"/>
      <c r="S652" s="87"/>
      <c r="T652" s="87"/>
      <c r="U652" s="87"/>
      <c r="V652" s="87"/>
      <c r="W652" s="87"/>
      <c r="X652" s="87"/>
      <c r="Y652" s="87"/>
      <c r="Z652" s="87"/>
      <c r="AA652" s="87"/>
      <c r="AB652" s="87"/>
      <c r="AC652" s="87"/>
      <c r="AD652" s="87"/>
    </row>
    <row r="653" spans="1:30" ht="12.75" customHeight="1">
      <c r="A653" s="94"/>
      <c r="B653" s="95"/>
      <c r="C653" s="94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104"/>
      <c r="Q653" s="87"/>
      <c r="R653" s="87"/>
      <c r="S653" s="87"/>
      <c r="T653" s="87"/>
      <c r="U653" s="87"/>
      <c r="V653" s="87"/>
      <c r="W653" s="87"/>
      <c r="X653" s="87"/>
      <c r="Y653" s="87"/>
      <c r="Z653" s="87"/>
      <c r="AA653" s="87"/>
      <c r="AB653" s="87"/>
      <c r="AC653" s="87"/>
      <c r="AD653" s="87"/>
    </row>
    <row r="654" spans="1:30" ht="12.75" customHeight="1">
      <c r="A654" s="94"/>
      <c r="B654" s="95"/>
      <c r="C654" s="94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104"/>
      <c r="Q654" s="87"/>
      <c r="R654" s="87"/>
      <c r="S654" s="87"/>
      <c r="T654" s="87"/>
      <c r="U654" s="87"/>
      <c r="V654" s="87"/>
      <c r="W654" s="87"/>
      <c r="X654" s="87"/>
      <c r="Y654" s="87"/>
      <c r="Z654" s="87"/>
      <c r="AA654" s="87"/>
      <c r="AB654" s="87"/>
      <c r="AC654" s="87"/>
      <c r="AD654" s="87"/>
    </row>
    <row r="655" spans="1:30" ht="12.75" customHeight="1">
      <c r="A655" s="94"/>
      <c r="B655" s="95"/>
      <c r="C655" s="94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104"/>
      <c r="Q655" s="87"/>
      <c r="R655" s="87"/>
      <c r="S655" s="87"/>
      <c r="T655" s="87"/>
      <c r="U655" s="87"/>
      <c r="V655" s="87"/>
      <c r="W655" s="87"/>
      <c r="X655" s="87"/>
      <c r="Y655" s="87"/>
      <c r="Z655" s="87"/>
      <c r="AA655" s="87"/>
      <c r="AB655" s="87"/>
      <c r="AC655" s="87"/>
      <c r="AD655" s="87"/>
    </row>
    <row r="656" spans="1:30" ht="12.75" customHeight="1">
      <c r="A656" s="94"/>
      <c r="B656" s="95"/>
      <c r="C656" s="94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104"/>
      <c r="Q656" s="87"/>
      <c r="R656" s="87"/>
      <c r="S656" s="87"/>
      <c r="T656" s="87"/>
      <c r="U656" s="87"/>
      <c r="V656" s="87"/>
      <c r="W656" s="87"/>
      <c r="X656" s="87"/>
      <c r="Y656" s="87"/>
      <c r="Z656" s="87"/>
      <c r="AA656" s="87"/>
      <c r="AB656" s="87"/>
      <c r="AC656" s="87"/>
      <c r="AD656" s="87"/>
    </row>
    <row r="657" spans="1:30" ht="12.75" customHeight="1">
      <c r="A657" s="94"/>
      <c r="B657" s="95"/>
      <c r="C657" s="94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104"/>
      <c r="Q657" s="87"/>
      <c r="R657" s="87"/>
      <c r="S657" s="87"/>
      <c r="T657" s="87"/>
      <c r="U657" s="87"/>
      <c r="V657" s="87"/>
      <c r="W657" s="87"/>
      <c r="X657" s="87"/>
      <c r="Y657" s="87"/>
      <c r="Z657" s="87"/>
      <c r="AA657" s="87"/>
      <c r="AB657" s="87"/>
      <c r="AC657" s="87"/>
      <c r="AD657" s="87"/>
    </row>
    <row r="658" spans="1:30" ht="12.75" customHeight="1">
      <c r="A658" s="94"/>
      <c r="B658" s="95"/>
      <c r="C658" s="94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104"/>
      <c r="Q658" s="87"/>
      <c r="R658" s="87"/>
      <c r="S658" s="87"/>
      <c r="T658" s="87"/>
      <c r="U658" s="87"/>
      <c r="V658" s="87"/>
      <c r="W658" s="87"/>
      <c r="X658" s="87"/>
      <c r="Y658" s="87"/>
      <c r="Z658" s="87"/>
      <c r="AA658" s="87"/>
      <c r="AB658" s="87"/>
      <c r="AC658" s="87"/>
      <c r="AD658" s="87"/>
    </row>
    <row r="659" spans="1:30" ht="12.75" customHeight="1">
      <c r="A659" s="94"/>
      <c r="B659" s="95"/>
      <c r="C659" s="94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104"/>
      <c r="Q659" s="87"/>
      <c r="R659" s="87"/>
      <c r="S659" s="87"/>
      <c r="T659" s="87"/>
      <c r="U659" s="87"/>
      <c r="V659" s="87"/>
      <c r="W659" s="87"/>
      <c r="X659" s="87"/>
      <c r="Y659" s="87"/>
      <c r="Z659" s="87"/>
      <c r="AA659" s="87"/>
      <c r="AB659" s="87"/>
      <c r="AC659" s="87"/>
      <c r="AD659" s="87"/>
    </row>
    <row r="660" spans="1:30" ht="12.75" customHeight="1">
      <c r="A660" s="94"/>
      <c r="B660" s="95"/>
      <c r="C660" s="94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104"/>
      <c r="Q660" s="87"/>
      <c r="R660" s="87"/>
      <c r="S660" s="87"/>
      <c r="T660" s="87"/>
      <c r="U660" s="87"/>
      <c r="V660" s="87"/>
      <c r="W660" s="87"/>
      <c r="X660" s="87"/>
      <c r="Y660" s="87"/>
      <c r="Z660" s="87"/>
      <c r="AA660" s="87"/>
      <c r="AB660" s="87"/>
      <c r="AC660" s="87"/>
      <c r="AD660" s="87"/>
    </row>
    <row r="661" spans="1:30" ht="12.75" customHeight="1">
      <c r="A661" s="94"/>
      <c r="B661" s="95"/>
      <c r="C661" s="94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104"/>
      <c r="Q661" s="87"/>
      <c r="R661" s="87"/>
      <c r="S661" s="87"/>
      <c r="T661" s="87"/>
      <c r="U661" s="87"/>
      <c r="V661" s="87"/>
      <c r="W661" s="87"/>
      <c r="X661" s="87"/>
      <c r="Y661" s="87"/>
      <c r="Z661" s="87"/>
      <c r="AA661" s="87"/>
      <c r="AB661" s="87"/>
      <c r="AC661" s="87"/>
      <c r="AD661" s="87"/>
    </row>
    <row r="662" spans="1:30" ht="12.75" customHeight="1">
      <c r="A662" s="94"/>
      <c r="B662" s="95"/>
      <c r="C662" s="94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104"/>
      <c r="Q662" s="87"/>
      <c r="R662" s="87"/>
      <c r="S662" s="87"/>
      <c r="T662" s="87"/>
      <c r="U662" s="87"/>
      <c r="V662" s="87"/>
      <c r="W662" s="87"/>
      <c r="X662" s="87"/>
      <c r="Y662" s="87"/>
      <c r="Z662" s="87"/>
      <c r="AA662" s="87"/>
      <c r="AB662" s="87"/>
      <c r="AC662" s="87"/>
      <c r="AD662" s="87"/>
    </row>
    <row r="663" spans="1:30" ht="12.75" customHeight="1">
      <c r="A663" s="94"/>
      <c r="B663" s="95"/>
      <c r="C663" s="94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104"/>
      <c r="Q663" s="87"/>
      <c r="R663" s="87"/>
      <c r="S663" s="87"/>
      <c r="T663" s="87"/>
      <c r="U663" s="87"/>
      <c r="V663" s="87"/>
      <c r="W663" s="87"/>
      <c r="X663" s="87"/>
      <c r="Y663" s="87"/>
      <c r="Z663" s="87"/>
      <c r="AA663" s="87"/>
      <c r="AB663" s="87"/>
      <c r="AC663" s="87"/>
      <c r="AD663" s="87"/>
    </row>
    <row r="664" spans="1:30" ht="12.75" customHeight="1">
      <c r="A664" s="94"/>
      <c r="B664" s="95"/>
      <c r="C664" s="94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104"/>
      <c r="Q664" s="87"/>
      <c r="R664" s="87"/>
      <c r="S664" s="87"/>
      <c r="T664" s="87"/>
      <c r="U664" s="87"/>
      <c r="V664" s="87"/>
      <c r="W664" s="87"/>
      <c r="X664" s="87"/>
      <c r="Y664" s="87"/>
      <c r="Z664" s="87"/>
      <c r="AA664" s="87"/>
      <c r="AB664" s="87"/>
      <c r="AC664" s="87"/>
      <c r="AD664" s="87"/>
    </row>
    <row r="665" spans="1:30" ht="12.75" customHeight="1">
      <c r="A665" s="94"/>
      <c r="B665" s="95"/>
      <c r="C665" s="94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104"/>
      <c r="Q665" s="87"/>
      <c r="R665" s="87"/>
      <c r="S665" s="87"/>
      <c r="T665" s="87"/>
      <c r="U665" s="87"/>
      <c r="V665" s="87"/>
      <c r="W665" s="87"/>
      <c r="X665" s="87"/>
      <c r="Y665" s="87"/>
      <c r="Z665" s="87"/>
      <c r="AA665" s="87"/>
      <c r="AB665" s="87"/>
      <c r="AC665" s="87"/>
      <c r="AD665" s="87"/>
    </row>
    <row r="666" spans="1:30" ht="12.75" customHeight="1">
      <c r="A666" s="94"/>
      <c r="B666" s="95"/>
      <c r="C666" s="94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104"/>
      <c r="Q666" s="87"/>
      <c r="R666" s="87"/>
      <c r="S666" s="87"/>
      <c r="T666" s="87"/>
      <c r="U666" s="87"/>
      <c r="V666" s="87"/>
      <c r="W666" s="87"/>
      <c r="X666" s="87"/>
      <c r="Y666" s="87"/>
      <c r="Z666" s="87"/>
      <c r="AA666" s="87"/>
      <c r="AB666" s="87"/>
      <c r="AC666" s="87"/>
      <c r="AD666" s="87"/>
    </row>
    <row r="667" spans="1:30" ht="12.75" customHeight="1">
      <c r="A667" s="94"/>
      <c r="B667" s="95"/>
      <c r="C667" s="94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104"/>
      <c r="Q667" s="87"/>
      <c r="R667" s="87"/>
      <c r="S667" s="87"/>
      <c r="T667" s="87"/>
      <c r="U667" s="87"/>
      <c r="V667" s="87"/>
      <c r="W667" s="87"/>
      <c r="X667" s="87"/>
      <c r="Y667" s="87"/>
      <c r="Z667" s="87"/>
      <c r="AA667" s="87"/>
      <c r="AB667" s="87"/>
      <c r="AC667" s="87"/>
      <c r="AD667" s="87"/>
    </row>
    <row r="668" spans="1:30" ht="12.75" customHeight="1">
      <c r="A668" s="94"/>
      <c r="B668" s="95"/>
      <c r="C668" s="94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104"/>
      <c r="Q668" s="87"/>
      <c r="R668" s="87"/>
      <c r="S668" s="87"/>
      <c r="T668" s="87"/>
      <c r="U668" s="87"/>
      <c r="V668" s="87"/>
      <c r="W668" s="87"/>
      <c r="X668" s="87"/>
      <c r="Y668" s="87"/>
      <c r="Z668" s="87"/>
      <c r="AA668" s="87"/>
      <c r="AB668" s="87"/>
      <c r="AC668" s="87"/>
      <c r="AD668" s="87"/>
    </row>
    <row r="669" spans="1:30" ht="12.75" customHeight="1">
      <c r="A669" s="94"/>
      <c r="B669" s="95"/>
      <c r="C669" s="94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104"/>
      <c r="Q669" s="87"/>
      <c r="R669" s="87"/>
      <c r="S669" s="87"/>
      <c r="T669" s="87"/>
      <c r="U669" s="87"/>
      <c r="V669" s="87"/>
      <c r="W669" s="87"/>
      <c r="X669" s="87"/>
      <c r="Y669" s="87"/>
      <c r="Z669" s="87"/>
      <c r="AA669" s="87"/>
      <c r="AB669" s="87"/>
      <c r="AC669" s="87"/>
      <c r="AD669" s="87"/>
    </row>
    <row r="670" spans="1:30" ht="12.75" customHeight="1">
      <c r="A670" s="94"/>
      <c r="B670" s="95"/>
      <c r="C670" s="94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104"/>
      <c r="Q670" s="87"/>
      <c r="R670" s="87"/>
      <c r="S670" s="87"/>
      <c r="T670" s="87"/>
      <c r="U670" s="87"/>
      <c r="V670" s="87"/>
      <c r="W670" s="87"/>
      <c r="X670" s="87"/>
      <c r="Y670" s="87"/>
      <c r="Z670" s="87"/>
      <c r="AA670" s="87"/>
      <c r="AB670" s="87"/>
      <c r="AC670" s="87"/>
      <c r="AD670" s="87"/>
    </row>
    <row r="671" spans="1:30" ht="12.75" customHeight="1">
      <c r="A671" s="94"/>
      <c r="B671" s="95"/>
      <c r="C671" s="94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104"/>
      <c r="Q671" s="87"/>
      <c r="R671" s="87"/>
      <c r="S671" s="87"/>
      <c r="T671" s="87"/>
      <c r="U671" s="87"/>
      <c r="V671" s="87"/>
      <c r="W671" s="87"/>
      <c r="X671" s="87"/>
      <c r="Y671" s="87"/>
      <c r="Z671" s="87"/>
      <c r="AA671" s="87"/>
      <c r="AB671" s="87"/>
      <c r="AC671" s="87"/>
      <c r="AD671" s="87"/>
    </row>
    <row r="672" spans="1:30" ht="12.75" customHeight="1">
      <c r="A672" s="94"/>
      <c r="B672" s="95"/>
      <c r="C672" s="94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104"/>
      <c r="Q672" s="87"/>
      <c r="R672" s="87"/>
      <c r="S672" s="87"/>
      <c r="T672" s="87"/>
      <c r="U672" s="87"/>
      <c r="V672" s="87"/>
      <c r="W672" s="87"/>
      <c r="X672" s="87"/>
      <c r="Y672" s="87"/>
      <c r="Z672" s="87"/>
      <c r="AA672" s="87"/>
      <c r="AB672" s="87"/>
      <c r="AC672" s="87"/>
      <c r="AD672" s="87"/>
    </row>
    <row r="673" spans="1:30" ht="12.75" customHeight="1">
      <c r="A673" s="94"/>
      <c r="B673" s="95"/>
      <c r="C673" s="94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104"/>
      <c r="Q673" s="87"/>
      <c r="R673" s="87"/>
      <c r="S673" s="87"/>
      <c r="T673" s="87"/>
      <c r="U673" s="87"/>
      <c r="V673" s="87"/>
      <c r="W673" s="87"/>
      <c r="X673" s="87"/>
      <c r="Y673" s="87"/>
      <c r="Z673" s="87"/>
      <c r="AA673" s="87"/>
      <c r="AB673" s="87"/>
      <c r="AC673" s="87"/>
      <c r="AD673" s="87"/>
    </row>
    <row r="674" spans="1:30" ht="12.75" customHeight="1">
      <c r="A674" s="94"/>
      <c r="B674" s="95"/>
      <c r="C674" s="94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104"/>
      <c r="Q674" s="87"/>
      <c r="R674" s="87"/>
      <c r="S674" s="87"/>
      <c r="T674" s="87"/>
      <c r="U674" s="87"/>
      <c r="V674" s="87"/>
      <c r="W674" s="87"/>
      <c r="X674" s="87"/>
      <c r="Y674" s="87"/>
      <c r="Z674" s="87"/>
      <c r="AA674" s="87"/>
      <c r="AB674" s="87"/>
      <c r="AC674" s="87"/>
      <c r="AD674" s="87"/>
    </row>
    <row r="675" spans="1:30" ht="12.75" customHeight="1">
      <c r="A675" s="94"/>
      <c r="B675" s="95"/>
      <c r="C675" s="94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104"/>
      <c r="Q675" s="87"/>
      <c r="R675" s="87"/>
      <c r="S675" s="87"/>
      <c r="T675" s="87"/>
      <c r="U675" s="87"/>
      <c r="V675" s="87"/>
      <c r="W675" s="87"/>
      <c r="X675" s="87"/>
      <c r="Y675" s="87"/>
      <c r="Z675" s="87"/>
      <c r="AA675" s="87"/>
      <c r="AB675" s="87"/>
      <c r="AC675" s="87"/>
      <c r="AD675" s="87"/>
    </row>
    <row r="676" spans="1:30" ht="12.75" customHeight="1">
      <c r="A676" s="94"/>
      <c r="B676" s="95"/>
      <c r="C676" s="94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104"/>
      <c r="Q676" s="87"/>
      <c r="R676" s="87"/>
      <c r="S676" s="87"/>
      <c r="T676" s="87"/>
      <c r="U676" s="87"/>
      <c r="V676" s="87"/>
      <c r="W676" s="87"/>
      <c r="X676" s="87"/>
      <c r="Y676" s="87"/>
      <c r="Z676" s="87"/>
      <c r="AA676" s="87"/>
      <c r="AB676" s="87"/>
      <c r="AC676" s="87"/>
      <c r="AD676" s="87"/>
    </row>
    <row r="677" spans="1:30" ht="12.75" customHeight="1">
      <c r="A677" s="94"/>
      <c r="B677" s="95"/>
      <c r="C677" s="94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104"/>
      <c r="Q677" s="87"/>
      <c r="R677" s="87"/>
      <c r="S677" s="87"/>
      <c r="T677" s="87"/>
      <c r="U677" s="87"/>
      <c r="V677" s="87"/>
      <c r="W677" s="87"/>
      <c r="X677" s="87"/>
      <c r="Y677" s="87"/>
      <c r="Z677" s="87"/>
      <c r="AA677" s="87"/>
      <c r="AB677" s="87"/>
      <c r="AC677" s="87"/>
      <c r="AD677" s="87"/>
    </row>
    <row r="678" spans="1:30" ht="12.75" customHeight="1">
      <c r="A678" s="94"/>
      <c r="B678" s="95"/>
      <c r="C678" s="94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104"/>
      <c r="Q678" s="87"/>
      <c r="R678" s="87"/>
      <c r="S678" s="87"/>
      <c r="T678" s="87"/>
      <c r="U678" s="87"/>
      <c r="V678" s="87"/>
      <c r="W678" s="87"/>
      <c r="X678" s="87"/>
      <c r="Y678" s="87"/>
      <c r="Z678" s="87"/>
      <c r="AA678" s="87"/>
      <c r="AB678" s="87"/>
      <c r="AC678" s="87"/>
      <c r="AD678" s="87"/>
    </row>
    <row r="679" spans="1:30" ht="12.75" customHeight="1">
      <c r="A679" s="94"/>
      <c r="B679" s="95"/>
      <c r="C679" s="94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104"/>
      <c r="Q679" s="87"/>
      <c r="R679" s="87"/>
      <c r="S679" s="87"/>
      <c r="T679" s="87"/>
      <c r="U679" s="87"/>
      <c r="V679" s="87"/>
      <c r="W679" s="87"/>
      <c r="X679" s="87"/>
      <c r="Y679" s="87"/>
      <c r="Z679" s="87"/>
      <c r="AA679" s="87"/>
      <c r="AB679" s="87"/>
      <c r="AC679" s="87"/>
      <c r="AD679" s="87"/>
    </row>
    <row r="680" spans="1:30" ht="12.75" customHeight="1">
      <c r="A680" s="94"/>
      <c r="B680" s="95"/>
      <c r="C680" s="94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104"/>
      <c r="Q680" s="87"/>
      <c r="R680" s="87"/>
      <c r="S680" s="87"/>
      <c r="T680" s="87"/>
      <c r="U680" s="87"/>
      <c r="V680" s="87"/>
      <c r="W680" s="87"/>
      <c r="X680" s="87"/>
      <c r="Y680" s="87"/>
      <c r="Z680" s="87"/>
      <c r="AA680" s="87"/>
      <c r="AB680" s="87"/>
      <c r="AC680" s="87"/>
      <c r="AD680" s="87"/>
    </row>
    <row r="681" spans="1:30" ht="12.75" customHeight="1">
      <c r="A681" s="94"/>
      <c r="B681" s="95"/>
      <c r="C681" s="94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104"/>
      <c r="Q681" s="87"/>
      <c r="R681" s="87"/>
      <c r="S681" s="87"/>
      <c r="T681" s="87"/>
      <c r="U681" s="87"/>
      <c r="V681" s="87"/>
      <c r="W681" s="87"/>
      <c r="X681" s="87"/>
      <c r="Y681" s="87"/>
      <c r="Z681" s="87"/>
      <c r="AA681" s="87"/>
      <c r="AB681" s="87"/>
      <c r="AC681" s="87"/>
      <c r="AD681" s="87"/>
    </row>
    <row r="682" spans="1:30" ht="12.75" customHeight="1">
      <c r="A682" s="94"/>
      <c r="B682" s="95"/>
      <c r="C682" s="94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104"/>
      <c r="Q682" s="87"/>
      <c r="R682" s="87"/>
      <c r="S682" s="87"/>
      <c r="T682" s="87"/>
      <c r="U682" s="87"/>
      <c r="V682" s="87"/>
      <c r="W682" s="87"/>
      <c r="X682" s="87"/>
      <c r="Y682" s="87"/>
      <c r="Z682" s="87"/>
      <c r="AA682" s="87"/>
      <c r="AB682" s="87"/>
      <c r="AC682" s="87"/>
      <c r="AD682" s="87"/>
    </row>
    <row r="683" spans="1:30" ht="12.75" customHeight="1">
      <c r="A683" s="94"/>
      <c r="B683" s="95"/>
      <c r="C683" s="94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104"/>
      <c r="Q683" s="87"/>
      <c r="R683" s="87"/>
      <c r="S683" s="87"/>
      <c r="T683" s="87"/>
      <c r="U683" s="87"/>
      <c r="V683" s="87"/>
      <c r="W683" s="87"/>
      <c r="X683" s="87"/>
      <c r="Y683" s="87"/>
      <c r="Z683" s="87"/>
      <c r="AA683" s="87"/>
      <c r="AB683" s="87"/>
      <c r="AC683" s="87"/>
      <c r="AD683" s="87"/>
    </row>
    <row r="684" spans="1:30" ht="12.75" customHeight="1">
      <c r="A684" s="94"/>
      <c r="B684" s="95"/>
      <c r="C684" s="94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104"/>
      <c r="Q684" s="87"/>
      <c r="R684" s="87"/>
      <c r="S684" s="87"/>
      <c r="T684" s="87"/>
      <c r="U684" s="87"/>
      <c r="V684" s="87"/>
      <c r="W684" s="87"/>
      <c r="X684" s="87"/>
      <c r="Y684" s="87"/>
      <c r="Z684" s="87"/>
      <c r="AA684" s="87"/>
      <c r="AB684" s="87"/>
      <c r="AC684" s="87"/>
      <c r="AD684" s="87"/>
    </row>
    <row r="685" spans="1:30" ht="12.75" customHeight="1">
      <c r="A685" s="94"/>
      <c r="B685" s="95"/>
      <c r="C685" s="94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104"/>
      <c r="Q685" s="87"/>
      <c r="R685" s="87"/>
      <c r="S685" s="87"/>
      <c r="T685" s="87"/>
      <c r="U685" s="87"/>
      <c r="V685" s="87"/>
      <c r="W685" s="87"/>
      <c r="X685" s="87"/>
      <c r="Y685" s="87"/>
      <c r="Z685" s="87"/>
      <c r="AA685" s="87"/>
      <c r="AB685" s="87"/>
      <c r="AC685" s="87"/>
      <c r="AD685" s="87"/>
    </row>
    <row r="686" spans="1:30" ht="12.75" customHeight="1">
      <c r="A686" s="94"/>
      <c r="B686" s="95"/>
      <c r="C686" s="94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104"/>
      <c r="Q686" s="87"/>
      <c r="R686" s="87"/>
      <c r="S686" s="87"/>
      <c r="T686" s="87"/>
      <c r="U686" s="87"/>
      <c r="V686" s="87"/>
      <c r="W686" s="87"/>
      <c r="X686" s="87"/>
      <c r="Y686" s="87"/>
      <c r="Z686" s="87"/>
      <c r="AA686" s="87"/>
      <c r="AB686" s="87"/>
      <c r="AC686" s="87"/>
      <c r="AD686" s="87"/>
    </row>
    <row r="687" spans="1:30" ht="12.75" customHeight="1">
      <c r="A687" s="94"/>
      <c r="B687" s="95"/>
      <c r="C687" s="94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104"/>
      <c r="Q687" s="87"/>
      <c r="R687" s="87"/>
      <c r="S687" s="87"/>
      <c r="T687" s="87"/>
      <c r="U687" s="87"/>
      <c r="V687" s="87"/>
      <c r="W687" s="87"/>
      <c r="X687" s="87"/>
      <c r="Y687" s="87"/>
      <c r="Z687" s="87"/>
      <c r="AA687" s="87"/>
      <c r="AB687" s="87"/>
      <c r="AC687" s="87"/>
      <c r="AD687" s="87"/>
    </row>
    <row r="688" spans="1:30" ht="12.75" customHeight="1">
      <c r="A688" s="94"/>
      <c r="B688" s="95"/>
      <c r="C688" s="94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104"/>
      <c r="Q688" s="87"/>
      <c r="R688" s="87"/>
      <c r="S688" s="87"/>
      <c r="T688" s="87"/>
      <c r="U688" s="87"/>
      <c r="V688" s="87"/>
      <c r="W688" s="87"/>
      <c r="X688" s="87"/>
      <c r="Y688" s="87"/>
      <c r="Z688" s="87"/>
      <c r="AA688" s="87"/>
      <c r="AB688" s="87"/>
      <c r="AC688" s="87"/>
      <c r="AD688" s="87"/>
    </row>
    <row r="689" spans="1:30" ht="12.75" customHeight="1">
      <c r="A689" s="94"/>
      <c r="B689" s="95"/>
      <c r="C689" s="94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104"/>
      <c r="Q689" s="87"/>
      <c r="R689" s="87"/>
      <c r="S689" s="87"/>
      <c r="T689" s="87"/>
      <c r="U689" s="87"/>
      <c r="V689" s="87"/>
      <c r="W689" s="87"/>
      <c r="X689" s="87"/>
      <c r="Y689" s="87"/>
      <c r="Z689" s="87"/>
      <c r="AA689" s="87"/>
      <c r="AB689" s="87"/>
      <c r="AC689" s="87"/>
      <c r="AD689" s="87"/>
    </row>
    <row r="690" spans="1:30" ht="12.75" customHeight="1">
      <c r="A690" s="94"/>
      <c r="B690" s="95"/>
      <c r="C690" s="94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104"/>
      <c r="Q690" s="87"/>
      <c r="R690" s="87"/>
      <c r="S690" s="87"/>
      <c r="T690" s="87"/>
      <c r="U690" s="87"/>
      <c r="V690" s="87"/>
      <c r="W690" s="87"/>
      <c r="X690" s="87"/>
      <c r="Y690" s="87"/>
      <c r="Z690" s="87"/>
      <c r="AA690" s="87"/>
      <c r="AB690" s="87"/>
      <c r="AC690" s="87"/>
      <c r="AD690" s="87"/>
    </row>
    <row r="691" spans="1:30" ht="12.75" customHeight="1">
      <c r="A691" s="94"/>
      <c r="B691" s="95"/>
      <c r="C691" s="94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104"/>
      <c r="Q691" s="87"/>
      <c r="R691" s="87"/>
      <c r="S691" s="87"/>
      <c r="T691" s="87"/>
      <c r="U691" s="87"/>
      <c r="V691" s="87"/>
      <c r="W691" s="87"/>
      <c r="X691" s="87"/>
      <c r="Y691" s="87"/>
      <c r="Z691" s="87"/>
      <c r="AA691" s="87"/>
      <c r="AB691" s="87"/>
      <c r="AC691" s="87"/>
      <c r="AD691" s="87"/>
    </row>
    <row r="692" spans="1:30" ht="12.75" customHeight="1">
      <c r="A692" s="94"/>
      <c r="B692" s="95"/>
      <c r="C692" s="94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104"/>
      <c r="Q692" s="87"/>
      <c r="R692" s="87"/>
      <c r="S692" s="87"/>
      <c r="T692" s="87"/>
      <c r="U692" s="87"/>
      <c r="V692" s="87"/>
      <c r="W692" s="87"/>
      <c r="X692" s="87"/>
      <c r="Y692" s="87"/>
      <c r="Z692" s="87"/>
      <c r="AA692" s="87"/>
      <c r="AB692" s="87"/>
      <c r="AC692" s="87"/>
      <c r="AD692" s="87"/>
    </row>
    <row r="693" spans="1:30" ht="12.75" customHeight="1">
      <c r="A693" s="94"/>
      <c r="B693" s="95"/>
      <c r="C693" s="94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104"/>
      <c r="Q693" s="87"/>
      <c r="R693" s="87"/>
      <c r="S693" s="87"/>
      <c r="T693" s="87"/>
      <c r="U693" s="87"/>
      <c r="V693" s="87"/>
      <c r="W693" s="87"/>
      <c r="X693" s="87"/>
      <c r="Y693" s="87"/>
      <c r="Z693" s="87"/>
      <c r="AA693" s="87"/>
      <c r="AB693" s="87"/>
      <c r="AC693" s="87"/>
      <c r="AD693" s="87"/>
    </row>
    <row r="694" spans="1:30" ht="12.75" customHeight="1">
      <c r="A694" s="94"/>
      <c r="B694" s="95"/>
      <c r="C694" s="94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104"/>
      <c r="Q694" s="87"/>
      <c r="R694" s="87"/>
      <c r="S694" s="87"/>
      <c r="T694" s="87"/>
      <c r="U694" s="87"/>
      <c r="V694" s="87"/>
      <c r="W694" s="87"/>
      <c r="X694" s="87"/>
      <c r="Y694" s="87"/>
      <c r="Z694" s="87"/>
      <c r="AA694" s="87"/>
      <c r="AB694" s="87"/>
      <c r="AC694" s="87"/>
      <c r="AD694" s="87"/>
    </row>
    <row r="695" spans="1:30" ht="12.75" customHeight="1">
      <c r="A695" s="94"/>
      <c r="B695" s="95"/>
      <c r="C695" s="94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104"/>
      <c r="Q695" s="87"/>
      <c r="R695" s="87"/>
      <c r="S695" s="87"/>
      <c r="T695" s="87"/>
      <c r="U695" s="87"/>
      <c r="V695" s="87"/>
      <c r="W695" s="87"/>
      <c r="X695" s="87"/>
      <c r="Y695" s="87"/>
      <c r="Z695" s="87"/>
      <c r="AA695" s="87"/>
      <c r="AB695" s="87"/>
      <c r="AC695" s="87"/>
      <c r="AD695" s="87"/>
    </row>
    <row r="696" spans="1:30" ht="12.75" customHeight="1">
      <c r="A696" s="94"/>
      <c r="B696" s="95"/>
      <c r="C696" s="94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104"/>
      <c r="Q696" s="87"/>
      <c r="R696" s="87"/>
      <c r="S696" s="87"/>
      <c r="T696" s="87"/>
      <c r="U696" s="87"/>
      <c r="V696" s="87"/>
      <c r="W696" s="87"/>
      <c r="X696" s="87"/>
      <c r="Y696" s="87"/>
      <c r="Z696" s="87"/>
      <c r="AA696" s="87"/>
      <c r="AB696" s="87"/>
      <c r="AC696" s="87"/>
      <c r="AD696" s="87"/>
    </row>
    <row r="697" spans="1:30" ht="12.75" customHeight="1">
      <c r="A697" s="94"/>
      <c r="B697" s="95"/>
      <c r="C697" s="94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104"/>
      <c r="Q697" s="87"/>
      <c r="R697" s="87"/>
      <c r="S697" s="87"/>
      <c r="T697" s="87"/>
      <c r="U697" s="87"/>
      <c r="V697" s="87"/>
      <c r="W697" s="87"/>
      <c r="X697" s="87"/>
      <c r="Y697" s="87"/>
      <c r="Z697" s="87"/>
      <c r="AA697" s="87"/>
      <c r="AB697" s="87"/>
      <c r="AC697" s="87"/>
      <c r="AD697" s="87"/>
    </row>
    <row r="698" spans="1:30" ht="12.75" customHeight="1">
      <c r="A698" s="94"/>
      <c r="B698" s="95"/>
      <c r="C698" s="94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104"/>
      <c r="Q698" s="87"/>
      <c r="R698" s="87"/>
      <c r="S698" s="87"/>
      <c r="T698" s="87"/>
      <c r="U698" s="87"/>
      <c r="V698" s="87"/>
      <c r="W698" s="87"/>
      <c r="X698" s="87"/>
      <c r="Y698" s="87"/>
      <c r="Z698" s="87"/>
      <c r="AA698" s="87"/>
      <c r="AB698" s="87"/>
      <c r="AC698" s="87"/>
      <c r="AD698" s="87"/>
    </row>
    <row r="699" spans="1:30" ht="12.75" customHeight="1">
      <c r="A699" s="94"/>
      <c r="B699" s="95"/>
      <c r="C699" s="94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104"/>
      <c r="Q699" s="87"/>
      <c r="R699" s="87"/>
      <c r="S699" s="87"/>
      <c r="T699" s="87"/>
      <c r="U699" s="87"/>
      <c r="V699" s="87"/>
      <c r="W699" s="87"/>
      <c r="X699" s="87"/>
      <c r="Y699" s="87"/>
      <c r="Z699" s="87"/>
      <c r="AA699" s="87"/>
      <c r="AB699" s="87"/>
      <c r="AC699" s="87"/>
      <c r="AD699" s="87"/>
    </row>
    <row r="700" spans="1:30" ht="12.75" customHeight="1">
      <c r="A700" s="94"/>
      <c r="B700" s="95"/>
      <c r="C700" s="94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104"/>
      <c r="Q700" s="87"/>
      <c r="R700" s="87"/>
      <c r="S700" s="87"/>
      <c r="T700" s="87"/>
      <c r="U700" s="87"/>
      <c r="V700" s="87"/>
      <c r="W700" s="87"/>
      <c r="X700" s="87"/>
      <c r="Y700" s="87"/>
      <c r="Z700" s="87"/>
      <c r="AA700" s="87"/>
      <c r="AB700" s="87"/>
      <c r="AC700" s="87"/>
      <c r="AD700" s="87"/>
    </row>
    <row r="701" spans="1:30" ht="12.75" customHeight="1">
      <c r="A701" s="94"/>
      <c r="B701" s="95"/>
      <c r="C701" s="94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104"/>
      <c r="Q701" s="87"/>
      <c r="R701" s="87"/>
      <c r="S701" s="87"/>
      <c r="T701" s="87"/>
      <c r="U701" s="87"/>
      <c r="V701" s="87"/>
      <c r="W701" s="87"/>
      <c r="X701" s="87"/>
      <c r="Y701" s="87"/>
      <c r="Z701" s="87"/>
      <c r="AA701" s="87"/>
      <c r="AB701" s="87"/>
      <c r="AC701" s="87"/>
      <c r="AD701" s="87"/>
    </row>
    <row r="702" spans="1:30" ht="12.75" customHeight="1">
      <c r="A702" s="94"/>
      <c r="B702" s="95"/>
      <c r="C702" s="94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104"/>
      <c r="Q702" s="87"/>
      <c r="R702" s="87"/>
      <c r="S702" s="87"/>
      <c r="T702" s="87"/>
      <c r="U702" s="87"/>
      <c r="V702" s="87"/>
      <c r="W702" s="87"/>
      <c r="X702" s="87"/>
      <c r="Y702" s="87"/>
      <c r="Z702" s="87"/>
      <c r="AA702" s="87"/>
      <c r="AB702" s="87"/>
      <c r="AC702" s="87"/>
      <c r="AD702" s="87"/>
    </row>
    <row r="703" spans="1:30" ht="12.75" customHeight="1">
      <c r="A703" s="94"/>
      <c r="B703" s="95"/>
      <c r="C703" s="94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104"/>
      <c r="Q703" s="87"/>
      <c r="R703" s="87"/>
      <c r="S703" s="87"/>
      <c r="T703" s="87"/>
      <c r="U703" s="87"/>
      <c r="V703" s="87"/>
      <c r="W703" s="87"/>
      <c r="X703" s="87"/>
      <c r="Y703" s="87"/>
      <c r="Z703" s="87"/>
      <c r="AA703" s="87"/>
      <c r="AB703" s="87"/>
      <c r="AC703" s="87"/>
      <c r="AD703" s="87"/>
    </row>
    <row r="704" spans="1:30" ht="12.75" customHeight="1">
      <c r="A704" s="94"/>
      <c r="B704" s="95"/>
      <c r="C704" s="94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104"/>
      <c r="Q704" s="87"/>
      <c r="R704" s="87"/>
      <c r="S704" s="87"/>
      <c r="T704" s="87"/>
      <c r="U704" s="87"/>
      <c r="V704" s="87"/>
      <c r="W704" s="87"/>
      <c r="X704" s="87"/>
      <c r="Y704" s="87"/>
      <c r="Z704" s="87"/>
      <c r="AA704" s="87"/>
      <c r="AB704" s="87"/>
      <c r="AC704" s="87"/>
      <c r="AD704" s="87"/>
    </row>
    <row r="705" spans="1:30" ht="12.75" customHeight="1">
      <c r="A705" s="94"/>
      <c r="B705" s="95"/>
      <c r="C705" s="94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104"/>
      <c r="Q705" s="87"/>
      <c r="R705" s="87"/>
      <c r="S705" s="87"/>
      <c r="T705" s="87"/>
      <c r="U705" s="87"/>
      <c r="V705" s="87"/>
      <c r="W705" s="87"/>
      <c r="X705" s="87"/>
      <c r="Y705" s="87"/>
      <c r="Z705" s="87"/>
      <c r="AA705" s="87"/>
      <c r="AB705" s="87"/>
      <c r="AC705" s="87"/>
      <c r="AD705" s="87"/>
    </row>
    <row r="706" spans="1:30" ht="12.75" customHeight="1">
      <c r="A706" s="94"/>
      <c r="B706" s="95"/>
      <c r="C706" s="94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104"/>
      <c r="Q706" s="87"/>
      <c r="R706" s="87"/>
      <c r="S706" s="87"/>
      <c r="T706" s="87"/>
      <c r="U706" s="87"/>
      <c r="V706" s="87"/>
      <c r="W706" s="87"/>
      <c r="X706" s="87"/>
      <c r="Y706" s="87"/>
      <c r="Z706" s="87"/>
      <c r="AA706" s="87"/>
      <c r="AB706" s="87"/>
      <c r="AC706" s="87"/>
      <c r="AD706" s="87"/>
    </row>
    <row r="707" spans="1:30" ht="12.75" customHeight="1">
      <c r="A707" s="94"/>
      <c r="B707" s="95"/>
      <c r="C707" s="94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104"/>
      <c r="Q707" s="87"/>
      <c r="R707" s="87"/>
      <c r="S707" s="87"/>
      <c r="T707" s="87"/>
      <c r="U707" s="87"/>
      <c r="V707" s="87"/>
      <c r="W707" s="87"/>
      <c r="X707" s="87"/>
      <c r="Y707" s="87"/>
      <c r="Z707" s="87"/>
      <c r="AA707" s="87"/>
      <c r="AB707" s="87"/>
      <c r="AC707" s="87"/>
      <c r="AD707" s="87"/>
    </row>
    <row r="708" spans="1:30" ht="12.75" customHeight="1">
      <c r="A708" s="94"/>
      <c r="B708" s="95"/>
      <c r="C708" s="94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104"/>
      <c r="Q708" s="87"/>
      <c r="R708" s="87"/>
      <c r="S708" s="87"/>
      <c r="T708" s="87"/>
      <c r="U708" s="87"/>
      <c r="V708" s="87"/>
      <c r="W708" s="87"/>
      <c r="X708" s="87"/>
      <c r="Y708" s="87"/>
      <c r="Z708" s="87"/>
      <c r="AA708" s="87"/>
      <c r="AB708" s="87"/>
      <c r="AC708" s="87"/>
      <c r="AD708" s="87"/>
    </row>
    <row r="709" spans="1:30" ht="12.75" customHeight="1">
      <c r="A709" s="94"/>
      <c r="B709" s="95"/>
      <c r="C709" s="94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104"/>
      <c r="Q709" s="87"/>
      <c r="R709" s="87"/>
      <c r="S709" s="87"/>
      <c r="T709" s="87"/>
      <c r="U709" s="87"/>
      <c r="V709" s="87"/>
      <c r="W709" s="87"/>
      <c r="X709" s="87"/>
      <c r="Y709" s="87"/>
      <c r="Z709" s="87"/>
      <c r="AA709" s="87"/>
      <c r="AB709" s="87"/>
      <c r="AC709" s="87"/>
      <c r="AD709" s="87"/>
    </row>
    <row r="710" spans="1:30" ht="12.75" customHeight="1">
      <c r="A710" s="94"/>
      <c r="B710" s="95"/>
      <c r="C710" s="94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104"/>
      <c r="Q710" s="87"/>
      <c r="R710" s="87"/>
      <c r="S710" s="87"/>
      <c r="T710" s="87"/>
      <c r="U710" s="87"/>
      <c r="V710" s="87"/>
      <c r="W710" s="87"/>
      <c r="X710" s="87"/>
      <c r="Y710" s="87"/>
      <c r="Z710" s="87"/>
      <c r="AA710" s="87"/>
      <c r="AB710" s="87"/>
      <c r="AC710" s="87"/>
      <c r="AD710" s="87"/>
    </row>
    <row r="711" spans="1:30" ht="12.75" customHeight="1">
      <c r="A711" s="94"/>
      <c r="B711" s="95"/>
      <c r="C711" s="94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104"/>
      <c r="Q711" s="87"/>
      <c r="R711" s="87"/>
      <c r="S711" s="87"/>
      <c r="T711" s="87"/>
      <c r="U711" s="87"/>
      <c r="V711" s="87"/>
      <c r="W711" s="87"/>
      <c r="X711" s="87"/>
      <c r="Y711" s="87"/>
      <c r="Z711" s="87"/>
      <c r="AA711" s="87"/>
      <c r="AB711" s="87"/>
      <c r="AC711" s="87"/>
      <c r="AD711" s="87"/>
    </row>
    <row r="712" spans="1:30" ht="12.75" customHeight="1">
      <c r="A712" s="94"/>
      <c r="B712" s="95"/>
      <c r="C712" s="94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104"/>
      <c r="Q712" s="87"/>
      <c r="R712" s="87"/>
      <c r="S712" s="87"/>
      <c r="T712" s="87"/>
      <c r="U712" s="87"/>
      <c r="V712" s="87"/>
      <c r="W712" s="87"/>
      <c r="X712" s="87"/>
      <c r="Y712" s="87"/>
      <c r="Z712" s="87"/>
      <c r="AA712" s="87"/>
      <c r="AB712" s="87"/>
      <c r="AC712" s="87"/>
      <c r="AD712" s="87"/>
    </row>
    <row r="713" spans="1:30" ht="12.75" customHeight="1">
      <c r="A713" s="94"/>
      <c r="B713" s="95"/>
      <c r="C713" s="94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104"/>
      <c r="Q713" s="87"/>
      <c r="R713" s="87"/>
      <c r="S713" s="87"/>
      <c r="T713" s="87"/>
      <c r="U713" s="87"/>
      <c r="V713" s="87"/>
      <c r="W713" s="87"/>
      <c r="X713" s="87"/>
      <c r="Y713" s="87"/>
      <c r="Z713" s="87"/>
      <c r="AA713" s="87"/>
      <c r="AB713" s="87"/>
      <c r="AC713" s="87"/>
      <c r="AD713" s="87"/>
    </row>
    <row r="714" spans="1:30" ht="12.75" customHeight="1">
      <c r="A714" s="94"/>
      <c r="B714" s="95"/>
      <c r="C714" s="94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104"/>
      <c r="Q714" s="87"/>
      <c r="R714" s="87"/>
      <c r="S714" s="87"/>
      <c r="T714" s="87"/>
      <c r="U714" s="87"/>
      <c r="V714" s="87"/>
      <c r="W714" s="87"/>
      <c r="X714" s="87"/>
      <c r="Y714" s="87"/>
      <c r="Z714" s="87"/>
      <c r="AA714" s="87"/>
      <c r="AB714" s="87"/>
      <c r="AC714" s="87"/>
      <c r="AD714" s="87"/>
    </row>
    <row r="715" spans="1:30" ht="12.75" customHeight="1">
      <c r="A715" s="94"/>
      <c r="B715" s="95"/>
      <c r="C715" s="94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104"/>
      <c r="Q715" s="87"/>
      <c r="R715" s="87"/>
      <c r="S715" s="87"/>
      <c r="T715" s="87"/>
      <c r="U715" s="87"/>
      <c r="V715" s="87"/>
      <c r="W715" s="87"/>
      <c r="X715" s="87"/>
      <c r="Y715" s="87"/>
      <c r="Z715" s="87"/>
      <c r="AA715" s="87"/>
      <c r="AB715" s="87"/>
      <c r="AC715" s="87"/>
      <c r="AD715" s="87"/>
    </row>
    <row r="716" spans="1:30" ht="12.75" customHeight="1">
      <c r="A716" s="94"/>
      <c r="B716" s="95"/>
      <c r="C716" s="94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104"/>
      <c r="Q716" s="87"/>
      <c r="R716" s="87"/>
      <c r="S716" s="87"/>
      <c r="T716" s="87"/>
      <c r="U716" s="87"/>
      <c r="V716" s="87"/>
      <c r="W716" s="87"/>
      <c r="X716" s="87"/>
      <c r="Y716" s="87"/>
      <c r="Z716" s="87"/>
      <c r="AA716" s="87"/>
      <c r="AB716" s="87"/>
      <c r="AC716" s="87"/>
      <c r="AD716" s="87"/>
    </row>
    <row r="717" spans="1:30" ht="12.75" customHeight="1">
      <c r="A717" s="94"/>
      <c r="B717" s="95"/>
      <c r="C717" s="94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104"/>
      <c r="Q717" s="87"/>
      <c r="R717" s="87"/>
      <c r="S717" s="87"/>
      <c r="T717" s="87"/>
      <c r="U717" s="87"/>
      <c r="V717" s="87"/>
      <c r="W717" s="87"/>
      <c r="X717" s="87"/>
      <c r="Y717" s="87"/>
      <c r="Z717" s="87"/>
      <c r="AA717" s="87"/>
      <c r="AB717" s="87"/>
      <c r="AC717" s="87"/>
      <c r="AD717" s="87"/>
    </row>
    <row r="718" spans="1:30" ht="12.75" customHeight="1">
      <c r="A718" s="94"/>
      <c r="B718" s="95"/>
      <c r="C718" s="94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104"/>
      <c r="Q718" s="87"/>
      <c r="R718" s="87"/>
      <c r="S718" s="87"/>
      <c r="T718" s="87"/>
      <c r="U718" s="87"/>
      <c r="V718" s="87"/>
      <c r="W718" s="87"/>
      <c r="X718" s="87"/>
      <c r="Y718" s="87"/>
      <c r="Z718" s="87"/>
      <c r="AA718" s="87"/>
      <c r="AB718" s="87"/>
      <c r="AC718" s="87"/>
      <c r="AD718" s="87"/>
    </row>
    <row r="719" spans="1:30" ht="12.75" customHeight="1">
      <c r="A719" s="94"/>
      <c r="B719" s="95"/>
      <c r="C719" s="94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104"/>
      <c r="Q719" s="87"/>
      <c r="R719" s="87"/>
      <c r="S719" s="87"/>
      <c r="T719" s="87"/>
      <c r="U719" s="87"/>
      <c r="V719" s="87"/>
      <c r="W719" s="87"/>
      <c r="X719" s="87"/>
      <c r="Y719" s="87"/>
      <c r="Z719" s="87"/>
      <c r="AA719" s="87"/>
      <c r="AB719" s="87"/>
      <c r="AC719" s="87"/>
      <c r="AD719" s="87"/>
    </row>
    <row r="720" spans="1:30" ht="12.75" customHeight="1">
      <c r="A720" s="94"/>
      <c r="B720" s="95"/>
      <c r="C720" s="94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104"/>
      <c r="Q720" s="87"/>
      <c r="R720" s="87"/>
      <c r="S720" s="87"/>
      <c r="T720" s="87"/>
      <c r="U720" s="87"/>
      <c r="V720" s="87"/>
      <c r="W720" s="87"/>
      <c r="X720" s="87"/>
      <c r="Y720" s="87"/>
      <c r="Z720" s="87"/>
      <c r="AA720" s="87"/>
      <c r="AB720" s="87"/>
      <c r="AC720" s="87"/>
      <c r="AD720" s="87"/>
    </row>
    <row r="721" spans="1:30" ht="12.75" customHeight="1">
      <c r="A721" s="94"/>
      <c r="B721" s="95"/>
      <c r="C721" s="94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104"/>
      <c r="Q721" s="87"/>
      <c r="R721" s="87"/>
      <c r="S721" s="87"/>
      <c r="T721" s="87"/>
      <c r="U721" s="87"/>
      <c r="V721" s="87"/>
      <c r="W721" s="87"/>
      <c r="X721" s="87"/>
      <c r="Y721" s="87"/>
      <c r="Z721" s="87"/>
      <c r="AA721" s="87"/>
      <c r="AB721" s="87"/>
      <c r="AC721" s="87"/>
      <c r="AD721" s="87"/>
    </row>
    <row r="722" spans="1:30" ht="12.75" customHeight="1">
      <c r="A722" s="94"/>
      <c r="B722" s="95"/>
      <c r="C722" s="94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104"/>
      <c r="Q722" s="87"/>
      <c r="R722" s="87"/>
      <c r="S722" s="87"/>
      <c r="T722" s="87"/>
      <c r="U722" s="87"/>
      <c r="V722" s="87"/>
      <c r="W722" s="87"/>
      <c r="X722" s="87"/>
      <c r="Y722" s="87"/>
      <c r="Z722" s="87"/>
      <c r="AA722" s="87"/>
      <c r="AB722" s="87"/>
      <c r="AC722" s="87"/>
      <c r="AD722" s="87"/>
    </row>
    <row r="723" spans="1:30" ht="12.75" customHeight="1">
      <c r="A723" s="94"/>
      <c r="B723" s="95"/>
      <c r="C723" s="94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104"/>
      <c r="Q723" s="87"/>
      <c r="R723" s="87"/>
      <c r="S723" s="87"/>
      <c r="T723" s="87"/>
      <c r="U723" s="87"/>
      <c r="V723" s="87"/>
      <c r="W723" s="87"/>
      <c r="X723" s="87"/>
      <c r="Y723" s="87"/>
      <c r="Z723" s="87"/>
      <c r="AA723" s="87"/>
      <c r="AB723" s="87"/>
      <c r="AC723" s="87"/>
      <c r="AD723" s="87"/>
    </row>
    <row r="724" spans="1:30" ht="12.75" customHeight="1">
      <c r="A724" s="94"/>
      <c r="B724" s="95"/>
      <c r="C724" s="94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104"/>
      <c r="Q724" s="87"/>
      <c r="R724" s="87"/>
      <c r="S724" s="87"/>
      <c r="T724" s="87"/>
      <c r="U724" s="87"/>
      <c r="V724" s="87"/>
      <c r="W724" s="87"/>
      <c r="X724" s="87"/>
      <c r="Y724" s="87"/>
      <c r="Z724" s="87"/>
      <c r="AA724" s="87"/>
      <c r="AB724" s="87"/>
      <c r="AC724" s="87"/>
      <c r="AD724" s="87"/>
    </row>
    <row r="725" spans="1:30" ht="12.75" customHeight="1">
      <c r="A725" s="94"/>
      <c r="B725" s="95"/>
      <c r="C725" s="94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104"/>
      <c r="Q725" s="87"/>
      <c r="R725" s="87"/>
      <c r="S725" s="87"/>
      <c r="T725" s="87"/>
      <c r="U725" s="87"/>
      <c r="V725" s="87"/>
      <c r="W725" s="87"/>
      <c r="X725" s="87"/>
      <c r="Y725" s="87"/>
      <c r="Z725" s="87"/>
      <c r="AA725" s="87"/>
      <c r="AB725" s="87"/>
      <c r="AC725" s="87"/>
      <c r="AD725" s="87"/>
    </row>
    <row r="726" spans="1:30" ht="12.75" customHeight="1">
      <c r="A726" s="94"/>
      <c r="B726" s="95"/>
      <c r="C726" s="94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104"/>
      <c r="Q726" s="87"/>
      <c r="R726" s="87"/>
      <c r="S726" s="87"/>
      <c r="T726" s="87"/>
      <c r="U726" s="87"/>
      <c r="V726" s="87"/>
      <c r="W726" s="87"/>
      <c r="X726" s="87"/>
      <c r="Y726" s="87"/>
      <c r="Z726" s="87"/>
      <c r="AA726" s="87"/>
      <c r="AB726" s="87"/>
      <c r="AC726" s="87"/>
      <c r="AD726" s="87"/>
    </row>
    <row r="727" spans="1:30" ht="12.75" customHeight="1">
      <c r="A727" s="94"/>
      <c r="B727" s="95"/>
      <c r="C727" s="94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104"/>
      <c r="Q727" s="87"/>
      <c r="R727" s="87"/>
      <c r="S727" s="87"/>
      <c r="T727" s="87"/>
      <c r="U727" s="87"/>
      <c r="V727" s="87"/>
      <c r="W727" s="87"/>
      <c r="X727" s="87"/>
      <c r="Y727" s="87"/>
      <c r="Z727" s="87"/>
      <c r="AA727" s="87"/>
      <c r="AB727" s="87"/>
      <c r="AC727" s="87"/>
      <c r="AD727" s="87"/>
    </row>
    <row r="728" spans="1:30" ht="12.75" customHeight="1">
      <c r="A728" s="94"/>
      <c r="B728" s="95"/>
      <c r="C728" s="94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104"/>
      <c r="Q728" s="87"/>
      <c r="R728" s="87"/>
      <c r="S728" s="87"/>
      <c r="T728" s="87"/>
      <c r="U728" s="87"/>
      <c r="V728" s="87"/>
      <c r="W728" s="87"/>
      <c r="X728" s="87"/>
      <c r="Y728" s="87"/>
      <c r="Z728" s="87"/>
      <c r="AA728" s="87"/>
      <c r="AB728" s="87"/>
      <c r="AC728" s="87"/>
      <c r="AD728" s="87"/>
    </row>
    <row r="729" spans="1:30" ht="12.75" customHeight="1">
      <c r="A729" s="94"/>
      <c r="B729" s="95"/>
      <c r="C729" s="94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104"/>
      <c r="Q729" s="87"/>
      <c r="R729" s="87"/>
      <c r="S729" s="87"/>
      <c r="T729" s="87"/>
      <c r="U729" s="87"/>
      <c r="V729" s="87"/>
      <c r="W729" s="87"/>
      <c r="X729" s="87"/>
      <c r="Y729" s="87"/>
      <c r="Z729" s="87"/>
      <c r="AA729" s="87"/>
      <c r="AB729" s="87"/>
      <c r="AC729" s="87"/>
      <c r="AD729" s="87"/>
    </row>
    <row r="730" spans="1:30" ht="12.75" customHeight="1">
      <c r="A730" s="94"/>
      <c r="B730" s="95"/>
      <c r="C730" s="94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104"/>
      <c r="Q730" s="87"/>
      <c r="R730" s="87"/>
      <c r="S730" s="87"/>
      <c r="T730" s="87"/>
      <c r="U730" s="87"/>
      <c r="V730" s="87"/>
      <c r="W730" s="87"/>
      <c r="X730" s="87"/>
      <c r="Y730" s="87"/>
      <c r="Z730" s="87"/>
      <c r="AA730" s="87"/>
      <c r="AB730" s="87"/>
      <c r="AC730" s="87"/>
      <c r="AD730" s="87"/>
    </row>
    <row r="731" spans="1:30" ht="12.75" customHeight="1">
      <c r="A731" s="94"/>
      <c r="B731" s="95"/>
      <c r="C731" s="94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104"/>
      <c r="Q731" s="87"/>
      <c r="R731" s="87"/>
      <c r="S731" s="87"/>
      <c r="T731" s="87"/>
      <c r="U731" s="87"/>
      <c r="V731" s="87"/>
      <c r="W731" s="87"/>
      <c r="X731" s="87"/>
      <c r="Y731" s="87"/>
      <c r="Z731" s="87"/>
      <c r="AA731" s="87"/>
      <c r="AB731" s="87"/>
      <c r="AC731" s="87"/>
      <c r="AD731" s="87"/>
    </row>
    <row r="732" spans="1:30" ht="12.75" customHeight="1">
      <c r="A732" s="94"/>
      <c r="B732" s="95"/>
      <c r="C732" s="94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104"/>
      <c r="Q732" s="87"/>
      <c r="R732" s="87"/>
      <c r="S732" s="87"/>
      <c r="T732" s="87"/>
      <c r="U732" s="87"/>
      <c r="V732" s="87"/>
      <c r="W732" s="87"/>
      <c r="X732" s="87"/>
      <c r="Y732" s="87"/>
      <c r="Z732" s="87"/>
      <c r="AA732" s="87"/>
      <c r="AB732" s="87"/>
      <c r="AC732" s="87"/>
      <c r="AD732" s="87"/>
    </row>
    <row r="733" spans="1:30" ht="12.75" customHeight="1">
      <c r="A733" s="94"/>
      <c r="B733" s="95"/>
      <c r="C733" s="94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104"/>
      <c r="Q733" s="87"/>
      <c r="R733" s="87"/>
      <c r="S733" s="87"/>
      <c r="T733" s="87"/>
      <c r="U733" s="87"/>
      <c r="V733" s="87"/>
      <c r="W733" s="87"/>
      <c r="X733" s="87"/>
      <c r="Y733" s="87"/>
      <c r="Z733" s="87"/>
      <c r="AA733" s="87"/>
      <c r="AB733" s="87"/>
      <c r="AC733" s="87"/>
      <c r="AD733" s="87"/>
    </row>
    <row r="734" spans="1:30" ht="12.75" customHeight="1">
      <c r="A734" s="94"/>
      <c r="B734" s="95"/>
      <c r="C734" s="94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104"/>
      <c r="Q734" s="87"/>
      <c r="R734" s="87"/>
      <c r="S734" s="87"/>
      <c r="T734" s="87"/>
      <c r="U734" s="87"/>
      <c r="V734" s="87"/>
      <c r="W734" s="87"/>
      <c r="X734" s="87"/>
      <c r="Y734" s="87"/>
      <c r="Z734" s="87"/>
      <c r="AA734" s="87"/>
      <c r="AB734" s="87"/>
      <c r="AC734" s="87"/>
      <c r="AD734" s="87"/>
    </row>
    <row r="735" spans="1:30" ht="12.75" customHeight="1">
      <c r="A735" s="94"/>
      <c r="B735" s="95"/>
      <c r="C735" s="94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104"/>
      <c r="Q735" s="87"/>
      <c r="R735" s="87"/>
      <c r="S735" s="87"/>
      <c r="T735" s="87"/>
      <c r="U735" s="87"/>
      <c r="V735" s="87"/>
      <c r="W735" s="87"/>
      <c r="X735" s="87"/>
      <c r="Y735" s="87"/>
      <c r="Z735" s="87"/>
      <c r="AA735" s="87"/>
      <c r="AB735" s="87"/>
      <c r="AC735" s="87"/>
      <c r="AD735" s="87"/>
    </row>
    <row r="736" spans="1:30" ht="12.75" customHeight="1">
      <c r="A736" s="94"/>
      <c r="B736" s="95"/>
      <c r="C736" s="94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104"/>
      <c r="Q736" s="87"/>
      <c r="R736" s="87"/>
      <c r="S736" s="87"/>
      <c r="T736" s="87"/>
      <c r="U736" s="87"/>
      <c r="V736" s="87"/>
      <c r="W736" s="87"/>
      <c r="X736" s="87"/>
      <c r="Y736" s="87"/>
      <c r="Z736" s="87"/>
      <c r="AA736" s="87"/>
      <c r="AB736" s="87"/>
      <c r="AC736" s="87"/>
      <c r="AD736" s="87"/>
    </row>
    <row r="737" spans="1:30" ht="12.75" customHeight="1">
      <c r="A737" s="94"/>
      <c r="B737" s="95"/>
      <c r="C737" s="94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104"/>
      <c r="Q737" s="87"/>
      <c r="R737" s="87"/>
      <c r="S737" s="87"/>
      <c r="T737" s="87"/>
      <c r="U737" s="87"/>
      <c r="V737" s="87"/>
      <c r="W737" s="87"/>
      <c r="X737" s="87"/>
      <c r="Y737" s="87"/>
      <c r="Z737" s="87"/>
      <c r="AA737" s="87"/>
      <c r="AB737" s="87"/>
      <c r="AC737" s="87"/>
      <c r="AD737" s="87"/>
    </row>
    <row r="738" spans="1:30" ht="12.75" customHeight="1">
      <c r="A738" s="94"/>
      <c r="B738" s="95"/>
      <c r="C738" s="94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104"/>
      <c r="Q738" s="87"/>
      <c r="R738" s="87"/>
      <c r="S738" s="87"/>
      <c r="T738" s="87"/>
      <c r="U738" s="87"/>
      <c r="V738" s="87"/>
      <c r="W738" s="87"/>
      <c r="X738" s="87"/>
      <c r="Y738" s="87"/>
      <c r="Z738" s="87"/>
      <c r="AA738" s="87"/>
      <c r="AB738" s="87"/>
      <c r="AC738" s="87"/>
      <c r="AD738" s="87"/>
    </row>
    <row r="739" spans="1:30" ht="12.75" customHeight="1">
      <c r="A739" s="94"/>
      <c r="B739" s="95"/>
      <c r="C739" s="94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104"/>
      <c r="Q739" s="87"/>
      <c r="R739" s="87"/>
      <c r="S739" s="87"/>
      <c r="T739" s="87"/>
      <c r="U739" s="87"/>
      <c r="V739" s="87"/>
      <c r="W739" s="87"/>
      <c r="X739" s="87"/>
      <c r="Y739" s="87"/>
      <c r="Z739" s="87"/>
      <c r="AA739" s="87"/>
      <c r="AB739" s="87"/>
      <c r="AC739" s="87"/>
      <c r="AD739" s="87"/>
    </row>
    <row r="740" spans="1:30" ht="12.75" customHeight="1">
      <c r="A740" s="94"/>
      <c r="B740" s="95"/>
      <c r="C740" s="94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104"/>
      <c r="Q740" s="87"/>
      <c r="R740" s="87"/>
      <c r="S740" s="87"/>
      <c r="T740" s="87"/>
      <c r="U740" s="87"/>
      <c r="V740" s="87"/>
      <c r="W740" s="87"/>
      <c r="X740" s="87"/>
      <c r="Y740" s="87"/>
      <c r="Z740" s="87"/>
      <c r="AA740" s="87"/>
      <c r="AB740" s="87"/>
      <c r="AC740" s="87"/>
      <c r="AD740" s="87"/>
    </row>
    <row r="741" spans="1:30" ht="12.75" customHeight="1">
      <c r="A741" s="94"/>
      <c r="B741" s="95"/>
      <c r="C741" s="94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104"/>
      <c r="Q741" s="87"/>
      <c r="R741" s="87"/>
      <c r="S741" s="87"/>
      <c r="T741" s="87"/>
      <c r="U741" s="87"/>
      <c r="V741" s="87"/>
      <c r="W741" s="87"/>
      <c r="X741" s="87"/>
      <c r="Y741" s="87"/>
      <c r="Z741" s="87"/>
      <c r="AA741" s="87"/>
      <c r="AB741" s="87"/>
      <c r="AC741" s="87"/>
      <c r="AD741" s="87"/>
    </row>
    <row r="742" spans="1:30" ht="12.75" customHeight="1">
      <c r="A742" s="94"/>
      <c r="B742" s="95"/>
      <c r="C742" s="94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104"/>
      <c r="Q742" s="87"/>
      <c r="R742" s="87"/>
      <c r="S742" s="87"/>
      <c r="T742" s="87"/>
      <c r="U742" s="87"/>
      <c r="V742" s="87"/>
      <c r="W742" s="87"/>
      <c r="X742" s="87"/>
      <c r="Y742" s="87"/>
      <c r="Z742" s="87"/>
      <c r="AA742" s="87"/>
      <c r="AB742" s="87"/>
      <c r="AC742" s="87"/>
      <c r="AD742" s="87"/>
    </row>
    <row r="743" spans="1:30" ht="12.75" customHeight="1">
      <c r="A743" s="94"/>
      <c r="B743" s="95"/>
      <c r="C743" s="94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104"/>
      <c r="Q743" s="87"/>
      <c r="R743" s="87"/>
      <c r="S743" s="87"/>
      <c r="T743" s="87"/>
      <c r="U743" s="87"/>
      <c r="V743" s="87"/>
      <c r="W743" s="87"/>
      <c r="X743" s="87"/>
      <c r="Y743" s="87"/>
      <c r="Z743" s="87"/>
      <c r="AA743" s="87"/>
      <c r="AB743" s="87"/>
      <c r="AC743" s="87"/>
      <c r="AD743" s="87"/>
    </row>
    <row r="744" spans="1:30" ht="12.75" customHeight="1">
      <c r="A744" s="94"/>
      <c r="B744" s="95"/>
      <c r="C744" s="94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104"/>
      <c r="Q744" s="87"/>
      <c r="R744" s="87"/>
      <c r="S744" s="87"/>
      <c r="T744" s="87"/>
      <c r="U744" s="87"/>
      <c r="V744" s="87"/>
      <c r="W744" s="87"/>
      <c r="X744" s="87"/>
      <c r="Y744" s="87"/>
      <c r="Z744" s="87"/>
      <c r="AA744" s="87"/>
      <c r="AB744" s="87"/>
      <c r="AC744" s="87"/>
      <c r="AD744" s="87"/>
    </row>
    <row r="745" spans="1:30" ht="12.75" customHeight="1">
      <c r="A745" s="94"/>
      <c r="B745" s="95"/>
      <c r="C745" s="94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104"/>
      <c r="Q745" s="87"/>
      <c r="R745" s="87"/>
      <c r="S745" s="87"/>
      <c r="T745" s="87"/>
      <c r="U745" s="87"/>
      <c r="V745" s="87"/>
      <c r="W745" s="87"/>
      <c r="X745" s="87"/>
      <c r="Y745" s="87"/>
      <c r="Z745" s="87"/>
      <c r="AA745" s="87"/>
      <c r="AB745" s="87"/>
      <c r="AC745" s="87"/>
      <c r="AD745" s="87"/>
    </row>
    <row r="746" spans="1:30" ht="12.75" customHeight="1">
      <c r="A746" s="94"/>
      <c r="B746" s="95"/>
      <c r="C746" s="94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104"/>
      <c r="Q746" s="87"/>
      <c r="R746" s="87"/>
      <c r="S746" s="87"/>
      <c r="T746" s="87"/>
      <c r="U746" s="87"/>
      <c r="V746" s="87"/>
      <c r="W746" s="87"/>
      <c r="X746" s="87"/>
      <c r="Y746" s="87"/>
      <c r="Z746" s="87"/>
      <c r="AA746" s="87"/>
      <c r="AB746" s="87"/>
      <c r="AC746" s="87"/>
      <c r="AD746" s="87"/>
    </row>
    <row r="747" spans="1:30" ht="12.75" customHeight="1">
      <c r="A747" s="94"/>
      <c r="B747" s="95"/>
      <c r="C747" s="94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104"/>
      <c r="Q747" s="87"/>
      <c r="R747" s="87"/>
      <c r="S747" s="87"/>
      <c r="T747" s="87"/>
      <c r="U747" s="87"/>
      <c r="V747" s="87"/>
      <c r="W747" s="87"/>
      <c r="X747" s="87"/>
      <c r="Y747" s="87"/>
      <c r="Z747" s="87"/>
      <c r="AA747" s="87"/>
      <c r="AB747" s="87"/>
      <c r="AC747" s="87"/>
      <c r="AD747" s="87"/>
    </row>
    <row r="748" spans="1:30" ht="12.75" customHeight="1">
      <c r="A748" s="94"/>
      <c r="B748" s="95"/>
      <c r="C748" s="94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104"/>
      <c r="Q748" s="87"/>
      <c r="R748" s="87"/>
      <c r="S748" s="87"/>
      <c r="T748" s="87"/>
      <c r="U748" s="87"/>
      <c r="V748" s="87"/>
      <c r="W748" s="87"/>
      <c r="X748" s="87"/>
      <c r="Y748" s="87"/>
      <c r="Z748" s="87"/>
      <c r="AA748" s="87"/>
      <c r="AB748" s="87"/>
      <c r="AC748" s="87"/>
      <c r="AD748" s="87"/>
    </row>
    <row r="749" spans="1:30" ht="12.75" customHeight="1">
      <c r="A749" s="94"/>
      <c r="B749" s="95"/>
      <c r="C749" s="94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104"/>
      <c r="Q749" s="87"/>
      <c r="R749" s="87"/>
      <c r="S749" s="87"/>
      <c r="T749" s="87"/>
      <c r="U749" s="87"/>
      <c r="V749" s="87"/>
      <c r="W749" s="87"/>
      <c r="X749" s="87"/>
      <c r="Y749" s="87"/>
      <c r="Z749" s="87"/>
      <c r="AA749" s="87"/>
      <c r="AB749" s="87"/>
      <c r="AC749" s="87"/>
      <c r="AD749" s="87"/>
    </row>
    <row r="750" spans="1:30" ht="12.75" customHeight="1">
      <c r="A750" s="94"/>
      <c r="B750" s="95"/>
      <c r="C750" s="94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104"/>
      <c r="Q750" s="87"/>
      <c r="R750" s="87"/>
      <c r="S750" s="87"/>
      <c r="T750" s="87"/>
      <c r="U750" s="87"/>
      <c r="V750" s="87"/>
      <c r="W750" s="87"/>
      <c r="X750" s="87"/>
      <c r="Y750" s="87"/>
      <c r="Z750" s="87"/>
      <c r="AA750" s="87"/>
      <c r="AB750" s="87"/>
      <c r="AC750" s="87"/>
      <c r="AD750" s="87"/>
    </row>
    <row r="751" spans="1:30" ht="12.75" customHeight="1">
      <c r="A751" s="94"/>
      <c r="B751" s="95"/>
      <c r="C751" s="94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104"/>
      <c r="Q751" s="87"/>
      <c r="R751" s="87"/>
      <c r="S751" s="87"/>
      <c r="T751" s="87"/>
      <c r="U751" s="87"/>
      <c r="V751" s="87"/>
      <c r="W751" s="87"/>
      <c r="X751" s="87"/>
      <c r="Y751" s="87"/>
      <c r="Z751" s="87"/>
      <c r="AA751" s="87"/>
      <c r="AB751" s="87"/>
      <c r="AC751" s="87"/>
      <c r="AD751" s="87"/>
    </row>
    <row r="752" spans="1:30" ht="12.75" customHeight="1">
      <c r="A752" s="94"/>
      <c r="B752" s="95"/>
      <c r="C752" s="94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104"/>
      <c r="Q752" s="87"/>
      <c r="R752" s="87"/>
      <c r="S752" s="87"/>
      <c r="T752" s="87"/>
      <c r="U752" s="87"/>
      <c r="V752" s="87"/>
      <c r="W752" s="87"/>
      <c r="X752" s="87"/>
      <c r="Y752" s="87"/>
      <c r="Z752" s="87"/>
      <c r="AA752" s="87"/>
      <c r="AB752" s="87"/>
      <c r="AC752" s="87"/>
      <c r="AD752" s="87"/>
    </row>
    <row r="753" spans="1:30" ht="12.75" customHeight="1">
      <c r="A753" s="94"/>
      <c r="B753" s="95"/>
      <c r="C753" s="94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104"/>
      <c r="Q753" s="87"/>
      <c r="R753" s="87"/>
      <c r="S753" s="87"/>
      <c r="T753" s="87"/>
      <c r="U753" s="87"/>
      <c r="V753" s="87"/>
      <c r="W753" s="87"/>
      <c r="X753" s="87"/>
      <c r="Y753" s="87"/>
      <c r="Z753" s="87"/>
      <c r="AA753" s="87"/>
      <c r="AB753" s="87"/>
      <c r="AC753" s="87"/>
      <c r="AD753" s="87"/>
    </row>
    <row r="754" spans="1:30" ht="12.75" customHeight="1">
      <c r="A754" s="94"/>
      <c r="B754" s="95"/>
      <c r="C754" s="94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104"/>
      <c r="Q754" s="87"/>
      <c r="R754" s="87"/>
      <c r="S754" s="87"/>
      <c r="T754" s="87"/>
      <c r="U754" s="87"/>
      <c r="V754" s="87"/>
      <c r="W754" s="87"/>
      <c r="X754" s="87"/>
      <c r="Y754" s="87"/>
      <c r="Z754" s="87"/>
      <c r="AA754" s="87"/>
      <c r="AB754" s="87"/>
      <c r="AC754" s="87"/>
      <c r="AD754" s="87"/>
    </row>
    <row r="755" spans="1:30" ht="12.75" customHeight="1">
      <c r="A755" s="94"/>
      <c r="B755" s="95"/>
      <c r="C755" s="94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104"/>
      <c r="Q755" s="87"/>
      <c r="R755" s="87"/>
      <c r="S755" s="87"/>
      <c r="T755" s="87"/>
      <c r="U755" s="87"/>
      <c r="V755" s="87"/>
      <c r="W755" s="87"/>
      <c r="X755" s="87"/>
      <c r="Y755" s="87"/>
      <c r="Z755" s="87"/>
      <c r="AA755" s="87"/>
      <c r="AB755" s="87"/>
      <c r="AC755" s="87"/>
      <c r="AD755" s="87"/>
    </row>
    <row r="756" spans="1:30" ht="12.75" customHeight="1">
      <c r="A756" s="94"/>
      <c r="B756" s="95"/>
      <c r="C756" s="94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104"/>
      <c r="Q756" s="87"/>
      <c r="R756" s="87"/>
      <c r="S756" s="87"/>
      <c r="T756" s="87"/>
      <c r="U756" s="87"/>
      <c r="V756" s="87"/>
      <c r="W756" s="87"/>
      <c r="X756" s="87"/>
      <c r="Y756" s="87"/>
      <c r="Z756" s="87"/>
      <c r="AA756" s="87"/>
      <c r="AB756" s="87"/>
      <c r="AC756" s="87"/>
      <c r="AD756" s="87"/>
    </row>
    <row r="757" spans="1:30" ht="12.75" customHeight="1">
      <c r="A757" s="94"/>
      <c r="B757" s="95"/>
      <c r="C757" s="94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104"/>
      <c r="Q757" s="87"/>
      <c r="R757" s="87"/>
      <c r="S757" s="87"/>
      <c r="T757" s="87"/>
      <c r="U757" s="87"/>
      <c r="V757" s="87"/>
      <c r="W757" s="87"/>
      <c r="X757" s="87"/>
      <c r="Y757" s="87"/>
      <c r="Z757" s="87"/>
      <c r="AA757" s="87"/>
      <c r="AB757" s="87"/>
      <c r="AC757" s="87"/>
      <c r="AD757" s="87"/>
    </row>
    <row r="758" spans="1:30" ht="12.75" customHeight="1">
      <c r="A758" s="94"/>
      <c r="B758" s="95"/>
      <c r="C758" s="94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104"/>
      <c r="Q758" s="87"/>
      <c r="R758" s="87"/>
      <c r="S758" s="87"/>
      <c r="T758" s="87"/>
      <c r="U758" s="87"/>
      <c r="V758" s="87"/>
      <c r="W758" s="87"/>
      <c r="X758" s="87"/>
      <c r="Y758" s="87"/>
      <c r="Z758" s="87"/>
      <c r="AA758" s="87"/>
      <c r="AB758" s="87"/>
      <c r="AC758" s="87"/>
      <c r="AD758" s="87"/>
    </row>
    <row r="759" spans="1:30" ht="12.75" customHeight="1">
      <c r="A759" s="94"/>
      <c r="B759" s="95"/>
      <c r="C759" s="94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104"/>
      <c r="Q759" s="87"/>
      <c r="R759" s="87"/>
      <c r="S759" s="87"/>
      <c r="T759" s="87"/>
      <c r="U759" s="87"/>
      <c r="V759" s="87"/>
      <c r="W759" s="87"/>
      <c r="X759" s="87"/>
      <c r="Y759" s="87"/>
      <c r="Z759" s="87"/>
      <c r="AA759" s="87"/>
      <c r="AB759" s="87"/>
      <c r="AC759" s="87"/>
      <c r="AD759" s="87"/>
    </row>
    <row r="760" spans="1:30" ht="12.75" customHeight="1">
      <c r="A760" s="94"/>
      <c r="B760" s="95"/>
      <c r="C760" s="94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104"/>
      <c r="Q760" s="87"/>
      <c r="R760" s="87"/>
      <c r="S760" s="87"/>
      <c r="T760" s="87"/>
      <c r="U760" s="87"/>
      <c r="V760" s="87"/>
      <c r="W760" s="87"/>
      <c r="X760" s="87"/>
      <c r="Y760" s="87"/>
      <c r="Z760" s="87"/>
      <c r="AA760" s="87"/>
      <c r="AB760" s="87"/>
      <c r="AC760" s="87"/>
      <c r="AD760" s="87"/>
    </row>
    <row r="761" spans="1:30" ht="12.75" customHeight="1">
      <c r="A761" s="94"/>
      <c r="B761" s="95"/>
      <c r="C761" s="94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104"/>
      <c r="Q761" s="87"/>
      <c r="R761" s="87"/>
      <c r="S761" s="87"/>
      <c r="T761" s="87"/>
      <c r="U761" s="87"/>
      <c r="V761" s="87"/>
      <c r="W761" s="87"/>
      <c r="X761" s="87"/>
      <c r="Y761" s="87"/>
      <c r="Z761" s="87"/>
      <c r="AA761" s="87"/>
      <c r="AB761" s="87"/>
      <c r="AC761" s="87"/>
      <c r="AD761" s="87"/>
    </row>
    <row r="762" spans="1:30" ht="12.75" customHeight="1">
      <c r="A762" s="94"/>
      <c r="B762" s="95"/>
      <c r="C762" s="94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104"/>
      <c r="Q762" s="87"/>
      <c r="R762" s="87"/>
      <c r="S762" s="87"/>
      <c r="T762" s="87"/>
      <c r="U762" s="87"/>
      <c r="V762" s="87"/>
      <c r="W762" s="87"/>
      <c r="X762" s="87"/>
      <c r="Y762" s="87"/>
      <c r="Z762" s="87"/>
      <c r="AA762" s="87"/>
      <c r="AB762" s="87"/>
      <c r="AC762" s="87"/>
      <c r="AD762" s="87"/>
    </row>
    <row r="763" spans="1:30" ht="12.75" customHeight="1">
      <c r="A763" s="94"/>
      <c r="B763" s="95"/>
      <c r="C763" s="94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104"/>
      <c r="Q763" s="87"/>
      <c r="R763" s="87"/>
      <c r="S763" s="87"/>
      <c r="T763" s="87"/>
      <c r="U763" s="87"/>
      <c r="V763" s="87"/>
      <c r="W763" s="87"/>
      <c r="X763" s="87"/>
      <c r="Y763" s="87"/>
      <c r="Z763" s="87"/>
      <c r="AA763" s="87"/>
      <c r="AB763" s="87"/>
      <c r="AC763" s="87"/>
      <c r="AD763" s="87"/>
    </row>
    <row r="764" spans="1:30" ht="12.75" customHeight="1">
      <c r="A764" s="94"/>
      <c r="B764" s="95"/>
      <c r="C764" s="94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104"/>
      <c r="Q764" s="87"/>
      <c r="R764" s="87"/>
      <c r="S764" s="87"/>
      <c r="T764" s="87"/>
      <c r="U764" s="87"/>
      <c r="V764" s="87"/>
      <c r="W764" s="87"/>
      <c r="X764" s="87"/>
      <c r="Y764" s="87"/>
      <c r="Z764" s="87"/>
      <c r="AA764" s="87"/>
      <c r="AB764" s="87"/>
      <c r="AC764" s="87"/>
      <c r="AD764" s="87"/>
    </row>
    <row r="765" spans="1:30" ht="12.75" customHeight="1">
      <c r="A765" s="94"/>
      <c r="B765" s="95"/>
      <c r="C765" s="94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104"/>
      <c r="Q765" s="87"/>
      <c r="R765" s="87"/>
      <c r="S765" s="87"/>
      <c r="T765" s="87"/>
      <c r="U765" s="87"/>
      <c r="V765" s="87"/>
      <c r="W765" s="87"/>
      <c r="X765" s="87"/>
      <c r="Y765" s="87"/>
      <c r="Z765" s="87"/>
      <c r="AA765" s="87"/>
      <c r="AB765" s="87"/>
      <c r="AC765" s="87"/>
      <c r="AD765" s="87"/>
    </row>
    <row r="766" spans="1:30" ht="12.75" customHeight="1">
      <c r="A766" s="94"/>
      <c r="B766" s="95"/>
      <c r="C766" s="94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104"/>
      <c r="Q766" s="87"/>
      <c r="R766" s="87"/>
      <c r="S766" s="87"/>
      <c r="T766" s="87"/>
      <c r="U766" s="87"/>
      <c r="V766" s="87"/>
      <c r="W766" s="87"/>
      <c r="X766" s="87"/>
      <c r="Y766" s="87"/>
      <c r="Z766" s="87"/>
      <c r="AA766" s="87"/>
      <c r="AB766" s="87"/>
      <c r="AC766" s="87"/>
      <c r="AD766" s="87"/>
    </row>
    <row r="767" spans="1:30" ht="12.75" customHeight="1">
      <c r="A767" s="94"/>
      <c r="B767" s="95"/>
      <c r="C767" s="94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104"/>
      <c r="Q767" s="87"/>
      <c r="R767" s="87"/>
      <c r="S767" s="87"/>
      <c r="T767" s="87"/>
      <c r="U767" s="87"/>
      <c r="V767" s="87"/>
      <c r="W767" s="87"/>
      <c r="X767" s="87"/>
      <c r="Y767" s="87"/>
      <c r="Z767" s="87"/>
      <c r="AA767" s="87"/>
      <c r="AB767" s="87"/>
      <c r="AC767" s="87"/>
      <c r="AD767" s="87"/>
    </row>
    <row r="768" spans="1:30" ht="12.75" customHeight="1">
      <c r="A768" s="94"/>
      <c r="B768" s="95"/>
      <c r="C768" s="94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104"/>
      <c r="Q768" s="87"/>
      <c r="R768" s="87"/>
      <c r="S768" s="87"/>
      <c r="T768" s="87"/>
      <c r="U768" s="87"/>
      <c r="V768" s="87"/>
      <c r="W768" s="87"/>
      <c r="X768" s="87"/>
      <c r="Y768" s="87"/>
      <c r="Z768" s="87"/>
      <c r="AA768" s="87"/>
      <c r="AB768" s="87"/>
      <c r="AC768" s="87"/>
      <c r="AD768" s="87"/>
    </row>
    <row r="769" spans="1:30" ht="12.75" customHeight="1">
      <c r="A769" s="94"/>
      <c r="B769" s="95"/>
      <c r="C769" s="94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104"/>
      <c r="Q769" s="87"/>
      <c r="R769" s="87"/>
      <c r="S769" s="87"/>
      <c r="T769" s="87"/>
      <c r="U769" s="87"/>
      <c r="V769" s="87"/>
      <c r="W769" s="87"/>
      <c r="X769" s="87"/>
      <c r="Y769" s="87"/>
      <c r="Z769" s="87"/>
      <c r="AA769" s="87"/>
      <c r="AB769" s="87"/>
      <c r="AC769" s="87"/>
      <c r="AD769" s="87"/>
    </row>
    <row r="770" spans="1:30" ht="12.75" customHeight="1">
      <c r="A770" s="94"/>
      <c r="B770" s="95"/>
      <c r="C770" s="94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104"/>
      <c r="Q770" s="87"/>
      <c r="R770" s="87"/>
      <c r="S770" s="87"/>
      <c r="T770" s="87"/>
      <c r="U770" s="87"/>
      <c r="V770" s="87"/>
      <c r="W770" s="87"/>
      <c r="X770" s="87"/>
      <c r="Y770" s="87"/>
      <c r="Z770" s="87"/>
      <c r="AA770" s="87"/>
      <c r="AB770" s="87"/>
      <c r="AC770" s="87"/>
      <c r="AD770" s="87"/>
    </row>
    <row r="771" spans="1:30" ht="12.75" customHeight="1">
      <c r="A771" s="94"/>
      <c r="B771" s="95"/>
      <c r="C771" s="94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104"/>
      <c r="Q771" s="87"/>
      <c r="R771" s="87"/>
      <c r="S771" s="87"/>
      <c r="T771" s="87"/>
      <c r="U771" s="87"/>
      <c r="V771" s="87"/>
      <c r="W771" s="87"/>
      <c r="X771" s="87"/>
      <c r="Y771" s="87"/>
      <c r="Z771" s="87"/>
      <c r="AA771" s="87"/>
      <c r="AB771" s="87"/>
      <c r="AC771" s="87"/>
      <c r="AD771" s="87"/>
    </row>
    <row r="772" spans="1:30" ht="12.75" customHeight="1">
      <c r="A772" s="94"/>
      <c r="B772" s="95"/>
      <c r="C772" s="94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104"/>
      <c r="Q772" s="87"/>
      <c r="R772" s="87"/>
      <c r="S772" s="87"/>
      <c r="T772" s="87"/>
      <c r="U772" s="87"/>
      <c r="V772" s="87"/>
      <c r="W772" s="87"/>
      <c r="X772" s="87"/>
      <c r="Y772" s="87"/>
      <c r="Z772" s="87"/>
      <c r="AA772" s="87"/>
      <c r="AB772" s="87"/>
      <c r="AC772" s="87"/>
      <c r="AD772" s="87"/>
    </row>
    <row r="773" spans="1:30" ht="12.75" customHeight="1">
      <c r="A773" s="94"/>
      <c r="B773" s="95"/>
      <c r="C773" s="94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104"/>
      <c r="Q773" s="87"/>
      <c r="R773" s="87"/>
      <c r="S773" s="87"/>
      <c r="T773" s="87"/>
      <c r="U773" s="87"/>
      <c r="V773" s="87"/>
      <c r="W773" s="87"/>
      <c r="X773" s="87"/>
      <c r="Y773" s="87"/>
      <c r="Z773" s="87"/>
      <c r="AA773" s="87"/>
      <c r="AB773" s="87"/>
      <c r="AC773" s="87"/>
      <c r="AD773" s="87"/>
    </row>
    <row r="774" spans="1:30" ht="12.75" customHeight="1">
      <c r="A774" s="94"/>
      <c r="B774" s="95"/>
      <c r="C774" s="94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104"/>
      <c r="Q774" s="87"/>
      <c r="R774" s="87"/>
      <c r="S774" s="87"/>
      <c r="T774" s="87"/>
      <c r="U774" s="87"/>
      <c r="V774" s="87"/>
      <c r="W774" s="87"/>
      <c r="X774" s="87"/>
      <c r="Y774" s="87"/>
      <c r="Z774" s="87"/>
      <c r="AA774" s="87"/>
      <c r="AB774" s="87"/>
      <c r="AC774" s="87"/>
      <c r="AD774" s="87"/>
    </row>
    <row r="775" spans="1:30" ht="12.75" customHeight="1">
      <c r="A775" s="94"/>
      <c r="B775" s="95"/>
      <c r="C775" s="94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104"/>
      <c r="Q775" s="87"/>
      <c r="R775" s="87"/>
      <c r="S775" s="87"/>
      <c r="T775" s="87"/>
      <c r="U775" s="87"/>
      <c r="V775" s="87"/>
      <c r="W775" s="87"/>
      <c r="X775" s="87"/>
      <c r="Y775" s="87"/>
      <c r="Z775" s="87"/>
      <c r="AA775" s="87"/>
      <c r="AB775" s="87"/>
      <c r="AC775" s="87"/>
      <c r="AD775" s="87"/>
    </row>
    <row r="776" spans="1:30" ht="12.75" customHeight="1">
      <c r="A776" s="94"/>
      <c r="B776" s="95"/>
      <c r="C776" s="94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104"/>
      <c r="Q776" s="87"/>
      <c r="R776" s="87"/>
      <c r="S776" s="87"/>
      <c r="T776" s="87"/>
      <c r="U776" s="87"/>
      <c r="V776" s="87"/>
      <c r="W776" s="87"/>
      <c r="X776" s="87"/>
      <c r="Y776" s="87"/>
      <c r="Z776" s="87"/>
      <c r="AA776" s="87"/>
      <c r="AB776" s="87"/>
      <c r="AC776" s="87"/>
      <c r="AD776" s="87"/>
    </row>
    <row r="777" spans="1:30" ht="12.75" customHeight="1">
      <c r="A777" s="94"/>
      <c r="B777" s="95"/>
      <c r="C777" s="94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104"/>
      <c r="Q777" s="87"/>
      <c r="R777" s="87"/>
      <c r="S777" s="87"/>
      <c r="T777" s="87"/>
      <c r="U777" s="87"/>
      <c r="V777" s="87"/>
      <c r="W777" s="87"/>
      <c r="X777" s="87"/>
      <c r="Y777" s="87"/>
      <c r="Z777" s="87"/>
      <c r="AA777" s="87"/>
      <c r="AB777" s="87"/>
      <c r="AC777" s="87"/>
      <c r="AD777" s="87"/>
    </row>
    <row r="778" spans="1:30" ht="12.75" customHeight="1">
      <c r="A778" s="94"/>
      <c r="B778" s="95"/>
      <c r="C778" s="94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104"/>
      <c r="Q778" s="87"/>
      <c r="R778" s="87"/>
      <c r="S778" s="87"/>
      <c r="T778" s="87"/>
      <c r="U778" s="87"/>
      <c r="V778" s="87"/>
      <c r="W778" s="87"/>
      <c r="X778" s="87"/>
      <c r="Y778" s="87"/>
      <c r="Z778" s="87"/>
      <c r="AA778" s="87"/>
      <c r="AB778" s="87"/>
      <c r="AC778" s="87"/>
      <c r="AD778" s="87"/>
    </row>
    <row r="779" spans="1:30" ht="12.75" customHeight="1">
      <c r="A779" s="94"/>
      <c r="B779" s="95"/>
      <c r="C779" s="94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104"/>
      <c r="Q779" s="87"/>
      <c r="R779" s="87"/>
      <c r="S779" s="87"/>
      <c r="T779" s="87"/>
      <c r="U779" s="87"/>
      <c r="V779" s="87"/>
      <c r="W779" s="87"/>
      <c r="X779" s="87"/>
      <c r="Y779" s="87"/>
      <c r="Z779" s="87"/>
      <c r="AA779" s="87"/>
      <c r="AB779" s="87"/>
      <c r="AC779" s="87"/>
      <c r="AD779" s="87"/>
    </row>
    <row r="780" spans="1:30" ht="12.75" customHeight="1">
      <c r="A780" s="94"/>
      <c r="B780" s="95"/>
      <c r="C780" s="94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104"/>
      <c r="Q780" s="87"/>
      <c r="R780" s="87"/>
      <c r="S780" s="87"/>
      <c r="T780" s="87"/>
      <c r="U780" s="87"/>
      <c r="V780" s="87"/>
      <c r="W780" s="87"/>
      <c r="X780" s="87"/>
      <c r="Y780" s="87"/>
      <c r="Z780" s="87"/>
      <c r="AA780" s="87"/>
      <c r="AB780" s="87"/>
      <c r="AC780" s="87"/>
      <c r="AD780" s="87"/>
    </row>
    <row r="781" spans="1:30" ht="12.75" customHeight="1">
      <c r="A781" s="94"/>
      <c r="B781" s="95"/>
      <c r="C781" s="94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104"/>
      <c r="Q781" s="87"/>
      <c r="R781" s="87"/>
      <c r="S781" s="87"/>
      <c r="T781" s="87"/>
      <c r="U781" s="87"/>
      <c r="V781" s="87"/>
      <c r="W781" s="87"/>
      <c r="X781" s="87"/>
      <c r="Y781" s="87"/>
      <c r="Z781" s="87"/>
      <c r="AA781" s="87"/>
      <c r="AB781" s="87"/>
      <c r="AC781" s="87"/>
      <c r="AD781" s="87"/>
    </row>
    <row r="782" spans="1:30" ht="12.75" customHeight="1">
      <c r="A782" s="94"/>
      <c r="B782" s="95"/>
      <c r="C782" s="94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104"/>
      <c r="Q782" s="87"/>
      <c r="R782" s="87"/>
      <c r="S782" s="87"/>
      <c r="T782" s="87"/>
      <c r="U782" s="87"/>
      <c r="V782" s="87"/>
      <c r="W782" s="87"/>
      <c r="X782" s="87"/>
      <c r="Y782" s="87"/>
      <c r="Z782" s="87"/>
      <c r="AA782" s="87"/>
      <c r="AB782" s="87"/>
      <c r="AC782" s="87"/>
      <c r="AD782" s="87"/>
    </row>
    <row r="783" spans="1:30" ht="12.75" customHeight="1">
      <c r="A783" s="94"/>
      <c r="B783" s="95"/>
      <c r="C783" s="94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104"/>
      <c r="Q783" s="87"/>
      <c r="R783" s="87"/>
      <c r="S783" s="87"/>
      <c r="T783" s="87"/>
      <c r="U783" s="87"/>
      <c r="V783" s="87"/>
      <c r="W783" s="87"/>
      <c r="X783" s="87"/>
      <c r="Y783" s="87"/>
      <c r="Z783" s="87"/>
      <c r="AA783" s="87"/>
      <c r="AB783" s="87"/>
      <c r="AC783" s="87"/>
      <c r="AD783" s="87"/>
    </row>
    <row r="784" spans="1:30" ht="12.75" customHeight="1">
      <c r="A784" s="94"/>
      <c r="B784" s="95"/>
      <c r="C784" s="94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104"/>
      <c r="Q784" s="87"/>
      <c r="R784" s="87"/>
      <c r="S784" s="87"/>
      <c r="T784" s="87"/>
      <c r="U784" s="87"/>
      <c r="V784" s="87"/>
      <c r="W784" s="87"/>
      <c r="X784" s="87"/>
      <c r="Y784" s="87"/>
      <c r="Z784" s="87"/>
      <c r="AA784" s="87"/>
      <c r="AB784" s="87"/>
      <c r="AC784" s="87"/>
      <c r="AD784" s="87"/>
    </row>
    <row r="785" spans="1:30" ht="12.75" customHeight="1">
      <c r="A785" s="94"/>
      <c r="B785" s="95"/>
      <c r="C785" s="94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104"/>
      <c r="Q785" s="87"/>
      <c r="R785" s="87"/>
      <c r="S785" s="87"/>
      <c r="T785" s="87"/>
      <c r="U785" s="87"/>
      <c r="V785" s="87"/>
      <c r="W785" s="87"/>
      <c r="X785" s="87"/>
      <c r="Y785" s="87"/>
      <c r="Z785" s="87"/>
      <c r="AA785" s="87"/>
      <c r="AB785" s="87"/>
      <c r="AC785" s="87"/>
      <c r="AD785" s="87"/>
    </row>
    <row r="786" spans="1:30" ht="12.75" customHeight="1">
      <c r="A786" s="94"/>
      <c r="B786" s="95"/>
      <c r="C786" s="94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104"/>
      <c r="Q786" s="87"/>
      <c r="R786" s="87"/>
      <c r="S786" s="87"/>
      <c r="T786" s="87"/>
      <c r="U786" s="87"/>
      <c r="V786" s="87"/>
      <c r="W786" s="87"/>
      <c r="X786" s="87"/>
      <c r="Y786" s="87"/>
      <c r="Z786" s="87"/>
      <c r="AA786" s="87"/>
      <c r="AB786" s="87"/>
      <c r="AC786" s="87"/>
      <c r="AD786" s="87"/>
    </row>
    <row r="787" spans="1:30" ht="12.75" customHeight="1">
      <c r="A787" s="94"/>
      <c r="B787" s="95"/>
      <c r="C787" s="94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104"/>
      <c r="Q787" s="87"/>
      <c r="R787" s="87"/>
      <c r="S787" s="87"/>
      <c r="T787" s="87"/>
      <c r="U787" s="87"/>
      <c r="V787" s="87"/>
      <c r="W787" s="87"/>
      <c r="X787" s="87"/>
      <c r="Y787" s="87"/>
      <c r="Z787" s="87"/>
      <c r="AA787" s="87"/>
      <c r="AB787" s="87"/>
      <c r="AC787" s="87"/>
      <c r="AD787" s="87"/>
    </row>
    <row r="788" spans="1:30" ht="12.75" customHeight="1">
      <c r="A788" s="94"/>
      <c r="B788" s="95"/>
      <c r="C788" s="94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104"/>
      <c r="Q788" s="87"/>
      <c r="R788" s="87"/>
      <c r="S788" s="87"/>
      <c r="T788" s="87"/>
      <c r="U788" s="87"/>
      <c r="V788" s="87"/>
      <c r="W788" s="87"/>
      <c r="X788" s="87"/>
      <c r="Y788" s="87"/>
      <c r="Z788" s="87"/>
      <c r="AA788" s="87"/>
      <c r="AB788" s="87"/>
      <c r="AC788" s="87"/>
      <c r="AD788" s="87"/>
    </row>
    <row r="789" spans="1:30" ht="12.75" customHeight="1">
      <c r="A789" s="94"/>
      <c r="B789" s="95"/>
      <c r="C789" s="94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104"/>
      <c r="Q789" s="87"/>
      <c r="R789" s="87"/>
      <c r="S789" s="87"/>
      <c r="T789" s="87"/>
      <c r="U789" s="87"/>
      <c r="V789" s="87"/>
      <c r="W789" s="87"/>
      <c r="X789" s="87"/>
      <c r="Y789" s="87"/>
      <c r="Z789" s="87"/>
      <c r="AA789" s="87"/>
      <c r="AB789" s="87"/>
      <c r="AC789" s="87"/>
      <c r="AD789" s="87"/>
    </row>
    <row r="790" spans="1:30" ht="12.75" customHeight="1">
      <c r="A790" s="94"/>
      <c r="B790" s="95"/>
      <c r="C790" s="94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104"/>
      <c r="Q790" s="87"/>
      <c r="R790" s="87"/>
      <c r="S790" s="87"/>
      <c r="T790" s="87"/>
      <c r="U790" s="87"/>
      <c r="V790" s="87"/>
      <c r="W790" s="87"/>
      <c r="X790" s="87"/>
      <c r="Y790" s="87"/>
      <c r="Z790" s="87"/>
      <c r="AA790" s="87"/>
      <c r="AB790" s="87"/>
      <c r="AC790" s="87"/>
      <c r="AD790" s="87"/>
    </row>
    <row r="791" spans="1:30" ht="12.75" customHeight="1">
      <c r="A791" s="94"/>
      <c r="B791" s="95"/>
      <c r="C791" s="94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104"/>
      <c r="Q791" s="87"/>
      <c r="R791" s="87"/>
      <c r="S791" s="87"/>
      <c r="T791" s="87"/>
      <c r="U791" s="87"/>
      <c r="V791" s="87"/>
      <c r="W791" s="87"/>
      <c r="X791" s="87"/>
      <c r="Y791" s="87"/>
      <c r="Z791" s="87"/>
      <c r="AA791" s="87"/>
      <c r="AB791" s="87"/>
      <c r="AC791" s="87"/>
      <c r="AD791" s="87"/>
    </row>
    <row r="792" spans="1:30" ht="12.75" customHeight="1">
      <c r="A792" s="94"/>
      <c r="B792" s="95"/>
      <c r="C792" s="94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104"/>
      <c r="Q792" s="87"/>
      <c r="R792" s="87"/>
      <c r="S792" s="87"/>
      <c r="T792" s="87"/>
      <c r="U792" s="87"/>
      <c r="V792" s="87"/>
      <c r="W792" s="87"/>
      <c r="X792" s="87"/>
      <c r="Y792" s="87"/>
      <c r="Z792" s="87"/>
      <c r="AA792" s="87"/>
      <c r="AB792" s="87"/>
      <c r="AC792" s="87"/>
      <c r="AD792" s="87"/>
    </row>
    <row r="793" spans="1:30" ht="12.75" customHeight="1">
      <c r="A793" s="94"/>
      <c r="B793" s="95"/>
      <c r="C793" s="94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104"/>
      <c r="Q793" s="87"/>
      <c r="R793" s="87"/>
      <c r="S793" s="87"/>
      <c r="T793" s="87"/>
      <c r="U793" s="87"/>
      <c r="V793" s="87"/>
      <c r="W793" s="87"/>
      <c r="X793" s="87"/>
      <c r="Y793" s="87"/>
      <c r="Z793" s="87"/>
      <c r="AA793" s="87"/>
      <c r="AB793" s="87"/>
      <c r="AC793" s="87"/>
      <c r="AD793" s="87"/>
    </row>
    <row r="794" spans="1:30" ht="12.75" customHeight="1">
      <c r="A794" s="94"/>
      <c r="B794" s="95"/>
      <c r="C794" s="94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104"/>
      <c r="Q794" s="87"/>
      <c r="R794" s="87"/>
      <c r="S794" s="87"/>
      <c r="T794" s="87"/>
      <c r="U794" s="87"/>
      <c r="V794" s="87"/>
      <c r="W794" s="87"/>
      <c r="X794" s="87"/>
      <c r="Y794" s="87"/>
      <c r="Z794" s="87"/>
      <c r="AA794" s="87"/>
      <c r="AB794" s="87"/>
      <c r="AC794" s="87"/>
      <c r="AD794" s="87"/>
    </row>
    <row r="795" spans="1:30" ht="12.75" customHeight="1">
      <c r="A795" s="94"/>
      <c r="B795" s="95"/>
      <c r="C795" s="94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104"/>
      <c r="Q795" s="87"/>
      <c r="R795" s="87"/>
      <c r="S795" s="87"/>
      <c r="T795" s="87"/>
      <c r="U795" s="87"/>
      <c r="V795" s="87"/>
      <c r="W795" s="87"/>
      <c r="X795" s="87"/>
      <c r="Y795" s="87"/>
      <c r="Z795" s="87"/>
      <c r="AA795" s="87"/>
      <c r="AB795" s="87"/>
      <c r="AC795" s="87"/>
      <c r="AD795" s="87"/>
    </row>
    <row r="796" spans="1:30" ht="12.75" customHeight="1">
      <c r="A796" s="94"/>
      <c r="B796" s="95"/>
      <c r="C796" s="94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104"/>
      <c r="Q796" s="87"/>
      <c r="R796" s="87"/>
      <c r="S796" s="87"/>
      <c r="T796" s="87"/>
      <c r="U796" s="87"/>
      <c r="V796" s="87"/>
      <c r="W796" s="87"/>
      <c r="X796" s="87"/>
      <c r="Y796" s="87"/>
      <c r="Z796" s="87"/>
      <c r="AA796" s="87"/>
      <c r="AB796" s="87"/>
      <c r="AC796" s="87"/>
      <c r="AD796" s="87"/>
    </row>
    <row r="797" spans="1:30" ht="12.75" customHeight="1">
      <c r="A797" s="94"/>
      <c r="B797" s="95"/>
      <c r="C797" s="94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104"/>
      <c r="Q797" s="87"/>
      <c r="R797" s="87"/>
      <c r="S797" s="87"/>
      <c r="T797" s="87"/>
      <c r="U797" s="87"/>
      <c r="V797" s="87"/>
      <c r="W797" s="87"/>
      <c r="X797" s="87"/>
      <c r="Y797" s="87"/>
      <c r="Z797" s="87"/>
      <c r="AA797" s="87"/>
      <c r="AB797" s="87"/>
      <c r="AC797" s="87"/>
      <c r="AD797" s="87"/>
    </row>
    <row r="798" spans="1:30" ht="12.75" customHeight="1">
      <c r="A798" s="94"/>
      <c r="B798" s="95"/>
      <c r="C798" s="94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104"/>
      <c r="Q798" s="87"/>
      <c r="R798" s="87"/>
      <c r="S798" s="87"/>
      <c r="T798" s="87"/>
      <c r="U798" s="87"/>
      <c r="V798" s="87"/>
      <c r="W798" s="87"/>
      <c r="X798" s="87"/>
      <c r="Y798" s="87"/>
      <c r="Z798" s="87"/>
      <c r="AA798" s="87"/>
      <c r="AB798" s="87"/>
      <c r="AC798" s="87"/>
      <c r="AD798" s="87"/>
    </row>
    <row r="799" spans="1:30" ht="12.75" customHeight="1">
      <c r="A799" s="94"/>
      <c r="B799" s="95"/>
      <c r="C799" s="94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104"/>
      <c r="Q799" s="87"/>
      <c r="R799" s="87"/>
      <c r="S799" s="87"/>
      <c r="T799" s="87"/>
      <c r="U799" s="87"/>
      <c r="V799" s="87"/>
      <c r="W799" s="87"/>
      <c r="X799" s="87"/>
      <c r="Y799" s="87"/>
      <c r="Z799" s="87"/>
      <c r="AA799" s="87"/>
      <c r="AB799" s="87"/>
      <c r="AC799" s="87"/>
      <c r="AD799" s="87"/>
    </row>
    <row r="800" spans="1:30" ht="12.75" customHeight="1">
      <c r="A800" s="94"/>
      <c r="B800" s="95"/>
      <c r="C800" s="94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104"/>
      <c r="Q800" s="87"/>
      <c r="R800" s="87"/>
      <c r="S800" s="87"/>
      <c r="T800" s="87"/>
      <c r="U800" s="87"/>
      <c r="V800" s="87"/>
      <c r="W800" s="87"/>
      <c r="X800" s="87"/>
      <c r="Y800" s="87"/>
      <c r="Z800" s="87"/>
      <c r="AA800" s="87"/>
      <c r="AB800" s="87"/>
      <c r="AC800" s="87"/>
      <c r="AD800" s="87"/>
    </row>
    <row r="801" spans="1:30" ht="12.75" customHeight="1">
      <c r="A801" s="94"/>
      <c r="B801" s="95"/>
      <c r="C801" s="94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104"/>
      <c r="Q801" s="87"/>
      <c r="R801" s="87"/>
      <c r="S801" s="87"/>
      <c r="T801" s="87"/>
      <c r="U801" s="87"/>
      <c r="V801" s="87"/>
      <c r="W801" s="87"/>
      <c r="X801" s="87"/>
      <c r="Y801" s="87"/>
      <c r="Z801" s="87"/>
      <c r="AA801" s="87"/>
      <c r="AB801" s="87"/>
      <c r="AC801" s="87"/>
      <c r="AD801" s="87"/>
    </row>
    <row r="802" spans="1:30" ht="12.75" customHeight="1">
      <c r="A802" s="94"/>
      <c r="B802" s="95"/>
      <c r="C802" s="94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104"/>
      <c r="Q802" s="87"/>
      <c r="R802" s="87"/>
      <c r="S802" s="87"/>
      <c r="T802" s="87"/>
      <c r="U802" s="87"/>
      <c r="V802" s="87"/>
      <c r="W802" s="87"/>
      <c r="X802" s="87"/>
      <c r="Y802" s="87"/>
      <c r="Z802" s="87"/>
      <c r="AA802" s="87"/>
      <c r="AB802" s="87"/>
      <c r="AC802" s="87"/>
      <c r="AD802" s="87"/>
    </row>
    <row r="803" spans="1:30" ht="12.75" customHeight="1">
      <c r="A803" s="94"/>
      <c r="B803" s="95"/>
      <c r="C803" s="94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104"/>
      <c r="Q803" s="87"/>
      <c r="R803" s="87"/>
      <c r="S803" s="87"/>
      <c r="T803" s="87"/>
      <c r="U803" s="87"/>
      <c r="V803" s="87"/>
      <c r="W803" s="87"/>
      <c r="X803" s="87"/>
      <c r="Y803" s="87"/>
      <c r="Z803" s="87"/>
      <c r="AA803" s="87"/>
      <c r="AB803" s="87"/>
      <c r="AC803" s="87"/>
      <c r="AD803" s="87"/>
    </row>
    <row r="804" spans="1:30" ht="12.75" customHeight="1">
      <c r="A804" s="94"/>
      <c r="B804" s="95"/>
      <c r="C804" s="94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104"/>
      <c r="Q804" s="87"/>
      <c r="R804" s="87"/>
      <c r="S804" s="87"/>
      <c r="T804" s="87"/>
      <c r="U804" s="87"/>
      <c r="V804" s="87"/>
      <c r="W804" s="87"/>
      <c r="X804" s="87"/>
      <c r="Y804" s="87"/>
      <c r="Z804" s="87"/>
      <c r="AA804" s="87"/>
      <c r="AB804" s="87"/>
      <c r="AC804" s="87"/>
      <c r="AD804" s="87"/>
    </row>
    <row r="805" spans="1:30" ht="12.75" customHeight="1">
      <c r="A805" s="94"/>
      <c r="B805" s="95"/>
      <c r="C805" s="94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104"/>
      <c r="Q805" s="87"/>
      <c r="R805" s="87"/>
      <c r="S805" s="87"/>
      <c r="T805" s="87"/>
      <c r="U805" s="87"/>
      <c r="V805" s="87"/>
      <c r="W805" s="87"/>
      <c r="X805" s="87"/>
      <c r="Y805" s="87"/>
      <c r="Z805" s="87"/>
      <c r="AA805" s="87"/>
      <c r="AB805" s="87"/>
      <c r="AC805" s="87"/>
      <c r="AD805" s="87"/>
    </row>
    <row r="806" spans="1:30" ht="12.75" customHeight="1">
      <c r="A806" s="94"/>
      <c r="B806" s="95"/>
      <c r="C806" s="94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104"/>
      <c r="Q806" s="87"/>
      <c r="R806" s="87"/>
      <c r="S806" s="87"/>
      <c r="T806" s="87"/>
      <c r="U806" s="87"/>
      <c r="V806" s="87"/>
      <c r="W806" s="87"/>
      <c r="X806" s="87"/>
      <c r="Y806" s="87"/>
      <c r="Z806" s="87"/>
      <c r="AA806" s="87"/>
      <c r="AB806" s="87"/>
      <c r="AC806" s="87"/>
      <c r="AD806" s="87"/>
    </row>
    <row r="807" spans="1:30" ht="12.75" customHeight="1">
      <c r="A807" s="94"/>
      <c r="B807" s="95"/>
      <c r="C807" s="94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104"/>
      <c r="Q807" s="87"/>
      <c r="R807" s="87"/>
      <c r="S807" s="87"/>
      <c r="T807" s="87"/>
      <c r="U807" s="87"/>
      <c r="V807" s="87"/>
      <c r="W807" s="87"/>
      <c r="X807" s="87"/>
      <c r="Y807" s="87"/>
      <c r="Z807" s="87"/>
      <c r="AA807" s="87"/>
      <c r="AB807" s="87"/>
      <c r="AC807" s="87"/>
      <c r="AD807" s="87"/>
    </row>
    <row r="808" spans="1:30" ht="12.75" customHeight="1">
      <c r="A808" s="94"/>
      <c r="B808" s="95"/>
      <c r="C808" s="94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104"/>
      <c r="Q808" s="87"/>
      <c r="R808" s="87"/>
      <c r="S808" s="87"/>
      <c r="T808" s="87"/>
      <c r="U808" s="87"/>
      <c r="V808" s="87"/>
      <c r="W808" s="87"/>
      <c r="X808" s="87"/>
      <c r="Y808" s="87"/>
      <c r="Z808" s="87"/>
      <c r="AA808" s="87"/>
      <c r="AB808" s="87"/>
      <c r="AC808" s="87"/>
      <c r="AD808" s="87"/>
    </row>
    <row r="809" spans="1:30" ht="12.75" customHeight="1">
      <c r="A809" s="94"/>
      <c r="B809" s="95"/>
      <c r="C809" s="94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104"/>
      <c r="Q809" s="87"/>
      <c r="R809" s="87"/>
      <c r="S809" s="87"/>
      <c r="T809" s="87"/>
      <c r="U809" s="87"/>
      <c r="V809" s="87"/>
      <c r="W809" s="87"/>
      <c r="X809" s="87"/>
      <c r="Y809" s="87"/>
      <c r="Z809" s="87"/>
      <c r="AA809" s="87"/>
      <c r="AB809" s="87"/>
      <c r="AC809" s="87"/>
      <c r="AD809" s="87"/>
    </row>
    <row r="810" spans="1:30" ht="12.75" customHeight="1">
      <c r="A810" s="94"/>
      <c r="B810" s="95"/>
      <c r="C810" s="94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104"/>
      <c r="Q810" s="87"/>
      <c r="R810" s="87"/>
      <c r="S810" s="87"/>
      <c r="T810" s="87"/>
      <c r="U810" s="87"/>
      <c r="V810" s="87"/>
      <c r="W810" s="87"/>
      <c r="X810" s="87"/>
      <c r="Y810" s="87"/>
      <c r="Z810" s="87"/>
      <c r="AA810" s="87"/>
      <c r="AB810" s="87"/>
      <c r="AC810" s="87"/>
      <c r="AD810" s="87"/>
    </row>
    <row r="811" spans="1:30" ht="12.75" customHeight="1">
      <c r="A811" s="94"/>
      <c r="B811" s="95"/>
      <c r="C811" s="94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104"/>
      <c r="Q811" s="87"/>
      <c r="R811" s="87"/>
      <c r="S811" s="87"/>
      <c r="T811" s="87"/>
      <c r="U811" s="87"/>
      <c r="V811" s="87"/>
      <c r="W811" s="87"/>
      <c r="X811" s="87"/>
      <c r="Y811" s="87"/>
      <c r="Z811" s="87"/>
      <c r="AA811" s="87"/>
      <c r="AB811" s="87"/>
      <c r="AC811" s="87"/>
      <c r="AD811" s="87"/>
    </row>
    <row r="812" spans="1:30" ht="12.75" customHeight="1">
      <c r="A812" s="94"/>
      <c r="B812" s="95"/>
      <c r="C812" s="94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104"/>
      <c r="Q812" s="87"/>
      <c r="R812" s="87"/>
      <c r="S812" s="87"/>
      <c r="T812" s="87"/>
      <c r="U812" s="87"/>
      <c r="V812" s="87"/>
      <c r="W812" s="87"/>
      <c r="X812" s="87"/>
      <c r="Y812" s="87"/>
      <c r="Z812" s="87"/>
      <c r="AA812" s="87"/>
      <c r="AB812" s="87"/>
      <c r="AC812" s="87"/>
      <c r="AD812" s="87"/>
    </row>
    <row r="813" spans="1:30" ht="12.75" customHeight="1">
      <c r="A813" s="94"/>
      <c r="B813" s="95"/>
      <c r="C813" s="94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104"/>
      <c r="Q813" s="87"/>
      <c r="R813" s="87"/>
      <c r="S813" s="87"/>
      <c r="T813" s="87"/>
      <c r="U813" s="87"/>
      <c r="V813" s="87"/>
      <c r="W813" s="87"/>
      <c r="X813" s="87"/>
      <c r="Y813" s="87"/>
      <c r="Z813" s="87"/>
      <c r="AA813" s="87"/>
      <c r="AB813" s="87"/>
      <c r="AC813" s="87"/>
      <c r="AD813" s="87"/>
    </row>
    <row r="814" spans="1:30" ht="12.75" customHeight="1">
      <c r="A814" s="94"/>
      <c r="B814" s="95"/>
      <c r="C814" s="94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104"/>
      <c r="Q814" s="87"/>
      <c r="R814" s="87"/>
      <c r="S814" s="87"/>
      <c r="T814" s="87"/>
      <c r="U814" s="87"/>
      <c r="V814" s="87"/>
      <c r="W814" s="87"/>
      <c r="X814" s="87"/>
      <c r="Y814" s="87"/>
      <c r="Z814" s="87"/>
      <c r="AA814" s="87"/>
      <c r="AB814" s="87"/>
      <c r="AC814" s="87"/>
      <c r="AD814" s="87"/>
    </row>
    <row r="815" spans="1:30" ht="12.75" customHeight="1">
      <c r="A815" s="94"/>
      <c r="B815" s="95"/>
      <c r="C815" s="94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104"/>
      <c r="Q815" s="87"/>
      <c r="R815" s="87"/>
      <c r="S815" s="87"/>
      <c r="T815" s="87"/>
      <c r="U815" s="87"/>
      <c r="V815" s="87"/>
      <c r="W815" s="87"/>
      <c r="X815" s="87"/>
      <c r="Y815" s="87"/>
      <c r="Z815" s="87"/>
      <c r="AA815" s="87"/>
      <c r="AB815" s="87"/>
      <c r="AC815" s="87"/>
      <c r="AD815" s="87"/>
    </row>
    <row r="816" spans="1:30" ht="12.75" customHeight="1">
      <c r="A816" s="94"/>
      <c r="B816" s="95"/>
      <c r="C816" s="94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104"/>
      <c r="Q816" s="87"/>
      <c r="R816" s="87"/>
      <c r="S816" s="87"/>
      <c r="T816" s="87"/>
      <c r="U816" s="87"/>
      <c r="V816" s="87"/>
      <c r="W816" s="87"/>
      <c r="X816" s="87"/>
      <c r="Y816" s="87"/>
      <c r="Z816" s="87"/>
      <c r="AA816" s="87"/>
      <c r="AB816" s="87"/>
      <c r="AC816" s="87"/>
      <c r="AD816" s="87"/>
    </row>
    <row r="817" spans="1:30" ht="12.75" customHeight="1">
      <c r="A817" s="94"/>
      <c r="B817" s="95"/>
      <c r="C817" s="94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104"/>
      <c r="Q817" s="87"/>
      <c r="R817" s="87"/>
      <c r="S817" s="87"/>
      <c r="T817" s="87"/>
      <c r="U817" s="87"/>
      <c r="V817" s="87"/>
      <c r="W817" s="87"/>
      <c r="X817" s="87"/>
      <c r="Y817" s="87"/>
      <c r="Z817" s="87"/>
      <c r="AA817" s="87"/>
      <c r="AB817" s="87"/>
      <c r="AC817" s="87"/>
      <c r="AD817" s="87"/>
    </row>
    <row r="818" spans="1:30" ht="12.75" customHeight="1">
      <c r="A818" s="94"/>
      <c r="B818" s="95"/>
      <c r="C818" s="94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104"/>
      <c r="Q818" s="87"/>
      <c r="R818" s="87"/>
      <c r="S818" s="87"/>
      <c r="T818" s="87"/>
      <c r="U818" s="87"/>
      <c r="V818" s="87"/>
      <c r="W818" s="87"/>
      <c r="X818" s="87"/>
      <c r="Y818" s="87"/>
      <c r="Z818" s="87"/>
      <c r="AA818" s="87"/>
      <c r="AB818" s="87"/>
      <c r="AC818" s="87"/>
      <c r="AD818" s="87"/>
    </row>
    <row r="819" spans="1:30" ht="12.75" customHeight="1">
      <c r="A819" s="94"/>
      <c r="B819" s="95"/>
      <c r="C819" s="94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104"/>
      <c r="Q819" s="87"/>
      <c r="R819" s="87"/>
      <c r="S819" s="87"/>
      <c r="T819" s="87"/>
      <c r="U819" s="87"/>
      <c r="V819" s="87"/>
      <c r="W819" s="87"/>
      <c r="X819" s="87"/>
      <c r="Y819" s="87"/>
      <c r="Z819" s="87"/>
      <c r="AA819" s="87"/>
      <c r="AB819" s="87"/>
      <c r="AC819" s="87"/>
      <c r="AD819" s="87"/>
    </row>
    <row r="820" spans="1:30" ht="12.75" customHeight="1">
      <c r="A820" s="94"/>
      <c r="B820" s="95"/>
      <c r="C820" s="94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104"/>
      <c r="Q820" s="87"/>
      <c r="R820" s="87"/>
      <c r="S820" s="87"/>
      <c r="T820" s="87"/>
      <c r="U820" s="87"/>
      <c r="V820" s="87"/>
      <c r="W820" s="87"/>
      <c r="X820" s="87"/>
      <c r="Y820" s="87"/>
      <c r="Z820" s="87"/>
      <c r="AA820" s="87"/>
      <c r="AB820" s="87"/>
      <c r="AC820" s="87"/>
      <c r="AD820" s="87"/>
    </row>
    <row r="821" spans="1:30" ht="12.75" customHeight="1">
      <c r="A821" s="94"/>
      <c r="B821" s="95"/>
      <c r="C821" s="94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104"/>
      <c r="Q821" s="87"/>
      <c r="R821" s="87"/>
      <c r="S821" s="87"/>
      <c r="T821" s="87"/>
      <c r="U821" s="87"/>
      <c r="V821" s="87"/>
      <c r="W821" s="87"/>
      <c r="X821" s="87"/>
      <c r="Y821" s="87"/>
      <c r="Z821" s="87"/>
      <c r="AA821" s="87"/>
      <c r="AB821" s="87"/>
      <c r="AC821" s="87"/>
      <c r="AD821" s="87"/>
    </row>
    <row r="822" spans="1:30" ht="12.75" customHeight="1">
      <c r="A822" s="94"/>
      <c r="B822" s="95"/>
      <c r="C822" s="94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104"/>
      <c r="Q822" s="87"/>
      <c r="R822" s="87"/>
      <c r="S822" s="87"/>
      <c r="T822" s="87"/>
      <c r="U822" s="87"/>
      <c r="V822" s="87"/>
      <c r="W822" s="87"/>
      <c r="X822" s="87"/>
      <c r="Y822" s="87"/>
      <c r="Z822" s="87"/>
      <c r="AA822" s="87"/>
      <c r="AB822" s="87"/>
      <c r="AC822" s="87"/>
      <c r="AD822" s="87"/>
    </row>
    <row r="823" spans="1:30" ht="12.75" customHeight="1">
      <c r="A823" s="94"/>
      <c r="B823" s="95"/>
      <c r="C823" s="94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104"/>
      <c r="Q823" s="87"/>
      <c r="R823" s="87"/>
      <c r="S823" s="87"/>
      <c r="T823" s="87"/>
      <c r="U823" s="87"/>
      <c r="V823" s="87"/>
      <c r="W823" s="87"/>
      <c r="X823" s="87"/>
      <c r="Y823" s="87"/>
      <c r="Z823" s="87"/>
      <c r="AA823" s="87"/>
      <c r="AB823" s="87"/>
      <c r="AC823" s="87"/>
      <c r="AD823" s="87"/>
    </row>
    <row r="824" spans="1:30" ht="12.75" customHeight="1">
      <c r="A824" s="94"/>
      <c r="B824" s="95"/>
      <c r="C824" s="94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104"/>
      <c r="Q824" s="87"/>
      <c r="R824" s="87"/>
      <c r="S824" s="87"/>
      <c r="T824" s="87"/>
      <c r="U824" s="87"/>
      <c r="V824" s="87"/>
      <c r="W824" s="87"/>
      <c r="X824" s="87"/>
      <c r="Y824" s="87"/>
      <c r="Z824" s="87"/>
      <c r="AA824" s="87"/>
      <c r="AB824" s="87"/>
      <c r="AC824" s="87"/>
      <c r="AD824" s="87"/>
    </row>
    <row r="825" spans="1:30" ht="12.75" customHeight="1">
      <c r="A825" s="94"/>
      <c r="B825" s="95"/>
      <c r="C825" s="94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104"/>
      <c r="Q825" s="87"/>
      <c r="R825" s="87"/>
      <c r="S825" s="87"/>
      <c r="T825" s="87"/>
      <c r="U825" s="87"/>
      <c r="V825" s="87"/>
      <c r="W825" s="87"/>
      <c r="X825" s="87"/>
      <c r="Y825" s="87"/>
      <c r="Z825" s="87"/>
      <c r="AA825" s="87"/>
      <c r="AB825" s="87"/>
      <c r="AC825" s="87"/>
      <c r="AD825" s="87"/>
    </row>
    <row r="826" spans="1:30" ht="12.75" customHeight="1">
      <c r="A826" s="94"/>
      <c r="B826" s="95"/>
      <c r="C826" s="94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104"/>
      <c r="Q826" s="87"/>
      <c r="R826" s="87"/>
      <c r="S826" s="87"/>
      <c r="T826" s="87"/>
      <c r="U826" s="87"/>
      <c r="V826" s="87"/>
      <c r="W826" s="87"/>
      <c r="X826" s="87"/>
      <c r="Y826" s="87"/>
      <c r="Z826" s="87"/>
      <c r="AA826" s="87"/>
      <c r="AB826" s="87"/>
      <c r="AC826" s="87"/>
      <c r="AD826" s="87"/>
    </row>
    <row r="827" spans="1:30" ht="12.75" customHeight="1">
      <c r="A827" s="94"/>
      <c r="B827" s="95"/>
      <c r="C827" s="94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104"/>
      <c r="Q827" s="87"/>
      <c r="R827" s="87"/>
      <c r="S827" s="87"/>
      <c r="T827" s="87"/>
      <c r="U827" s="87"/>
      <c r="V827" s="87"/>
      <c r="W827" s="87"/>
      <c r="X827" s="87"/>
      <c r="Y827" s="87"/>
      <c r="Z827" s="87"/>
      <c r="AA827" s="87"/>
      <c r="AB827" s="87"/>
      <c r="AC827" s="87"/>
      <c r="AD827" s="87"/>
    </row>
    <row r="828" spans="1:30" ht="12.75" customHeight="1">
      <c r="A828" s="94"/>
      <c r="B828" s="95"/>
      <c r="C828" s="94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104"/>
      <c r="Q828" s="87"/>
      <c r="R828" s="87"/>
      <c r="S828" s="87"/>
      <c r="T828" s="87"/>
      <c r="U828" s="87"/>
      <c r="V828" s="87"/>
      <c r="W828" s="87"/>
      <c r="X828" s="87"/>
      <c r="Y828" s="87"/>
      <c r="Z828" s="87"/>
      <c r="AA828" s="87"/>
      <c r="AB828" s="87"/>
      <c r="AC828" s="87"/>
      <c r="AD828" s="87"/>
    </row>
    <row r="829" spans="1:30" ht="12.75" customHeight="1">
      <c r="A829" s="94"/>
      <c r="B829" s="95"/>
      <c r="C829" s="94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104"/>
      <c r="Q829" s="87"/>
      <c r="R829" s="87"/>
      <c r="S829" s="87"/>
      <c r="T829" s="87"/>
      <c r="U829" s="87"/>
      <c r="V829" s="87"/>
      <c r="W829" s="87"/>
      <c r="X829" s="87"/>
      <c r="Y829" s="87"/>
      <c r="Z829" s="87"/>
      <c r="AA829" s="87"/>
      <c r="AB829" s="87"/>
      <c r="AC829" s="87"/>
      <c r="AD829" s="87"/>
    </row>
    <row r="830" spans="1:30" ht="12.75" customHeight="1">
      <c r="A830" s="94"/>
      <c r="B830" s="95"/>
      <c r="C830" s="94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104"/>
      <c r="Q830" s="87"/>
      <c r="R830" s="87"/>
      <c r="S830" s="87"/>
      <c r="T830" s="87"/>
      <c r="U830" s="87"/>
      <c r="V830" s="87"/>
      <c r="W830" s="87"/>
      <c r="X830" s="87"/>
      <c r="Y830" s="87"/>
      <c r="Z830" s="87"/>
      <c r="AA830" s="87"/>
      <c r="AB830" s="87"/>
      <c r="AC830" s="87"/>
      <c r="AD830" s="87"/>
    </row>
    <row r="831" spans="1:30" ht="12.75" customHeight="1">
      <c r="A831" s="94"/>
      <c r="B831" s="95"/>
      <c r="C831" s="94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104"/>
      <c r="Q831" s="87"/>
      <c r="R831" s="87"/>
      <c r="S831" s="87"/>
      <c r="T831" s="87"/>
      <c r="U831" s="87"/>
      <c r="V831" s="87"/>
      <c r="W831" s="87"/>
      <c r="X831" s="87"/>
      <c r="Y831" s="87"/>
      <c r="Z831" s="87"/>
      <c r="AA831" s="87"/>
      <c r="AB831" s="87"/>
      <c r="AC831" s="87"/>
      <c r="AD831" s="87"/>
    </row>
    <row r="832" spans="1:30" ht="12.75" customHeight="1">
      <c r="A832" s="94"/>
      <c r="B832" s="95"/>
      <c r="C832" s="94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104"/>
      <c r="Q832" s="87"/>
      <c r="R832" s="87"/>
      <c r="S832" s="87"/>
      <c r="T832" s="87"/>
      <c r="U832" s="87"/>
      <c r="V832" s="87"/>
      <c r="W832" s="87"/>
      <c r="X832" s="87"/>
      <c r="Y832" s="87"/>
      <c r="Z832" s="87"/>
      <c r="AA832" s="87"/>
      <c r="AB832" s="87"/>
      <c r="AC832" s="87"/>
      <c r="AD832" s="87"/>
    </row>
    <row r="833" spans="1:30" ht="12.75" customHeight="1">
      <c r="A833" s="94"/>
      <c r="B833" s="95"/>
      <c r="C833" s="94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104"/>
      <c r="Q833" s="87"/>
      <c r="R833" s="87"/>
      <c r="S833" s="87"/>
      <c r="T833" s="87"/>
      <c r="U833" s="87"/>
      <c r="V833" s="87"/>
      <c r="W833" s="87"/>
      <c r="X833" s="87"/>
      <c r="Y833" s="87"/>
      <c r="Z833" s="87"/>
      <c r="AA833" s="87"/>
      <c r="AB833" s="87"/>
      <c r="AC833" s="87"/>
      <c r="AD833" s="87"/>
    </row>
    <row r="834" spans="1:30" ht="12.75" customHeight="1">
      <c r="A834" s="94"/>
      <c r="B834" s="95"/>
      <c r="C834" s="94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104"/>
      <c r="Q834" s="87"/>
      <c r="R834" s="87"/>
      <c r="S834" s="87"/>
      <c r="T834" s="87"/>
      <c r="U834" s="87"/>
      <c r="V834" s="87"/>
      <c r="W834" s="87"/>
      <c r="X834" s="87"/>
      <c r="Y834" s="87"/>
      <c r="Z834" s="87"/>
      <c r="AA834" s="87"/>
      <c r="AB834" s="87"/>
      <c r="AC834" s="87"/>
      <c r="AD834" s="87"/>
    </row>
    <row r="835" spans="1:30" ht="12.75" customHeight="1">
      <c r="A835" s="94"/>
      <c r="B835" s="95"/>
      <c r="C835" s="94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104"/>
      <c r="Q835" s="87"/>
      <c r="R835" s="87"/>
      <c r="S835" s="87"/>
      <c r="T835" s="87"/>
      <c r="U835" s="87"/>
      <c r="V835" s="87"/>
      <c r="W835" s="87"/>
      <c r="X835" s="87"/>
      <c r="Y835" s="87"/>
      <c r="Z835" s="87"/>
      <c r="AA835" s="87"/>
      <c r="AB835" s="87"/>
      <c r="AC835" s="87"/>
      <c r="AD835" s="87"/>
    </row>
    <row r="836" spans="1:30" ht="12.75" customHeight="1">
      <c r="A836" s="94"/>
      <c r="B836" s="95"/>
      <c r="C836" s="94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104"/>
      <c r="Q836" s="87"/>
      <c r="R836" s="87"/>
      <c r="S836" s="87"/>
      <c r="T836" s="87"/>
      <c r="U836" s="87"/>
      <c r="V836" s="87"/>
      <c r="W836" s="87"/>
      <c r="X836" s="87"/>
      <c r="Y836" s="87"/>
      <c r="Z836" s="87"/>
      <c r="AA836" s="87"/>
      <c r="AB836" s="87"/>
      <c r="AC836" s="87"/>
      <c r="AD836" s="87"/>
    </row>
    <row r="837" spans="1:30" ht="12.75" customHeight="1">
      <c r="A837" s="94"/>
      <c r="B837" s="95"/>
      <c r="C837" s="94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104"/>
      <c r="Q837" s="87"/>
      <c r="R837" s="87"/>
      <c r="S837" s="87"/>
      <c r="T837" s="87"/>
      <c r="U837" s="87"/>
      <c r="V837" s="87"/>
      <c r="W837" s="87"/>
      <c r="X837" s="87"/>
      <c r="Y837" s="87"/>
      <c r="Z837" s="87"/>
      <c r="AA837" s="87"/>
      <c r="AB837" s="87"/>
      <c r="AC837" s="87"/>
      <c r="AD837" s="87"/>
    </row>
    <row r="838" spans="1:30" ht="12.75" customHeight="1">
      <c r="A838" s="94"/>
      <c r="B838" s="95"/>
      <c r="C838" s="94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104"/>
      <c r="Q838" s="87"/>
      <c r="R838" s="87"/>
      <c r="S838" s="87"/>
      <c r="T838" s="87"/>
      <c r="U838" s="87"/>
      <c r="V838" s="87"/>
      <c r="W838" s="87"/>
      <c r="X838" s="87"/>
      <c r="Y838" s="87"/>
      <c r="Z838" s="87"/>
      <c r="AA838" s="87"/>
      <c r="AB838" s="87"/>
      <c r="AC838" s="87"/>
      <c r="AD838" s="87"/>
    </row>
    <row r="839" spans="1:30" ht="12.75" customHeight="1">
      <c r="A839" s="94"/>
      <c r="B839" s="95"/>
      <c r="C839" s="94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104"/>
      <c r="Q839" s="87"/>
      <c r="R839" s="87"/>
      <c r="S839" s="87"/>
      <c r="T839" s="87"/>
      <c r="U839" s="87"/>
      <c r="V839" s="87"/>
      <c r="W839" s="87"/>
      <c r="X839" s="87"/>
      <c r="Y839" s="87"/>
      <c r="Z839" s="87"/>
      <c r="AA839" s="87"/>
      <c r="AB839" s="87"/>
      <c r="AC839" s="87"/>
      <c r="AD839" s="87"/>
    </row>
    <row r="840" spans="1:30" ht="12.75" customHeight="1">
      <c r="A840" s="94"/>
      <c r="B840" s="95"/>
      <c r="C840" s="94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104"/>
      <c r="Q840" s="87"/>
      <c r="R840" s="87"/>
      <c r="S840" s="87"/>
      <c r="T840" s="87"/>
      <c r="U840" s="87"/>
      <c r="V840" s="87"/>
      <c r="W840" s="87"/>
      <c r="X840" s="87"/>
      <c r="Y840" s="87"/>
      <c r="Z840" s="87"/>
      <c r="AA840" s="87"/>
      <c r="AB840" s="87"/>
      <c r="AC840" s="87"/>
      <c r="AD840" s="87"/>
    </row>
    <row r="841" spans="1:30" ht="12.75" customHeight="1">
      <c r="A841" s="94"/>
      <c r="B841" s="95"/>
      <c r="C841" s="94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104"/>
      <c r="Q841" s="87"/>
      <c r="R841" s="87"/>
      <c r="S841" s="87"/>
      <c r="T841" s="87"/>
      <c r="U841" s="87"/>
      <c r="V841" s="87"/>
      <c r="W841" s="87"/>
      <c r="X841" s="87"/>
      <c r="Y841" s="87"/>
      <c r="Z841" s="87"/>
      <c r="AA841" s="87"/>
      <c r="AB841" s="87"/>
      <c r="AC841" s="87"/>
      <c r="AD841" s="87"/>
    </row>
    <row r="842" spans="1:30" ht="12.75" customHeight="1">
      <c r="A842" s="94"/>
      <c r="B842" s="95"/>
      <c r="C842" s="94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104"/>
      <c r="Q842" s="87"/>
      <c r="R842" s="87"/>
      <c r="S842" s="87"/>
      <c r="T842" s="87"/>
      <c r="U842" s="87"/>
      <c r="V842" s="87"/>
      <c r="W842" s="87"/>
      <c r="X842" s="87"/>
      <c r="Y842" s="87"/>
      <c r="Z842" s="87"/>
      <c r="AA842" s="87"/>
      <c r="AB842" s="87"/>
      <c r="AC842" s="87"/>
      <c r="AD842" s="87"/>
    </row>
    <row r="843" spans="1:30" ht="12.75" customHeight="1">
      <c r="A843" s="94"/>
      <c r="B843" s="95"/>
      <c r="C843" s="94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104"/>
      <c r="Q843" s="87"/>
      <c r="R843" s="87"/>
      <c r="S843" s="87"/>
      <c r="T843" s="87"/>
      <c r="U843" s="87"/>
      <c r="V843" s="87"/>
      <c r="W843" s="87"/>
      <c r="X843" s="87"/>
      <c r="Y843" s="87"/>
      <c r="Z843" s="87"/>
      <c r="AA843" s="87"/>
      <c r="AB843" s="87"/>
      <c r="AC843" s="87"/>
      <c r="AD843" s="87"/>
    </row>
    <row r="844" spans="1:30" ht="12.75" customHeight="1">
      <c r="A844" s="94"/>
      <c r="B844" s="95"/>
      <c r="C844" s="94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104"/>
      <c r="Q844" s="87"/>
      <c r="R844" s="87"/>
      <c r="S844" s="87"/>
      <c r="T844" s="87"/>
      <c r="U844" s="87"/>
      <c r="V844" s="87"/>
      <c r="W844" s="87"/>
      <c r="X844" s="87"/>
      <c r="Y844" s="87"/>
      <c r="Z844" s="87"/>
      <c r="AA844" s="87"/>
      <c r="AB844" s="87"/>
      <c r="AC844" s="87"/>
      <c r="AD844" s="87"/>
    </row>
    <row r="845" spans="1:30" ht="12.75" customHeight="1">
      <c r="A845" s="94"/>
      <c r="B845" s="95"/>
      <c r="C845" s="94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104"/>
      <c r="Q845" s="87"/>
      <c r="R845" s="87"/>
      <c r="S845" s="87"/>
      <c r="T845" s="87"/>
      <c r="U845" s="87"/>
      <c r="V845" s="87"/>
      <c r="W845" s="87"/>
      <c r="X845" s="87"/>
      <c r="Y845" s="87"/>
      <c r="Z845" s="87"/>
      <c r="AA845" s="87"/>
      <c r="AB845" s="87"/>
      <c r="AC845" s="87"/>
      <c r="AD845" s="87"/>
    </row>
    <row r="846" spans="1:30" ht="12.75" customHeight="1">
      <c r="A846" s="94"/>
      <c r="B846" s="95"/>
      <c r="C846" s="94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104"/>
      <c r="Q846" s="87"/>
      <c r="R846" s="87"/>
      <c r="S846" s="87"/>
      <c r="T846" s="87"/>
      <c r="U846" s="87"/>
      <c r="V846" s="87"/>
      <c r="W846" s="87"/>
      <c r="X846" s="87"/>
      <c r="Y846" s="87"/>
      <c r="Z846" s="87"/>
      <c r="AA846" s="87"/>
      <c r="AB846" s="87"/>
      <c r="AC846" s="87"/>
      <c r="AD846" s="87"/>
    </row>
    <row r="847" spans="1:30" ht="12.75" customHeight="1">
      <c r="A847" s="94"/>
      <c r="B847" s="95"/>
      <c r="C847" s="94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104"/>
      <c r="Q847" s="87"/>
      <c r="R847" s="87"/>
      <c r="S847" s="87"/>
      <c r="T847" s="87"/>
      <c r="U847" s="87"/>
      <c r="V847" s="87"/>
      <c r="W847" s="87"/>
      <c r="X847" s="87"/>
      <c r="Y847" s="87"/>
      <c r="Z847" s="87"/>
      <c r="AA847" s="87"/>
      <c r="AB847" s="87"/>
      <c r="AC847" s="87"/>
      <c r="AD847" s="87"/>
    </row>
    <row r="848" spans="1:30" ht="12.75" customHeight="1">
      <c r="A848" s="94"/>
      <c r="B848" s="95"/>
      <c r="C848" s="94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104"/>
      <c r="Q848" s="87"/>
      <c r="R848" s="87"/>
      <c r="S848" s="87"/>
      <c r="T848" s="87"/>
      <c r="U848" s="87"/>
      <c r="V848" s="87"/>
      <c r="W848" s="87"/>
      <c r="X848" s="87"/>
      <c r="Y848" s="87"/>
      <c r="Z848" s="87"/>
      <c r="AA848" s="87"/>
      <c r="AB848" s="87"/>
      <c r="AC848" s="87"/>
      <c r="AD848" s="87"/>
    </row>
    <row r="849" spans="1:30" ht="12.75" customHeight="1">
      <c r="A849" s="94"/>
      <c r="B849" s="95"/>
      <c r="C849" s="94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104"/>
      <c r="Q849" s="87"/>
      <c r="R849" s="87"/>
      <c r="S849" s="87"/>
      <c r="T849" s="87"/>
      <c r="U849" s="87"/>
      <c r="V849" s="87"/>
      <c r="W849" s="87"/>
      <c r="X849" s="87"/>
      <c r="Y849" s="87"/>
      <c r="Z849" s="87"/>
      <c r="AA849" s="87"/>
      <c r="AB849" s="87"/>
      <c r="AC849" s="87"/>
      <c r="AD849" s="87"/>
    </row>
    <row r="850" spans="1:30" ht="12.75" customHeight="1">
      <c r="A850" s="94"/>
      <c r="B850" s="95"/>
      <c r="C850" s="94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104"/>
      <c r="Q850" s="87"/>
      <c r="R850" s="87"/>
      <c r="S850" s="87"/>
      <c r="T850" s="87"/>
      <c r="U850" s="87"/>
      <c r="V850" s="87"/>
      <c r="W850" s="87"/>
      <c r="X850" s="87"/>
      <c r="Y850" s="87"/>
      <c r="Z850" s="87"/>
      <c r="AA850" s="87"/>
      <c r="AB850" s="87"/>
      <c r="AC850" s="87"/>
      <c r="AD850" s="87"/>
    </row>
    <row r="851" spans="1:30" ht="12.75" customHeight="1">
      <c r="A851" s="94"/>
      <c r="B851" s="95"/>
      <c r="C851" s="94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104"/>
      <c r="Q851" s="87"/>
      <c r="R851" s="87"/>
      <c r="S851" s="87"/>
      <c r="T851" s="87"/>
      <c r="U851" s="87"/>
      <c r="V851" s="87"/>
      <c r="W851" s="87"/>
      <c r="X851" s="87"/>
      <c r="Y851" s="87"/>
      <c r="Z851" s="87"/>
      <c r="AA851" s="87"/>
      <c r="AB851" s="87"/>
      <c r="AC851" s="87"/>
      <c r="AD851" s="87"/>
    </row>
    <row r="852" spans="1:30" ht="12.75" customHeight="1">
      <c r="A852" s="94"/>
      <c r="B852" s="95"/>
      <c r="C852" s="94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104"/>
      <c r="Q852" s="87"/>
      <c r="R852" s="87"/>
      <c r="S852" s="87"/>
      <c r="T852" s="87"/>
      <c r="U852" s="87"/>
      <c r="V852" s="87"/>
      <c r="W852" s="87"/>
      <c r="X852" s="87"/>
      <c r="Y852" s="87"/>
      <c r="Z852" s="87"/>
      <c r="AA852" s="87"/>
      <c r="AB852" s="87"/>
      <c r="AC852" s="87"/>
      <c r="AD852" s="87"/>
    </row>
    <row r="853" spans="1:30" ht="12.75" customHeight="1">
      <c r="A853" s="94"/>
      <c r="B853" s="95"/>
      <c r="C853" s="94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104"/>
      <c r="Q853" s="87"/>
      <c r="R853" s="87"/>
      <c r="S853" s="87"/>
      <c r="T853" s="87"/>
      <c r="U853" s="87"/>
      <c r="V853" s="87"/>
      <c r="W853" s="87"/>
      <c r="X853" s="87"/>
      <c r="Y853" s="87"/>
      <c r="Z853" s="87"/>
      <c r="AA853" s="87"/>
      <c r="AB853" s="87"/>
      <c r="AC853" s="87"/>
      <c r="AD853" s="87"/>
    </row>
    <row r="854" spans="1:30" ht="12.75" customHeight="1">
      <c r="A854" s="94"/>
      <c r="B854" s="95"/>
      <c r="C854" s="94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104"/>
      <c r="Q854" s="87"/>
      <c r="R854" s="87"/>
      <c r="S854" s="87"/>
      <c r="T854" s="87"/>
      <c r="U854" s="87"/>
      <c r="V854" s="87"/>
      <c r="W854" s="87"/>
      <c r="X854" s="87"/>
      <c r="Y854" s="87"/>
      <c r="Z854" s="87"/>
      <c r="AA854" s="87"/>
      <c r="AB854" s="87"/>
      <c r="AC854" s="87"/>
      <c r="AD854" s="87"/>
    </row>
    <row r="855" spans="1:30" ht="12.75" customHeight="1">
      <c r="A855" s="94"/>
      <c r="B855" s="95"/>
      <c r="C855" s="94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104"/>
      <c r="Q855" s="87"/>
      <c r="R855" s="87"/>
      <c r="S855" s="87"/>
      <c r="T855" s="87"/>
      <c r="U855" s="87"/>
      <c r="V855" s="87"/>
      <c r="W855" s="87"/>
      <c r="X855" s="87"/>
      <c r="Y855" s="87"/>
      <c r="Z855" s="87"/>
      <c r="AA855" s="87"/>
      <c r="AB855" s="87"/>
      <c r="AC855" s="87"/>
      <c r="AD855" s="87"/>
    </row>
    <row r="856" spans="1:30" ht="12.75" customHeight="1">
      <c r="A856" s="94"/>
      <c r="B856" s="95"/>
      <c r="C856" s="94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104"/>
      <c r="Q856" s="87"/>
      <c r="R856" s="87"/>
      <c r="S856" s="87"/>
      <c r="T856" s="87"/>
      <c r="U856" s="87"/>
      <c r="V856" s="87"/>
      <c r="W856" s="87"/>
      <c r="X856" s="87"/>
      <c r="Y856" s="87"/>
      <c r="Z856" s="87"/>
      <c r="AA856" s="87"/>
      <c r="AB856" s="87"/>
      <c r="AC856" s="87"/>
      <c r="AD856" s="87"/>
    </row>
    <row r="857" spans="1:30" ht="12.75" customHeight="1">
      <c r="A857" s="94"/>
      <c r="B857" s="95"/>
      <c r="C857" s="94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104"/>
      <c r="Q857" s="87"/>
      <c r="R857" s="87"/>
      <c r="S857" s="87"/>
      <c r="T857" s="87"/>
      <c r="U857" s="87"/>
      <c r="V857" s="87"/>
      <c r="W857" s="87"/>
      <c r="X857" s="87"/>
      <c r="Y857" s="87"/>
      <c r="Z857" s="87"/>
      <c r="AA857" s="87"/>
      <c r="AB857" s="87"/>
      <c r="AC857" s="87"/>
      <c r="AD857" s="87"/>
    </row>
    <row r="858" spans="1:30" ht="12.75" customHeight="1">
      <c r="A858" s="94"/>
      <c r="B858" s="95"/>
      <c r="C858" s="94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104"/>
      <c r="Q858" s="87"/>
      <c r="R858" s="87"/>
      <c r="S858" s="87"/>
      <c r="T858" s="87"/>
      <c r="U858" s="87"/>
      <c r="V858" s="87"/>
      <c r="W858" s="87"/>
      <c r="X858" s="87"/>
      <c r="Y858" s="87"/>
      <c r="Z858" s="87"/>
      <c r="AA858" s="87"/>
      <c r="AB858" s="87"/>
      <c r="AC858" s="87"/>
      <c r="AD858" s="87"/>
    </row>
    <row r="859" spans="1:30" ht="12.75" customHeight="1">
      <c r="A859" s="94"/>
      <c r="B859" s="95"/>
      <c r="C859" s="94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104"/>
      <c r="Q859" s="87"/>
      <c r="R859" s="87"/>
      <c r="S859" s="87"/>
      <c r="T859" s="87"/>
      <c r="U859" s="87"/>
      <c r="V859" s="87"/>
      <c r="W859" s="87"/>
      <c r="X859" s="87"/>
      <c r="Y859" s="87"/>
      <c r="Z859" s="87"/>
      <c r="AA859" s="87"/>
      <c r="AB859" s="87"/>
      <c r="AC859" s="87"/>
      <c r="AD859" s="87"/>
    </row>
    <row r="860" spans="1:30" ht="12.75" customHeight="1">
      <c r="A860" s="94"/>
      <c r="B860" s="95"/>
      <c r="C860" s="94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104"/>
      <c r="Q860" s="87"/>
      <c r="R860" s="87"/>
      <c r="S860" s="87"/>
      <c r="T860" s="87"/>
      <c r="U860" s="87"/>
      <c r="V860" s="87"/>
      <c r="W860" s="87"/>
      <c r="X860" s="87"/>
      <c r="Y860" s="87"/>
      <c r="Z860" s="87"/>
      <c r="AA860" s="87"/>
      <c r="AB860" s="87"/>
      <c r="AC860" s="87"/>
      <c r="AD860" s="87"/>
    </row>
    <row r="861" spans="1:30" ht="12.75" customHeight="1">
      <c r="A861" s="94"/>
      <c r="B861" s="95"/>
      <c r="C861" s="94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104"/>
      <c r="Q861" s="87"/>
      <c r="R861" s="87"/>
      <c r="S861" s="87"/>
      <c r="T861" s="87"/>
      <c r="U861" s="87"/>
      <c r="V861" s="87"/>
      <c r="W861" s="87"/>
      <c r="X861" s="87"/>
      <c r="Y861" s="87"/>
      <c r="Z861" s="87"/>
      <c r="AA861" s="87"/>
      <c r="AB861" s="87"/>
      <c r="AC861" s="87"/>
      <c r="AD861" s="87"/>
    </row>
    <row r="862" spans="1:30" ht="12.75" customHeight="1">
      <c r="A862" s="94"/>
      <c r="B862" s="95"/>
      <c r="C862" s="94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104"/>
      <c r="Q862" s="87"/>
      <c r="R862" s="87"/>
      <c r="S862" s="87"/>
      <c r="T862" s="87"/>
      <c r="U862" s="87"/>
      <c r="V862" s="87"/>
      <c r="W862" s="87"/>
      <c r="X862" s="87"/>
      <c r="Y862" s="87"/>
      <c r="Z862" s="87"/>
      <c r="AA862" s="87"/>
      <c r="AB862" s="87"/>
      <c r="AC862" s="87"/>
      <c r="AD862" s="87"/>
    </row>
    <row r="863" spans="1:30" ht="12.75" customHeight="1">
      <c r="A863" s="94"/>
      <c r="B863" s="95"/>
      <c r="C863" s="94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104"/>
      <c r="Q863" s="87"/>
      <c r="R863" s="87"/>
      <c r="S863" s="87"/>
      <c r="T863" s="87"/>
      <c r="U863" s="87"/>
      <c r="V863" s="87"/>
      <c r="W863" s="87"/>
      <c r="X863" s="87"/>
      <c r="Y863" s="87"/>
      <c r="Z863" s="87"/>
      <c r="AA863" s="87"/>
      <c r="AB863" s="87"/>
      <c r="AC863" s="87"/>
      <c r="AD863" s="87"/>
    </row>
    <row r="864" spans="1:30" ht="12.75" customHeight="1">
      <c r="A864" s="94"/>
      <c r="B864" s="95"/>
      <c r="C864" s="94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104"/>
      <c r="Q864" s="87"/>
      <c r="R864" s="87"/>
      <c r="S864" s="87"/>
      <c r="T864" s="87"/>
      <c r="U864" s="87"/>
      <c r="V864" s="87"/>
      <c r="W864" s="87"/>
      <c r="X864" s="87"/>
      <c r="Y864" s="87"/>
      <c r="Z864" s="87"/>
      <c r="AA864" s="87"/>
      <c r="AB864" s="87"/>
      <c r="AC864" s="87"/>
      <c r="AD864" s="87"/>
    </row>
    <row r="865" spans="1:30" ht="12.75" customHeight="1">
      <c r="A865" s="94"/>
      <c r="B865" s="95"/>
      <c r="C865" s="94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104"/>
      <c r="Q865" s="87"/>
      <c r="R865" s="87"/>
      <c r="S865" s="87"/>
      <c r="T865" s="87"/>
      <c r="U865" s="87"/>
      <c r="V865" s="87"/>
      <c r="W865" s="87"/>
      <c r="X865" s="87"/>
      <c r="Y865" s="87"/>
      <c r="Z865" s="87"/>
      <c r="AA865" s="87"/>
      <c r="AB865" s="87"/>
      <c r="AC865" s="87"/>
      <c r="AD865" s="87"/>
    </row>
    <row r="866" spans="1:30" ht="12.75" customHeight="1">
      <c r="A866" s="94"/>
      <c r="B866" s="95"/>
      <c r="C866" s="94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104"/>
      <c r="Q866" s="87"/>
      <c r="R866" s="87"/>
      <c r="S866" s="87"/>
      <c r="T866" s="87"/>
      <c r="U866" s="87"/>
      <c r="V866" s="87"/>
      <c r="W866" s="87"/>
      <c r="X866" s="87"/>
      <c r="Y866" s="87"/>
      <c r="Z866" s="87"/>
      <c r="AA866" s="87"/>
      <c r="AB866" s="87"/>
      <c r="AC866" s="87"/>
      <c r="AD866" s="87"/>
    </row>
    <row r="867" spans="1:30" ht="12.75" customHeight="1">
      <c r="A867" s="94"/>
      <c r="B867" s="95"/>
      <c r="C867" s="94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104"/>
      <c r="Q867" s="87"/>
      <c r="R867" s="87"/>
      <c r="S867" s="87"/>
      <c r="T867" s="87"/>
      <c r="U867" s="87"/>
      <c r="V867" s="87"/>
      <c r="W867" s="87"/>
      <c r="X867" s="87"/>
      <c r="Y867" s="87"/>
      <c r="Z867" s="87"/>
      <c r="AA867" s="87"/>
      <c r="AB867" s="87"/>
      <c r="AC867" s="87"/>
      <c r="AD867" s="87"/>
    </row>
    <row r="868" spans="1:30" ht="12.75" customHeight="1">
      <c r="A868" s="94"/>
      <c r="B868" s="95"/>
      <c r="C868" s="94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104"/>
      <c r="Q868" s="87"/>
      <c r="R868" s="87"/>
      <c r="S868" s="87"/>
      <c r="T868" s="87"/>
      <c r="U868" s="87"/>
      <c r="V868" s="87"/>
      <c r="W868" s="87"/>
      <c r="X868" s="87"/>
      <c r="Y868" s="87"/>
      <c r="Z868" s="87"/>
      <c r="AA868" s="87"/>
      <c r="AB868" s="87"/>
      <c r="AC868" s="87"/>
      <c r="AD868" s="87"/>
    </row>
    <row r="869" spans="1:30" ht="12.75" customHeight="1">
      <c r="A869" s="94"/>
      <c r="B869" s="95"/>
      <c r="C869" s="94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104"/>
      <c r="Q869" s="87"/>
      <c r="R869" s="87"/>
      <c r="S869" s="87"/>
      <c r="T869" s="87"/>
      <c r="U869" s="87"/>
      <c r="V869" s="87"/>
      <c r="W869" s="87"/>
      <c r="X869" s="87"/>
      <c r="Y869" s="87"/>
      <c r="Z869" s="87"/>
      <c r="AA869" s="87"/>
      <c r="AB869" s="87"/>
      <c r="AC869" s="87"/>
      <c r="AD869" s="87"/>
    </row>
    <row r="870" spans="1:30" ht="12.75" customHeight="1">
      <c r="A870" s="94"/>
      <c r="B870" s="95"/>
      <c r="C870" s="94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104"/>
      <c r="Q870" s="87"/>
      <c r="R870" s="87"/>
      <c r="S870" s="87"/>
      <c r="T870" s="87"/>
      <c r="U870" s="87"/>
      <c r="V870" s="87"/>
      <c r="W870" s="87"/>
      <c r="X870" s="87"/>
      <c r="Y870" s="87"/>
      <c r="Z870" s="87"/>
      <c r="AA870" s="87"/>
      <c r="AB870" s="87"/>
      <c r="AC870" s="87"/>
      <c r="AD870" s="87"/>
    </row>
    <row r="871" spans="1:30" ht="12.75" customHeight="1">
      <c r="A871" s="94"/>
      <c r="B871" s="95"/>
      <c r="C871" s="94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104"/>
      <c r="Q871" s="87"/>
      <c r="R871" s="87"/>
      <c r="S871" s="87"/>
      <c r="T871" s="87"/>
      <c r="U871" s="87"/>
      <c r="V871" s="87"/>
      <c r="W871" s="87"/>
      <c r="X871" s="87"/>
      <c r="Y871" s="87"/>
      <c r="Z871" s="87"/>
      <c r="AA871" s="87"/>
      <c r="AB871" s="87"/>
      <c r="AC871" s="87"/>
      <c r="AD871" s="87"/>
    </row>
    <row r="872" spans="1:30" ht="12.75" customHeight="1">
      <c r="A872" s="94"/>
      <c r="B872" s="95"/>
      <c r="C872" s="94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104"/>
      <c r="Q872" s="87"/>
      <c r="R872" s="87"/>
      <c r="S872" s="87"/>
      <c r="T872" s="87"/>
      <c r="U872" s="87"/>
      <c r="V872" s="87"/>
      <c r="W872" s="87"/>
      <c r="X872" s="87"/>
      <c r="Y872" s="87"/>
      <c r="Z872" s="87"/>
      <c r="AA872" s="87"/>
      <c r="AB872" s="87"/>
      <c r="AC872" s="87"/>
      <c r="AD872" s="87"/>
    </row>
    <row r="873" spans="1:30" ht="12.75" customHeight="1">
      <c r="A873" s="94"/>
      <c r="B873" s="95"/>
      <c r="C873" s="94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104"/>
      <c r="Q873" s="87"/>
      <c r="R873" s="87"/>
      <c r="S873" s="87"/>
      <c r="T873" s="87"/>
      <c r="U873" s="87"/>
      <c r="V873" s="87"/>
      <c r="W873" s="87"/>
      <c r="X873" s="87"/>
      <c r="Y873" s="87"/>
      <c r="Z873" s="87"/>
      <c r="AA873" s="87"/>
      <c r="AB873" s="87"/>
      <c r="AC873" s="87"/>
      <c r="AD873" s="87"/>
    </row>
    <row r="874" spans="1:30" ht="12.75" customHeight="1">
      <c r="A874" s="94"/>
      <c r="B874" s="95"/>
      <c r="C874" s="94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104"/>
      <c r="Q874" s="87"/>
      <c r="R874" s="87"/>
      <c r="S874" s="87"/>
      <c r="T874" s="87"/>
      <c r="U874" s="87"/>
      <c r="V874" s="87"/>
      <c r="W874" s="87"/>
      <c r="X874" s="87"/>
      <c r="Y874" s="87"/>
      <c r="Z874" s="87"/>
      <c r="AA874" s="87"/>
      <c r="AB874" s="87"/>
      <c r="AC874" s="87"/>
      <c r="AD874" s="87"/>
    </row>
    <row r="875" spans="1:30" ht="12.75" customHeight="1">
      <c r="A875" s="94"/>
      <c r="B875" s="95"/>
      <c r="C875" s="94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104"/>
      <c r="Q875" s="87"/>
      <c r="R875" s="87"/>
      <c r="S875" s="87"/>
      <c r="T875" s="87"/>
      <c r="U875" s="87"/>
      <c r="V875" s="87"/>
      <c r="W875" s="87"/>
      <c r="X875" s="87"/>
      <c r="Y875" s="87"/>
      <c r="Z875" s="87"/>
      <c r="AA875" s="87"/>
      <c r="AB875" s="87"/>
      <c r="AC875" s="87"/>
      <c r="AD875" s="87"/>
    </row>
    <row r="876" spans="1:30" ht="12.75" customHeight="1">
      <c r="A876" s="94"/>
      <c r="B876" s="95"/>
      <c r="C876" s="94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104"/>
      <c r="Q876" s="87"/>
      <c r="R876" s="87"/>
      <c r="S876" s="87"/>
      <c r="T876" s="87"/>
      <c r="U876" s="87"/>
      <c r="V876" s="87"/>
      <c r="W876" s="87"/>
      <c r="X876" s="87"/>
      <c r="Y876" s="87"/>
      <c r="Z876" s="87"/>
      <c r="AA876" s="87"/>
      <c r="AB876" s="87"/>
      <c r="AC876" s="87"/>
      <c r="AD876" s="87"/>
    </row>
    <row r="877" spans="1:30" ht="12.75" customHeight="1">
      <c r="A877" s="94"/>
      <c r="B877" s="95"/>
      <c r="C877" s="94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104"/>
      <c r="Q877" s="87"/>
      <c r="R877" s="87"/>
      <c r="S877" s="87"/>
      <c r="T877" s="87"/>
      <c r="U877" s="87"/>
      <c r="V877" s="87"/>
      <c r="W877" s="87"/>
      <c r="X877" s="87"/>
      <c r="Y877" s="87"/>
      <c r="Z877" s="87"/>
      <c r="AA877" s="87"/>
      <c r="AB877" s="87"/>
      <c r="AC877" s="87"/>
      <c r="AD877" s="87"/>
    </row>
    <row r="878" spans="1:30" ht="12.75" customHeight="1">
      <c r="A878" s="94"/>
      <c r="B878" s="95"/>
      <c r="C878" s="94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104"/>
      <c r="Q878" s="87"/>
      <c r="R878" s="87"/>
      <c r="S878" s="87"/>
      <c r="T878" s="87"/>
      <c r="U878" s="87"/>
      <c r="V878" s="87"/>
      <c r="W878" s="87"/>
      <c r="X878" s="87"/>
      <c r="Y878" s="87"/>
      <c r="Z878" s="87"/>
      <c r="AA878" s="87"/>
      <c r="AB878" s="87"/>
      <c r="AC878" s="87"/>
      <c r="AD878" s="87"/>
    </row>
    <row r="879" spans="1:30" ht="12.75" customHeight="1">
      <c r="A879" s="94"/>
      <c r="B879" s="95"/>
      <c r="C879" s="94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104"/>
      <c r="Q879" s="87"/>
      <c r="R879" s="87"/>
      <c r="S879" s="87"/>
      <c r="T879" s="87"/>
      <c r="U879" s="87"/>
      <c r="V879" s="87"/>
      <c r="W879" s="87"/>
      <c r="X879" s="87"/>
      <c r="Y879" s="87"/>
      <c r="Z879" s="87"/>
      <c r="AA879" s="87"/>
      <c r="AB879" s="87"/>
      <c r="AC879" s="87"/>
      <c r="AD879" s="87"/>
    </row>
    <row r="880" spans="1:30" ht="12.75" customHeight="1">
      <c r="A880" s="94"/>
      <c r="B880" s="95"/>
      <c r="C880" s="94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104"/>
      <c r="Q880" s="87"/>
      <c r="R880" s="87"/>
      <c r="S880" s="87"/>
      <c r="T880" s="87"/>
      <c r="U880" s="87"/>
      <c r="V880" s="87"/>
      <c r="W880" s="87"/>
      <c r="X880" s="87"/>
      <c r="Y880" s="87"/>
      <c r="Z880" s="87"/>
      <c r="AA880" s="87"/>
      <c r="AB880" s="87"/>
      <c r="AC880" s="87"/>
      <c r="AD880" s="87"/>
    </row>
    <row r="881" spans="1:30" ht="12.75" customHeight="1">
      <c r="A881" s="94"/>
      <c r="B881" s="95"/>
      <c r="C881" s="94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104"/>
      <c r="Q881" s="87"/>
      <c r="R881" s="87"/>
      <c r="S881" s="87"/>
      <c r="T881" s="87"/>
      <c r="U881" s="87"/>
      <c r="V881" s="87"/>
      <c r="W881" s="87"/>
      <c r="X881" s="87"/>
      <c r="Y881" s="87"/>
      <c r="Z881" s="87"/>
      <c r="AA881" s="87"/>
      <c r="AB881" s="87"/>
      <c r="AC881" s="87"/>
      <c r="AD881" s="87"/>
    </row>
    <row r="882" spans="1:30" ht="12.75" customHeight="1">
      <c r="A882" s="94"/>
      <c r="B882" s="95"/>
      <c r="C882" s="94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104"/>
      <c r="Q882" s="87"/>
      <c r="R882" s="87"/>
      <c r="S882" s="87"/>
      <c r="T882" s="87"/>
      <c r="U882" s="87"/>
      <c r="V882" s="87"/>
      <c r="W882" s="87"/>
      <c r="X882" s="87"/>
      <c r="Y882" s="87"/>
      <c r="Z882" s="87"/>
      <c r="AA882" s="87"/>
      <c r="AB882" s="87"/>
      <c r="AC882" s="87"/>
      <c r="AD882" s="87"/>
    </row>
    <row r="883" spans="1:30" ht="12.75" customHeight="1">
      <c r="A883" s="94"/>
      <c r="B883" s="95"/>
      <c r="C883" s="94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104"/>
      <c r="Q883" s="87"/>
      <c r="R883" s="87"/>
      <c r="S883" s="87"/>
      <c r="T883" s="87"/>
      <c r="U883" s="87"/>
      <c r="V883" s="87"/>
      <c r="W883" s="87"/>
      <c r="X883" s="87"/>
      <c r="Y883" s="87"/>
      <c r="Z883" s="87"/>
      <c r="AA883" s="87"/>
      <c r="AB883" s="87"/>
      <c r="AC883" s="87"/>
      <c r="AD883" s="87"/>
    </row>
    <row r="884" spans="1:30" ht="12.75" customHeight="1">
      <c r="A884" s="94"/>
      <c r="B884" s="95"/>
      <c r="C884" s="94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104"/>
      <c r="Q884" s="87"/>
      <c r="R884" s="87"/>
      <c r="S884" s="87"/>
      <c r="T884" s="87"/>
      <c r="U884" s="87"/>
      <c r="V884" s="87"/>
      <c r="W884" s="87"/>
      <c r="X884" s="87"/>
      <c r="Y884" s="87"/>
      <c r="Z884" s="87"/>
      <c r="AA884" s="87"/>
      <c r="AB884" s="87"/>
      <c r="AC884" s="87"/>
      <c r="AD884" s="87"/>
    </row>
    <row r="885" spans="1:30" ht="12.75" customHeight="1">
      <c r="A885" s="94"/>
      <c r="B885" s="95"/>
      <c r="C885" s="94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104"/>
      <c r="Q885" s="87"/>
      <c r="R885" s="87"/>
      <c r="S885" s="87"/>
      <c r="T885" s="87"/>
      <c r="U885" s="87"/>
      <c r="V885" s="87"/>
      <c r="W885" s="87"/>
      <c r="X885" s="87"/>
      <c r="Y885" s="87"/>
      <c r="Z885" s="87"/>
      <c r="AA885" s="87"/>
      <c r="AB885" s="87"/>
      <c r="AC885" s="87"/>
      <c r="AD885" s="87"/>
    </row>
    <row r="886" spans="1:30" ht="12.75" customHeight="1">
      <c r="A886" s="94"/>
      <c r="B886" s="95"/>
      <c r="C886" s="94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104"/>
      <c r="Q886" s="87"/>
      <c r="R886" s="87"/>
      <c r="S886" s="87"/>
      <c r="T886" s="87"/>
      <c r="U886" s="87"/>
      <c r="V886" s="87"/>
      <c r="W886" s="87"/>
      <c r="X886" s="87"/>
      <c r="Y886" s="87"/>
      <c r="Z886" s="87"/>
      <c r="AA886" s="87"/>
      <c r="AB886" s="87"/>
      <c r="AC886" s="87"/>
      <c r="AD886" s="87"/>
    </row>
    <row r="887" spans="1:30" ht="12.75" customHeight="1">
      <c r="A887" s="94"/>
      <c r="B887" s="95"/>
      <c r="C887" s="94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104"/>
      <c r="Q887" s="87"/>
      <c r="R887" s="87"/>
      <c r="S887" s="87"/>
      <c r="T887" s="87"/>
      <c r="U887" s="87"/>
      <c r="V887" s="87"/>
      <c r="W887" s="87"/>
      <c r="X887" s="87"/>
      <c r="Y887" s="87"/>
      <c r="Z887" s="87"/>
      <c r="AA887" s="87"/>
      <c r="AB887" s="87"/>
      <c r="AC887" s="87"/>
      <c r="AD887" s="87"/>
    </row>
    <row r="888" spans="1:30" ht="12.75" customHeight="1">
      <c r="A888" s="94"/>
      <c r="B888" s="95"/>
      <c r="C888" s="94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104"/>
      <c r="Q888" s="87"/>
      <c r="R888" s="87"/>
      <c r="S888" s="87"/>
      <c r="T888" s="87"/>
      <c r="U888" s="87"/>
      <c r="V888" s="87"/>
      <c r="W888" s="87"/>
      <c r="X888" s="87"/>
      <c r="Y888" s="87"/>
      <c r="Z888" s="87"/>
      <c r="AA888" s="87"/>
      <c r="AB888" s="87"/>
      <c r="AC888" s="87"/>
      <c r="AD888" s="87"/>
    </row>
    <row r="889" spans="1:30" ht="12.75" customHeight="1">
      <c r="A889" s="94"/>
      <c r="B889" s="95"/>
      <c r="C889" s="94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104"/>
      <c r="Q889" s="87"/>
      <c r="R889" s="87"/>
      <c r="S889" s="87"/>
      <c r="T889" s="87"/>
      <c r="U889" s="87"/>
      <c r="V889" s="87"/>
      <c r="W889" s="87"/>
      <c r="X889" s="87"/>
      <c r="Y889" s="87"/>
      <c r="Z889" s="87"/>
      <c r="AA889" s="87"/>
      <c r="AB889" s="87"/>
      <c r="AC889" s="87"/>
      <c r="AD889" s="87"/>
    </row>
    <row r="890" spans="1:30" ht="12.75" customHeight="1">
      <c r="A890" s="94"/>
      <c r="B890" s="95"/>
      <c r="C890" s="94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104"/>
      <c r="Q890" s="87"/>
      <c r="R890" s="87"/>
      <c r="S890" s="87"/>
      <c r="T890" s="87"/>
      <c r="U890" s="87"/>
      <c r="V890" s="87"/>
      <c r="W890" s="87"/>
      <c r="X890" s="87"/>
      <c r="Y890" s="87"/>
      <c r="Z890" s="87"/>
      <c r="AA890" s="87"/>
      <c r="AB890" s="87"/>
      <c r="AC890" s="87"/>
      <c r="AD890" s="87"/>
    </row>
    <row r="891" spans="1:30" ht="12.75" customHeight="1">
      <c r="A891" s="94"/>
      <c r="B891" s="95"/>
      <c r="C891" s="94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104"/>
      <c r="Q891" s="87"/>
      <c r="R891" s="87"/>
      <c r="S891" s="87"/>
      <c r="T891" s="87"/>
      <c r="U891" s="87"/>
      <c r="V891" s="87"/>
      <c r="W891" s="87"/>
      <c r="X891" s="87"/>
      <c r="Y891" s="87"/>
      <c r="Z891" s="87"/>
      <c r="AA891" s="87"/>
      <c r="AB891" s="87"/>
      <c r="AC891" s="87"/>
      <c r="AD891" s="87"/>
    </row>
    <row r="892" spans="1:30" ht="12.75" customHeight="1">
      <c r="A892" s="94"/>
      <c r="B892" s="95"/>
      <c r="C892" s="94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104"/>
      <c r="Q892" s="87"/>
      <c r="R892" s="87"/>
      <c r="S892" s="87"/>
      <c r="T892" s="87"/>
      <c r="U892" s="87"/>
      <c r="V892" s="87"/>
      <c r="W892" s="87"/>
      <c r="X892" s="87"/>
      <c r="Y892" s="87"/>
      <c r="Z892" s="87"/>
      <c r="AA892" s="87"/>
      <c r="AB892" s="87"/>
      <c r="AC892" s="87"/>
      <c r="AD892" s="87"/>
    </row>
    <row r="893" spans="1:30" ht="12.75" customHeight="1">
      <c r="A893" s="94"/>
      <c r="B893" s="95"/>
      <c r="C893" s="94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104"/>
      <c r="Q893" s="87"/>
      <c r="R893" s="87"/>
      <c r="S893" s="87"/>
      <c r="T893" s="87"/>
      <c r="U893" s="87"/>
      <c r="V893" s="87"/>
      <c r="W893" s="87"/>
      <c r="X893" s="87"/>
      <c r="Y893" s="87"/>
      <c r="Z893" s="87"/>
      <c r="AA893" s="87"/>
      <c r="AB893" s="87"/>
      <c r="AC893" s="87"/>
      <c r="AD893" s="87"/>
    </row>
    <row r="894" spans="1:30" ht="12.75" customHeight="1">
      <c r="A894" s="94"/>
      <c r="B894" s="95"/>
      <c r="C894" s="94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104"/>
      <c r="Q894" s="87"/>
      <c r="R894" s="87"/>
      <c r="S894" s="87"/>
      <c r="T894" s="87"/>
      <c r="U894" s="87"/>
      <c r="V894" s="87"/>
      <c r="W894" s="87"/>
      <c r="X894" s="87"/>
      <c r="Y894" s="87"/>
      <c r="Z894" s="87"/>
      <c r="AA894" s="87"/>
      <c r="AB894" s="87"/>
      <c r="AC894" s="87"/>
      <c r="AD894" s="87"/>
    </row>
    <row r="895" spans="1:30" ht="12.75" customHeight="1">
      <c r="A895" s="94"/>
      <c r="B895" s="95"/>
      <c r="C895" s="94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104"/>
      <c r="Q895" s="87"/>
      <c r="R895" s="87"/>
      <c r="S895" s="87"/>
      <c r="T895" s="87"/>
      <c r="U895" s="87"/>
      <c r="V895" s="87"/>
      <c r="W895" s="87"/>
      <c r="X895" s="87"/>
      <c r="Y895" s="87"/>
      <c r="Z895" s="87"/>
      <c r="AA895" s="87"/>
      <c r="AB895" s="87"/>
      <c r="AC895" s="87"/>
      <c r="AD895" s="87"/>
    </row>
    <row r="896" spans="1:30" ht="12.75" customHeight="1">
      <c r="A896" s="94"/>
      <c r="B896" s="95"/>
      <c r="C896" s="94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104"/>
      <c r="Q896" s="87"/>
      <c r="R896" s="87"/>
      <c r="S896" s="87"/>
      <c r="T896" s="87"/>
      <c r="U896" s="87"/>
      <c r="V896" s="87"/>
      <c r="W896" s="87"/>
      <c r="X896" s="87"/>
      <c r="Y896" s="87"/>
      <c r="Z896" s="87"/>
      <c r="AA896" s="87"/>
      <c r="AB896" s="87"/>
      <c r="AC896" s="87"/>
      <c r="AD896" s="87"/>
    </row>
    <row r="897" spans="1:30" ht="12.75" customHeight="1">
      <c r="A897" s="94"/>
      <c r="B897" s="95"/>
      <c r="C897" s="94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104"/>
      <c r="Q897" s="87"/>
      <c r="R897" s="87"/>
      <c r="S897" s="87"/>
      <c r="T897" s="87"/>
      <c r="U897" s="87"/>
      <c r="V897" s="87"/>
      <c r="W897" s="87"/>
      <c r="X897" s="87"/>
      <c r="Y897" s="87"/>
      <c r="Z897" s="87"/>
      <c r="AA897" s="87"/>
      <c r="AB897" s="87"/>
      <c r="AC897" s="87"/>
      <c r="AD897" s="87"/>
    </row>
    <row r="898" spans="1:30" ht="12.75" customHeight="1">
      <c r="A898" s="94"/>
      <c r="B898" s="95"/>
      <c r="C898" s="94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104"/>
      <c r="Q898" s="87"/>
      <c r="R898" s="87"/>
      <c r="S898" s="87"/>
      <c r="T898" s="87"/>
      <c r="U898" s="87"/>
      <c r="V898" s="87"/>
      <c r="W898" s="87"/>
      <c r="X898" s="87"/>
      <c r="Y898" s="87"/>
      <c r="Z898" s="87"/>
      <c r="AA898" s="87"/>
      <c r="AB898" s="87"/>
      <c r="AC898" s="87"/>
      <c r="AD898" s="87"/>
    </row>
    <row r="899" spans="1:30" ht="12.75" customHeight="1">
      <c r="A899" s="94"/>
      <c r="B899" s="95"/>
      <c r="C899" s="94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104"/>
      <c r="Q899" s="87"/>
      <c r="R899" s="87"/>
      <c r="S899" s="87"/>
      <c r="T899" s="87"/>
      <c r="U899" s="87"/>
      <c r="V899" s="87"/>
      <c r="W899" s="87"/>
      <c r="X899" s="87"/>
      <c r="Y899" s="87"/>
      <c r="Z899" s="87"/>
      <c r="AA899" s="87"/>
      <c r="AB899" s="87"/>
      <c r="AC899" s="87"/>
      <c r="AD899" s="87"/>
    </row>
    <row r="900" spans="1:30" ht="12.75" customHeight="1">
      <c r="A900" s="94"/>
      <c r="B900" s="95"/>
      <c r="C900" s="94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104"/>
      <c r="Q900" s="87"/>
      <c r="R900" s="87"/>
      <c r="S900" s="87"/>
      <c r="T900" s="87"/>
      <c r="U900" s="87"/>
      <c r="V900" s="87"/>
      <c r="W900" s="87"/>
      <c r="X900" s="87"/>
      <c r="Y900" s="87"/>
      <c r="Z900" s="87"/>
      <c r="AA900" s="87"/>
      <c r="AB900" s="87"/>
      <c r="AC900" s="87"/>
      <c r="AD900" s="87"/>
    </row>
    <row r="901" spans="1:30" ht="12.75" customHeight="1">
      <c r="A901" s="94"/>
      <c r="B901" s="95"/>
      <c r="C901" s="94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104"/>
      <c r="Q901" s="87"/>
      <c r="R901" s="87"/>
      <c r="S901" s="87"/>
      <c r="T901" s="87"/>
      <c r="U901" s="87"/>
      <c r="V901" s="87"/>
      <c r="W901" s="87"/>
      <c r="X901" s="87"/>
      <c r="Y901" s="87"/>
      <c r="Z901" s="87"/>
      <c r="AA901" s="87"/>
      <c r="AB901" s="87"/>
      <c r="AC901" s="87"/>
      <c r="AD901" s="87"/>
    </row>
    <row r="902" spans="1:30" ht="12.75" customHeight="1">
      <c r="A902" s="94"/>
      <c r="B902" s="95"/>
      <c r="C902" s="94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104"/>
      <c r="Q902" s="87"/>
      <c r="R902" s="87"/>
      <c r="S902" s="87"/>
      <c r="T902" s="87"/>
      <c r="U902" s="87"/>
      <c r="V902" s="87"/>
      <c r="W902" s="87"/>
      <c r="X902" s="87"/>
      <c r="Y902" s="87"/>
      <c r="Z902" s="87"/>
      <c r="AA902" s="87"/>
      <c r="AB902" s="87"/>
      <c r="AC902" s="87"/>
      <c r="AD902" s="87"/>
    </row>
    <row r="903" spans="1:30" ht="12.75" customHeight="1">
      <c r="A903" s="94"/>
      <c r="B903" s="95"/>
      <c r="C903" s="94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104"/>
      <c r="Q903" s="87"/>
      <c r="R903" s="87"/>
      <c r="S903" s="87"/>
      <c r="T903" s="87"/>
      <c r="U903" s="87"/>
      <c r="V903" s="87"/>
      <c r="W903" s="87"/>
      <c r="X903" s="87"/>
      <c r="Y903" s="87"/>
      <c r="Z903" s="87"/>
      <c r="AA903" s="87"/>
      <c r="AB903" s="87"/>
      <c r="AC903" s="87"/>
      <c r="AD903" s="87"/>
    </row>
    <row r="904" spans="1:30" ht="12.75" customHeight="1">
      <c r="A904" s="94"/>
      <c r="B904" s="95"/>
      <c r="C904" s="94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104"/>
      <c r="Q904" s="87"/>
      <c r="R904" s="87"/>
      <c r="S904" s="87"/>
      <c r="T904" s="87"/>
      <c r="U904" s="87"/>
      <c r="V904" s="87"/>
      <c r="W904" s="87"/>
      <c r="X904" s="87"/>
      <c r="Y904" s="87"/>
      <c r="Z904" s="87"/>
      <c r="AA904" s="87"/>
      <c r="AB904" s="87"/>
      <c r="AC904" s="87"/>
      <c r="AD904" s="87"/>
    </row>
    <row r="905" spans="1:30" ht="12.75" customHeight="1">
      <c r="A905" s="94"/>
      <c r="B905" s="95"/>
      <c r="C905" s="94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104"/>
      <c r="Q905" s="87"/>
      <c r="R905" s="87"/>
      <c r="S905" s="87"/>
      <c r="T905" s="87"/>
      <c r="U905" s="87"/>
      <c r="V905" s="87"/>
      <c r="W905" s="87"/>
      <c r="X905" s="87"/>
      <c r="Y905" s="87"/>
      <c r="Z905" s="87"/>
      <c r="AA905" s="87"/>
      <c r="AB905" s="87"/>
      <c r="AC905" s="87"/>
      <c r="AD905" s="87"/>
    </row>
    <row r="906" spans="1:30" ht="12.75" customHeight="1">
      <c r="A906" s="94"/>
      <c r="B906" s="95"/>
      <c r="C906" s="94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104"/>
      <c r="Q906" s="87"/>
      <c r="R906" s="87"/>
      <c r="S906" s="87"/>
      <c r="T906" s="87"/>
      <c r="U906" s="87"/>
      <c r="V906" s="87"/>
      <c r="W906" s="87"/>
      <c r="X906" s="87"/>
      <c r="Y906" s="87"/>
      <c r="Z906" s="87"/>
      <c r="AA906" s="87"/>
      <c r="AB906" s="87"/>
      <c r="AC906" s="87"/>
      <c r="AD906" s="87"/>
    </row>
    <row r="907" spans="1:30" ht="12.75" customHeight="1">
      <c r="A907" s="94"/>
      <c r="B907" s="95"/>
      <c r="C907" s="94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104"/>
      <c r="Q907" s="87"/>
      <c r="R907" s="87"/>
      <c r="S907" s="87"/>
      <c r="T907" s="87"/>
      <c r="U907" s="87"/>
      <c r="V907" s="87"/>
      <c r="W907" s="87"/>
      <c r="X907" s="87"/>
      <c r="Y907" s="87"/>
      <c r="Z907" s="87"/>
      <c r="AA907" s="87"/>
      <c r="AB907" s="87"/>
      <c r="AC907" s="87"/>
      <c r="AD907" s="87"/>
    </row>
    <row r="908" spans="1:30" ht="12.75" customHeight="1">
      <c r="A908" s="94"/>
      <c r="B908" s="95"/>
      <c r="C908" s="94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104"/>
      <c r="Q908" s="87"/>
      <c r="R908" s="87"/>
      <c r="S908" s="87"/>
      <c r="T908" s="87"/>
      <c r="U908" s="87"/>
      <c r="V908" s="87"/>
      <c r="W908" s="87"/>
      <c r="X908" s="87"/>
      <c r="Y908" s="87"/>
      <c r="Z908" s="87"/>
      <c r="AA908" s="87"/>
      <c r="AB908" s="87"/>
      <c r="AC908" s="87"/>
      <c r="AD908" s="87"/>
    </row>
    <row r="909" spans="1:30" ht="12.75" customHeight="1">
      <c r="A909" s="94"/>
      <c r="B909" s="95"/>
      <c r="C909" s="94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104"/>
      <c r="Q909" s="87"/>
      <c r="R909" s="87"/>
      <c r="S909" s="87"/>
      <c r="T909" s="87"/>
      <c r="U909" s="87"/>
      <c r="V909" s="87"/>
      <c r="W909" s="87"/>
      <c r="X909" s="87"/>
      <c r="Y909" s="87"/>
      <c r="Z909" s="87"/>
      <c r="AA909" s="87"/>
      <c r="AB909" s="87"/>
      <c r="AC909" s="87"/>
      <c r="AD909" s="87"/>
    </row>
    <row r="910" spans="1:30" ht="12.75" customHeight="1">
      <c r="A910" s="94"/>
      <c r="B910" s="95"/>
      <c r="C910" s="94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104"/>
      <c r="Q910" s="87"/>
      <c r="R910" s="87"/>
      <c r="S910" s="87"/>
      <c r="T910" s="87"/>
      <c r="U910" s="87"/>
      <c r="V910" s="87"/>
      <c r="W910" s="87"/>
      <c r="X910" s="87"/>
      <c r="Y910" s="87"/>
      <c r="Z910" s="87"/>
      <c r="AA910" s="87"/>
      <c r="AB910" s="87"/>
      <c r="AC910" s="87"/>
      <c r="AD910" s="87"/>
    </row>
    <row r="911" spans="1:30" ht="12.75" customHeight="1">
      <c r="A911" s="94"/>
      <c r="B911" s="95"/>
      <c r="C911" s="94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104"/>
      <c r="Q911" s="87"/>
      <c r="R911" s="87"/>
      <c r="S911" s="87"/>
      <c r="T911" s="87"/>
      <c r="U911" s="87"/>
      <c r="V911" s="87"/>
      <c r="W911" s="87"/>
      <c r="X911" s="87"/>
      <c r="Y911" s="87"/>
      <c r="Z911" s="87"/>
      <c r="AA911" s="87"/>
      <c r="AB911" s="87"/>
      <c r="AC911" s="87"/>
      <c r="AD911" s="87"/>
    </row>
    <row r="912" spans="1:30" ht="12.75" customHeight="1">
      <c r="A912" s="94"/>
      <c r="B912" s="95"/>
      <c r="C912" s="94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104"/>
      <c r="Q912" s="87"/>
      <c r="R912" s="87"/>
      <c r="S912" s="87"/>
      <c r="T912" s="87"/>
      <c r="U912" s="87"/>
      <c r="V912" s="87"/>
      <c r="W912" s="87"/>
      <c r="X912" s="87"/>
      <c r="Y912" s="87"/>
      <c r="Z912" s="87"/>
      <c r="AA912" s="87"/>
      <c r="AB912" s="87"/>
      <c r="AC912" s="87"/>
      <c r="AD912" s="87"/>
    </row>
    <row r="913" spans="1:30" ht="12.75" customHeight="1">
      <c r="A913" s="94"/>
      <c r="B913" s="95"/>
      <c r="C913" s="94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104"/>
      <c r="Q913" s="87"/>
      <c r="R913" s="87"/>
      <c r="S913" s="87"/>
      <c r="T913" s="87"/>
      <c r="U913" s="87"/>
      <c r="V913" s="87"/>
      <c r="W913" s="87"/>
      <c r="X913" s="87"/>
      <c r="Y913" s="87"/>
      <c r="Z913" s="87"/>
      <c r="AA913" s="87"/>
      <c r="AB913" s="87"/>
      <c r="AC913" s="87"/>
      <c r="AD913" s="87"/>
    </row>
    <row r="914" spans="1:30" ht="12.75" customHeight="1">
      <c r="A914" s="94"/>
      <c r="B914" s="95"/>
      <c r="C914" s="94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104"/>
      <c r="Q914" s="87"/>
      <c r="R914" s="87"/>
      <c r="S914" s="87"/>
      <c r="T914" s="87"/>
      <c r="U914" s="87"/>
      <c r="V914" s="87"/>
      <c r="W914" s="87"/>
      <c r="X914" s="87"/>
      <c r="Y914" s="87"/>
      <c r="Z914" s="87"/>
      <c r="AA914" s="87"/>
      <c r="AB914" s="87"/>
      <c r="AC914" s="87"/>
      <c r="AD914" s="87"/>
    </row>
    <row r="915" spans="1:30" ht="12.75" customHeight="1">
      <c r="A915" s="94"/>
      <c r="B915" s="95"/>
      <c r="C915" s="94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104"/>
      <c r="Q915" s="87"/>
      <c r="R915" s="87"/>
      <c r="S915" s="87"/>
      <c r="T915" s="87"/>
      <c r="U915" s="87"/>
      <c r="V915" s="87"/>
      <c r="W915" s="87"/>
      <c r="X915" s="87"/>
      <c r="Y915" s="87"/>
      <c r="Z915" s="87"/>
      <c r="AA915" s="87"/>
      <c r="AB915" s="87"/>
      <c r="AC915" s="87"/>
      <c r="AD915" s="87"/>
    </row>
    <row r="916" spans="1:30" ht="12.75" customHeight="1">
      <c r="A916" s="94"/>
      <c r="B916" s="95"/>
      <c r="C916" s="94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104"/>
      <c r="Q916" s="87"/>
      <c r="R916" s="87"/>
      <c r="S916" s="87"/>
      <c r="T916" s="87"/>
      <c r="U916" s="87"/>
      <c r="V916" s="87"/>
      <c r="W916" s="87"/>
      <c r="X916" s="87"/>
      <c r="Y916" s="87"/>
      <c r="Z916" s="87"/>
      <c r="AA916" s="87"/>
      <c r="AB916" s="87"/>
      <c r="AC916" s="87"/>
      <c r="AD916" s="87"/>
    </row>
    <row r="917" spans="1:30" ht="12.75" customHeight="1">
      <c r="A917" s="94"/>
      <c r="B917" s="95"/>
      <c r="C917" s="94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104"/>
      <c r="Q917" s="87"/>
      <c r="R917" s="87"/>
      <c r="S917" s="87"/>
      <c r="T917" s="87"/>
      <c r="U917" s="87"/>
      <c r="V917" s="87"/>
      <c r="W917" s="87"/>
      <c r="X917" s="87"/>
      <c r="Y917" s="87"/>
      <c r="Z917" s="87"/>
      <c r="AA917" s="87"/>
      <c r="AB917" s="87"/>
      <c r="AC917" s="87"/>
      <c r="AD917" s="87"/>
    </row>
    <row r="918" spans="1:30" ht="12.75" customHeight="1">
      <c r="A918" s="94"/>
      <c r="B918" s="95"/>
      <c r="C918" s="94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104"/>
      <c r="Q918" s="87"/>
      <c r="R918" s="87"/>
      <c r="S918" s="87"/>
      <c r="T918" s="87"/>
      <c r="U918" s="87"/>
      <c r="V918" s="87"/>
      <c r="W918" s="87"/>
      <c r="X918" s="87"/>
      <c r="Y918" s="87"/>
      <c r="Z918" s="87"/>
      <c r="AA918" s="87"/>
      <c r="AB918" s="87"/>
      <c r="AC918" s="87"/>
      <c r="AD918" s="87"/>
    </row>
    <row r="919" spans="1:30" ht="12.75" customHeight="1">
      <c r="A919" s="94"/>
      <c r="B919" s="95"/>
      <c r="C919" s="94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104"/>
      <c r="Q919" s="87"/>
      <c r="R919" s="87"/>
      <c r="S919" s="87"/>
      <c r="T919" s="87"/>
      <c r="U919" s="87"/>
      <c r="V919" s="87"/>
      <c r="W919" s="87"/>
      <c r="X919" s="87"/>
      <c r="Y919" s="87"/>
      <c r="Z919" s="87"/>
      <c r="AA919" s="87"/>
      <c r="AB919" s="87"/>
      <c r="AC919" s="87"/>
      <c r="AD919" s="87"/>
    </row>
    <row r="920" spans="1:30" ht="12.75" customHeight="1">
      <c r="A920" s="94"/>
      <c r="B920" s="95"/>
      <c r="C920" s="94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104"/>
      <c r="Q920" s="87"/>
      <c r="R920" s="87"/>
      <c r="S920" s="87"/>
      <c r="T920" s="87"/>
      <c r="U920" s="87"/>
      <c r="V920" s="87"/>
      <c r="W920" s="87"/>
      <c r="X920" s="87"/>
      <c r="Y920" s="87"/>
      <c r="Z920" s="87"/>
      <c r="AA920" s="87"/>
      <c r="AB920" s="87"/>
      <c r="AC920" s="87"/>
      <c r="AD920" s="87"/>
    </row>
    <row r="921" spans="1:30" ht="12.75" customHeight="1">
      <c r="A921" s="94"/>
      <c r="B921" s="95"/>
      <c r="C921" s="94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104"/>
      <c r="Q921" s="87"/>
      <c r="R921" s="87"/>
      <c r="S921" s="87"/>
      <c r="T921" s="87"/>
      <c r="U921" s="87"/>
      <c r="V921" s="87"/>
      <c r="W921" s="87"/>
      <c r="X921" s="87"/>
      <c r="Y921" s="87"/>
      <c r="Z921" s="87"/>
      <c r="AA921" s="87"/>
      <c r="AB921" s="87"/>
      <c r="AC921" s="87"/>
      <c r="AD921" s="87"/>
    </row>
    <row r="922" spans="1:30" ht="12.75" customHeight="1">
      <c r="A922" s="94"/>
      <c r="B922" s="95"/>
      <c r="C922" s="94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104"/>
      <c r="Q922" s="87"/>
      <c r="R922" s="87"/>
      <c r="S922" s="87"/>
      <c r="T922" s="87"/>
      <c r="U922" s="87"/>
      <c r="V922" s="87"/>
      <c r="W922" s="87"/>
      <c r="X922" s="87"/>
      <c r="Y922" s="87"/>
      <c r="Z922" s="87"/>
      <c r="AA922" s="87"/>
      <c r="AB922" s="87"/>
      <c r="AC922" s="87"/>
      <c r="AD922" s="87"/>
    </row>
    <row r="923" spans="1:30" ht="12.75" customHeight="1">
      <c r="A923" s="94"/>
      <c r="B923" s="95"/>
      <c r="C923" s="94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104"/>
      <c r="Q923" s="87"/>
      <c r="R923" s="87"/>
      <c r="S923" s="87"/>
      <c r="T923" s="87"/>
      <c r="U923" s="87"/>
      <c r="V923" s="87"/>
      <c r="W923" s="87"/>
      <c r="X923" s="87"/>
      <c r="Y923" s="87"/>
      <c r="Z923" s="87"/>
      <c r="AA923" s="87"/>
      <c r="AB923" s="87"/>
      <c r="AC923" s="87"/>
      <c r="AD923" s="87"/>
    </row>
    <row r="924" spans="1:30" ht="12.75" customHeight="1">
      <c r="A924" s="94"/>
      <c r="B924" s="95"/>
      <c r="C924" s="94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104"/>
      <c r="Q924" s="87"/>
      <c r="R924" s="87"/>
      <c r="S924" s="87"/>
      <c r="T924" s="87"/>
      <c r="U924" s="87"/>
      <c r="V924" s="87"/>
      <c r="W924" s="87"/>
      <c r="X924" s="87"/>
      <c r="Y924" s="87"/>
      <c r="Z924" s="87"/>
      <c r="AA924" s="87"/>
      <c r="AB924" s="87"/>
      <c r="AC924" s="87"/>
      <c r="AD924" s="87"/>
    </row>
    <row r="925" spans="1:30" ht="12.75" customHeight="1">
      <c r="A925" s="94"/>
      <c r="B925" s="95"/>
      <c r="C925" s="94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104"/>
      <c r="Q925" s="87"/>
      <c r="R925" s="87"/>
      <c r="S925" s="87"/>
      <c r="T925" s="87"/>
      <c r="U925" s="87"/>
      <c r="V925" s="87"/>
      <c r="W925" s="87"/>
      <c r="X925" s="87"/>
      <c r="Y925" s="87"/>
      <c r="Z925" s="87"/>
      <c r="AA925" s="87"/>
      <c r="AB925" s="87"/>
      <c r="AC925" s="87"/>
      <c r="AD925" s="87"/>
    </row>
    <row r="926" spans="1:30" ht="12.75" customHeight="1">
      <c r="A926" s="94"/>
      <c r="B926" s="95"/>
      <c r="C926" s="94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104"/>
      <c r="Q926" s="87"/>
      <c r="R926" s="87"/>
      <c r="S926" s="87"/>
      <c r="T926" s="87"/>
      <c r="U926" s="87"/>
      <c r="V926" s="87"/>
      <c r="W926" s="87"/>
      <c r="X926" s="87"/>
      <c r="Y926" s="87"/>
      <c r="Z926" s="87"/>
      <c r="AA926" s="87"/>
      <c r="AB926" s="87"/>
      <c r="AC926" s="87"/>
      <c r="AD926" s="87"/>
    </row>
    <row r="927" spans="1:30" ht="12.75" customHeight="1">
      <c r="A927" s="94"/>
      <c r="B927" s="95"/>
      <c r="C927" s="94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104"/>
      <c r="Q927" s="87"/>
      <c r="R927" s="87"/>
      <c r="S927" s="87"/>
      <c r="T927" s="87"/>
      <c r="U927" s="87"/>
      <c r="V927" s="87"/>
      <c r="W927" s="87"/>
      <c r="X927" s="87"/>
      <c r="Y927" s="87"/>
      <c r="Z927" s="87"/>
      <c r="AA927" s="87"/>
      <c r="AB927" s="87"/>
      <c r="AC927" s="87"/>
      <c r="AD927" s="87"/>
    </row>
    <row r="928" spans="1:30" ht="12.75" customHeight="1">
      <c r="A928" s="94"/>
      <c r="B928" s="95"/>
      <c r="C928" s="94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104"/>
      <c r="Q928" s="87"/>
      <c r="R928" s="87"/>
      <c r="S928" s="87"/>
      <c r="T928" s="87"/>
      <c r="U928" s="87"/>
      <c r="V928" s="87"/>
      <c r="W928" s="87"/>
      <c r="X928" s="87"/>
      <c r="Y928" s="87"/>
      <c r="Z928" s="87"/>
      <c r="AA928" s="87"/>
      <c r="AB928" s="87"/>
      <c r="AC928" s="87"/>
      <c r="AD928" s="87"/>
    </row>
    <row r="929" spans="1:30" ht="12.75" customHeight="1">
      <c r="A929" s="94"/>
      <c r="B929" s="95"/>
      <c r="C929" s="94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104"/>
      <c r="Q929" s="87"/>
      <c r="R929" s="87"/>
      <c r="S929" s="87"/>
      <c r="T929" s="87"/>
      <c r="U929" s="87"/>
      <c r="V929" s="87"/>
      <c r="W929" s="87"/>
      <c r="X929" s="87"/>
      <c r="Y929" s="87"/>
      <c r="Z929" s="87"/>
      <c r="AA929" s="87"/>
      <c r="AB929" s="87"/>
      <c r="AC929" s="87"/>
      <c r="AD929" s="87"/>
    </row>
    <row r="930" spans="1:30" ht="12.75" customHeight="1">
      <c r="A930" s="94"/>
      <c r="B930" s="95"/>
      <c r="C930" s="94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104"/>
      <c r="Q930" s="87"/>
      <c r="R930" s="87"/>
      <c r="S930" s="87"/>
      <c r="T930" s="87"/>
      <c r="U930" s="87"/>
      <c r="V930" s="87"/>
      <c r="W930" s="87"/>
      <c r="X930" s="87"/>
      <c r="Y930" s="87"/>
      <c r="Z930" s="87"/>
      <c r="AA930" s="87"/>
      <c r="AB930" s="87"/>
      <c r="AC930" s="87"/>
      <c r="AD930" s="87"/>
    </row>
    <row r="931" spans="1:30" ht="12.75" customHeight="1">
      <c r="A931" s="94"/>
      <c r="B931" s="95"/>
      <c r="C931" s="94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104"/>
      <c r="Q931" s="87"/>
      <c r="R931" s="87"/>
      <c r="S931" s="87"/>
      <c r="T931" s="87"/>
      <c r="U931" s="87"/>
      <c r="V931" s="87"/>
      <c r="W931" s="87"/>
      <c r="X931" s="87"/>
      <c r="Y931" s="87"/>
      <c r="Z931" s="87"/>
      <c r="AA931" s="87"/>
      <c r="AB931" s="87"/>
      <c r="AC931" s="87"/>
      <c r="AD931" s="87"/>
    </row>
    <row r="932" spans="1:30" ht="12.75" customHeight="1">
      <c r="A932" s="94"/>
      <c r="B932" s="95"/>
      <c r="C932" s="94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104"/>
      <c r="Q932" s="87"/>
      <c r="R932" s="87"/>
      <c r="S932" s="87"/>
      <c r="T932" s="87"/>
      <c r="U932" s="87"/>
      <c r="V932" s="87"/>
      <c r="W932" s="87"/>
      <c r="X932" s="87"/>
      <c r="Y932" s="87"/>
      <c r="Z932" s="87"/>
      <c r="AA932" s="87"/>
      <c r="AB932" s="87"/>
      <c r="AC932" s="87"/>
      <c r="AD932" s="87"/>
    </row>
    <row r="933" spans="1:30" ht="12.75" customHeight="1">
      <c r="A933" s="94"/>
      <c r="B933" s="95"/>
      <c r="C933" s="94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104"/>
      <c r="Q933" s="87"/>
      <c r="R933" s="87"/>
      <c r="S933" s="87"/>
      <c r="T933" s="87"/>
      <c r="U933" s="87"/>
      <c r="V933" s="87"/>
      <c r="W933" s="87"/>
      <c r="X933" s="87"/>
      <c r="Y933" s="87"/>
      <c r="Z933" s="87"/>
      <c r="AA933" s="87"/>
      <c r="AB933" s="87"/>
      <c r="AC933" s="87"/>
      <c r="AD933" s="87"/>
    </row>
    <row r="934" spans="1:30" ht="12.75" customHeight="1">
      <c r="A934" s="94"/>
      <c r="B934" s="95"/>
      <c r="C934" s="94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104"/>
      <c r="Q934" s="87"/>
      <c r="R934" s="87"/>
      <c r="S934" s="87"/>
      <c r="T934" s="87"/>
      <c r="U934" s="87"/>
      <c r="V934" s="87"/>
      <c r="W934" s="87"/>
      <c r="X934" s="87"/>
      <c r="Y934" s="87"/>
      <c r="Z934" s="87"/>
      <c r="AA934" s="87"/>
      <c r="AB934" s="87"/>
      <c r="AC934" s="87"/>
      <c r="AD934" s="87"/>
    </row>
    <row r="935" spans="1:30" ht="12.75" customHeight="1">
      <c r="A935" s="94"/>
      <c r="B935" s="95"/>
      <c r="C935" s="94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104"/>
      <c r="Q935" s="87"/>
      <c r="R935" s="87"/>
      <c r="S935" s="87"/>
      <c r="T935" s="87"/>
      <c r="U935" s="87"/>
      <c r="V935" s="87"/>
      <c r="W935" s="87"/>
      <c r="X935" s="87"/>
      <c r="Y935" s="87"/>
      <c r="Z935" s="87"/>
      <c r="AA935" s="87"/>
      <c r="AB935" s="87"/>
      <c r="AC935" s="87"/>
      <c r="AD935" s="87"/>
    </row>
    <row r="936" spans="1:30" ht="12.75" customHeight="1">
      <c r="A936" s="94"/>
      <c r="B936" s="95"/>
      <c r="C936" s="94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104"/>
      <c r="Q936" s="87"/>
      <c r="R936" s="87"/>
      <c r="S936" s="87"/>
      <c r="T936" s="87"/>
      <c r="U936" s="87"/>
      <c r="V936" s="87"/>
      <c r="W936" s="87"/>
      <c r="X936" s="87"/>
      <c r="Y936" s="87"/>
      <c r="Z936" s="87"/>
      <c r="AA936" s="87"/>
      <c r="AB936" s="87"/>
      <c r="AC936" s="87"/>
      <c r="AD936" s="87"/>
    </row>
    <row r="937" spans="1:30" ht="12.75" customHeight="1">
      <c r="A937" s="94"/>
      <c r="B937" s="95"/>
      <c r="C937" s="94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104"/>
      <c r="Q937" s="87"/>
      <c r="R937" s="87"/>
      <c r="S937" s="87"/>
      <c r="T937" s="87"/>
      <c r="U937" s="87"/>
      <c r="V937" s="87"/>
      <c r="W937" s="87"/>
      <c r="X937" s="87"/>
      <c r="Y937" s="87"/>
      <c r="Z937" s="87"/>
      <c r="AA937" s="87"/>
      <c r="AB937" s="87"/>
      <c r="AC937" s="87"/>
      <c r="AD937" s="87"/>
    </row>
    <row r="938" spans="1:30" ht="12.75" customHeight="1">
      <c r="A938" s="94"/>
      <c r="B938" s="95"/>
      <c r="C938" s="94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104"/>
      <c r="Q938" s="87"/>
      <c r="R938" s="87"/>
      <c r="S938" s="87"/>
      <c r="T938" s="87"/>
      <c r="U938" s="87"/>
      <c r="V938" s="87"/>
      <c r="W938" s="87"/>
      <c r="X938" s="87"/>
      <c r="Y938" s="87"/>
      <c r="Z938" s="87"/>
      <c r="AA938" s="87"/>
      <c r="AB938" s="87"/>
      <c r="AC938" s="87"/>
      <c r="AD938" s="87"/>
    </row>
    <row r="939" spans="1:30" ht="12.75" customHeight="1">
      <c r="A939" s="94"/>
      <c r="B939" s="95"/>
      <c r="C939" s="94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104"/>
      <c r="Q939" s="87"/>
      <c r="R939" s="87"/>
      <c r="S939" s="87"/>
      <c r="T939" s="87"/>
      <c r="U939" s="87"/>
      <c r="V939" s="87"/>
      <c r="W939" s="87"/>
      <c r="X939" s="87"/>
      <c r="Y939" s="87"/>
      <c r="Z939" s="87"/>
      <c r="AA939" s="87"/>
      <c r="AB939" s="87"/>
      <c r="AC939" s="87"/>
      <c r="AD939" s="87"/>
    </row>
    <row r="940" spans="1:30" ht="12.75" customHeight="1">
      <c r="A940" s="94"/>
      <c r="B940" s="95"/>
      <c r="C940" s="94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104"/>
      <c r="Q940" s="87"/>
      <c r="R940" s="87"/>
      <c r="S940" s="87"/>
      <c r="T940" s="87"/>
      <c r="U940" s="87"/>
      <c r="V940" s="87"/>
      <c r="W940" s="87"/>
      <c r="X940" s="87"/>
      <c r="Y940" s="87"/>
      <c r="Z940" s="87"/>
      <c r="AA940" s="87"/>
      <c r="AB940" s="87"/>
      <c r="AC940" s="87"/>
      <c r="AD940" s="87"/>
    </row>
    <row r="941" spans="1:30" ht="12.75" customHeight="1">
      <c r="A941" s="94"/>
      <c r="B941" s="95"/>
      <c r="C941" s="94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104"/>
      <c r="Q941" s="87"/>
      <c r="R941" s="87"/>
      <c r="S941" s="87"/>
      <c r="T941" s="87"/>
      <c r="U941" s="87"/>
      <c r="V941" s="87"/>
      <c r="W941" s="87"/>
      <c r="X941" s="87"/>
      <c r="Y941" s="87"/>
      <c r="Z941" s="87"/>
      <c r="AA941" s="87"/>
      <c r="AB941" s="87"/>
      <c r="AC941" s="87"/>
      <c r="AD941" s="87"/>
    </row>
    <row r="942" spans="1:30" ht="12.75" customHeight="1">
      <c r="A942" s="94"/>
      <c r="B942" s="95"/>
      <c r="C942" s="94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104"/>
      <c r="Q942" s="87"/>
      <c r="R942" s="87"/>
      <c r="S942" s="87"/>
      <c r="T942" s="87"/>
      <c r="U942" s="87"/>
      <c r="V942" s="87"/>
      <c r="W942" s="87"/>
      <c r="X942" s="87"/>
      <c r="Y942" s="87"/>
      <c r="Z942" s="87"/>
      <c r="AA942" s="87"/>
      <c r="AB942" s="87"/>
      <c r="AC942" s="87"/>
      <c r="AD942" s="87"/>
    </row>
    <row r="943" spans="1:30" ht="12.75" customHeight="1">
      <c r="A943" s="94"/>
      <c r="B943" s="95"/>
      <c r="C943" s="94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104"/>
      <c r="Q943" s="87"/>
      <c r="R943" s="87"/>
      <c r="S943" s="87"/>
      <c r="T943" s="87"/>
      <c r="U943" s="87"/>
      <c r="V943" s="87"/>
      <c r="W943" s="87"/>
      <c r="X943" s="87"/>
      <c r="Y943" s="87"/>
      <c r="Z943" s="87"/>
      <c r="AA943" s="87"/>
      <c r="AB943" s="87"/>
      <c r="AC943" s="87"/>
      <c r="AD943" s="87"/>
    </row>
    <row r="944" spans="1:30" ht="12.75" customHeight="1">
      <c r="A944" s="94"/>
      <c r="B944" s="95"/>
      <c r="C944" s="94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104"/>
      <c r="Q944" s="87"/>
      <c r="R944" s="87"/>
      <c r="S944" s="87"/>
      <c r="T944" s="87"/>
      <c r="U944" s="87"/>
      <c r="V944" s="87"/>
      <c r="W944" s="87"/>
      <c r="X944" s="87"/>
      <c r="Y944" s="87"/>
      <c r="Z944" s="87"/>
      <c r="AA944" s="87"/>
      <c r="AB944" s="87"/>
      <c r="AC944" s="87"/>
      <c r="AD944" s="87"/>
    </row>
    <row r="945" spans="1:30" ht="12.75" customHeight="1">
      <c r="A945" s="94"/>
      <c r="B945" s="95"/>
      <c r="C945" s="94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104"/>
      <c r="Q945" s="87"/>
      <c r="R945" s="87"/>
      <c r="S945" s="87"/>
      <c r="T945" s="87"/>
      <c r="U945" s="87"/>
      <c r="V945" s="87"/>
      <c r="W945" s="87"/>
      <c r="X945" s="87"/>
      <c r="Y945" s="87"/>
      <c r="Z945" s="87"/>
      <c r="AA945" s="87"/>
      <c r="AB945" s="87"/>
      <c r="AC945" s="87"/>
      <c r="AD945" s="87"/>
    </row>
    <row r="946" spans="1:30" ht="12.75" customHeight="1">
      <c r="A946" s="94"/>
      <c r="B946" s="95"/>
      <c r="C946" s="94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104"/>
      <c r="Q946" s="87"/>
      <c r="R946" s="87"/>
      <c r="S946" s="87"/>
      <c r="T946" s="87"/>
      <c r="U946" s="87"/>
      <c r="V946" s="87"/>
      <c r="W946" s="87"/>
      <c r="X946" s="87"/>
      <c r="Y946" s="87"/>
      <c r="Z946" s="87"/>
      <c r="AA946" s="87"/>
      <c r="AB946" s="87"/>
      <c r="AC946" s="87"/>
      <c r="AD946" s="87"/>
    </row>
    <row r="947" spans="1:30" ht="12.75" customHeight="1">
      <c r="A947" s="94"/>
      <c r="B947" s="95"/>
      <c r="C947" s="94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104"/>
      <c r="Q947" s="87"/>
      <c r="R947" s="87"/>
      <c r="S947" s="87"/>
      <c r="T947" s="87"/>
      <c r="U947" s="87"/>
      <c r="V947" s="87"/>
      <c r="W947" s="87"/>
      <c r="X947" s="87"/>
      <c r="Y947" s="87"/>
      <c r="Z947" s="87"/>
      <c r="AA947" s="87"/>
      <c r="AB947" s="87"/>
      <c r="AC947" s="87"/>
      <c r="AD947" s="87"/>
    </row>
    <row r="948" spans="1:30" ht="12.75" customHeight="1">
      <c r="A948" s="94"/>
      <c r="B948" s="95"/>
      <c r="C948" s="94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104"/>
      <c r="Q948" s="87"/>
      <c r="R948" s="87"/>
      <c r="S948" s="87"/>
      <c r="T948" s="87"/>
      <c r="U948" s="87"/>
      <c r="V948" s="87"/>
      <c r="W948" s="87"/>
      <c r="X948" s="87"/>
      <c r="Y948" s="87"/>
      <c r="Z948" s="87"/>
      <c r="AA948" s="87"/>
      <c r="AB948" s="87"/>
      <c r="AC948" s="87"/>
      <c r="AD948" s="87"/>
    </row>
    <row r="949" spans="1:30" ht="12.75" customHeight="1">
      <c r="A949" s="94"/>
      <c r="B949" s="95"/>
      <c r="C949" s="94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104"/>
      <c r="Q949" s="87"/>
      <c r="R949" s="87"/>
      <c r="S949" s="87"/>
      <c r="T949" s="87"/>
      <c r="U949" s="87"/>
      <c r="V949" s="87"/>
      <c r="W949" s="87"/>
      <c r="X949" s="87"/>
      <c r="Y949" s="87"/>
      <c r="Z949" s="87"/>
      <c r="AA949" s="87"/>
      <c r="AB949" s="87"/>
      <c r="AC949" s="87"/>
      <c r="AD949" s="87"/>
    </row>
    <row r="950" spans="1:30" ht="12.75" customHeight="1">
      <c r="A950" s="94"/>
      <c r="B950" s="95"/>
      <c r="C950" s="94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104"/>
      <c r="Q950" s="87"/>
      <c r="R950" s="87"/>
      <c r="S950" s="87"/>
      <c r="T950" s="87"/>
      <c r="U950" s="87"/>
      <c r="V950" s="87"/>
      <c r="W950" s="87"/>
      <c r="X950" s="87"/>
      <c r="Y950" s="87"/>
      <c r="Z950" s="87"/>
      <c r="AA950" s="87"/>
      <c r="AB950" s="87"/>
      <c r="AC950" s="87"/>
      <c r="AD950" s="87"/>
    </row>
    <row r="951" spans="1:30" ht="12.75" customHeight="1">
      <c r="A951" s="94"/>
      <c r="B951" s="95"/>
      <c r="C951" s="94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104"/>
      <c r="Q951" s="87"/>
      <c r="R951" s="87"/>
      <c r="S951" s="87"/>
      <c r="T951" s="87"/>
      <c r="U951" s="87"/>
      <c r="V951" s="87"/>
      <c r="W951" s="87"/>
      <c r="X951" s="87"/>
      <c r="Y951" s="87"/>
      <c r="Z951" s="87"/>
      <c r="AA951" s="87"/>
      <c r="AB951" s="87"/>
      <c r="AC951" s="87"/>
      <c r="AD951" s="87"/>
    </row>
    <row r="952" spans="1:30" ht="12.75" customHeight="1">
      <c r="A952" s="94"/>
      <c r="B952" s="95"/>
      <c r="C952" s="94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104"/>
      <c r="Q952" s="87"/>
      <c r="R952" s="87"/>
      <c r="S952" s="87"/>
      <c r="T952" s="87"/>
      <c r="U952" s="87"/>
      <c r="V952" s="87"/>
      <c r="W952" s="87"/>
      <c r="X952" s="87"/>
      <c r="Y952" s="87"/>
      <c r="Z952" s="87"/>
      <c r="AA952" s="87"/>
      <c r="AB952" s="87"/>
      <c r="AC952" s="87"/>
      <c r="AD952" s="87"/>
    </row>
    <row r="953" spans="1:30" ht="12.75" customHeight="1">
      <c r="A953" s="94"/>
      <c r="B953" s="95"/>
      <c r="C953" s="94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104"/>
      <c r="Q953" s="87"/>
      <c r="R953" s="87"/>
      <c r="S953" s="87"/>
      <c r="T953" s="87"/>
      <c r="U953" s="87"/>
      <c r="V953" s="87"/>
      <c r="W953" s="87"/>
      <c r="X953" s="87"/>
      <c r="Y953" s="87"/>
      <c r="Z953" s="87"/>
      <c r="AA953" s="87"/>
      <c r="AB953" s="87"/>
      <c r="AC953" s="87"/>
      <c r="AD953" s="87"/>
    </row>
    <row r="954" spans="1:30" ht="12.75" customHeight="1">
      <c r="A954" s="94"/>
      <c r="B954" s="95"/>
      <c r="C954" s="94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104"/>
      <c r="Q954" s="87"/>
      <c r="R954" s="87"/>
      <c r="S954" s="87"/>
      <c r="T954" s="87"/>
      <c r="U954" s="87"/>
      <c r="V954" s="87"/>
      <c r="W954" s="87"/>
      <c r="X954" s="87"/>
      <c r="Y954" s="87"/>
      <c r="Z954" s="87"/>
      <c r="AA954" s="87"/>
      <c r="AB954" s="87"/>
      <c r="AC954" s="87"/>
      <c r="AD954" s="87"/>
    </row>
    <row r="955" spans="1:30" ht="12.75" customHeight="1">
      <c r="A955" s="94"/>
      <c r="B955" s="95"/>
      <c r="C955" s="94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104"/>
      <c r="Q955" s="87"/>
      <c r="R955" s="87"/>
      <c r="S955" s="87"/>
      <c r="T955" s="87"/>
      <c r="U955" s="87"/>
      <c r="V955" s="87"/>
      <c r="W955" s="87"/>
      <c r="X955" s="87"/>
      <c r="Y955" s="87"/>
      <c r="Z955" s="87"/>
      <c r="AA955" s="87"/>
      <c r="AB955" s="87"/>
      <c r="AC955" s="87"/>
      <c r="AD955" s="87"/>
    </row>
    <row r="956" spans="1:30" ht="12.75" customHeight="1">
      <c r="A956" s="94"/>
      <c r="B956" s="95"/>
      <c r="C956" s="94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104"/>
      <c r="Q956" s="87"/>
      <c r="R956" s="87"/>
      <c r="S956" s="87"/>
      <c r="T956" s="87"/>
      <c r="U956" s="87"/>
      <c r="V956" s="87"/>
      <c r="W956" s="87"/>
      <c r="X956" s="87"/>
      <c r="Y956" s="87"/>
      <c r="Z956" s="87"/>
      <c r="AA956" s="87"/>
      <c r="AB956" s="87"/>
      <c r="AC956" s="87"/>
      <c r="AD956" s="87"/>
    </row>
    <row r="957" spans="1:30" ht="12.75" customHeight="1">
      <c r="A957" s="94"/>
      <c r="B957" s="95"/>
      <c r="C957" s="94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104"/>
      <c r="Q957" s="87"/>
      <c r="R957" s="87"/>
      <c r="S957" s="87"/>
      <c r="T957" s="87"/>
      <c r="U957" s="87"/>
      <c r="V957" s="87"/>
      <c r="W957" s="87"/>
      <c r="X957" s="87"/>
      <c r="Y957" s="87"/>
      <c r="Z957" s="87"/>
      <c r="AA957" s="87"/>
      <c r="AB957" s="87"/>
      <c r="AC957" s="87"/>
      <c r="AD957" s="87"/>
    </row>
    <row r="958" spans="1:30" ht="12.75" customHeight="1">
      <c r="A958" s="94"/>
      <c r="B958" s="95"/>
      <c r="C958" s="94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104"/>
      <c r="Q958" s="87"/>
      <c r="R958" s="87"/>
      <c r="S958" s="87"/>
      <c r="T958" s="87"/>
      <c r="U958" s="87"/>
      <c r="V958" s="87"/>
      <c r="W958" s="87"/>
      <c r="X958" s="87"/>
      <c r="Y958" s="87"/>
      <c r="Z958" s="87"/>
      <c r="AA958" s="87"/>
      <c r="AB958" s="87"/>
      <c r="AC958" s="87"/>
      <c r="AD958" s="87"/>
    </row>
    <row r="959" spans="1:30" ht="12.75" customHeight="1">
      <c r="A959" s="94"/>
      <c r="B959" s="95"/>
      <c r="C959" s="94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104"/>
      <c r="Q959" s="87"/>
      <c r="R959" s="87"/>
      <c r="S959" s="87"/>
      <c r="T959" s="87"/>
      <c r="U959" s="87"/>
      <c r="V959" s="87"/>
      <c r="W959" s="87"/>
      <c r="X959" s="87"/>
      <c r="Y959" s="87"/>
      <c r="Z959" s="87"/>
      <c r="AA959" s="87"/>
      <c r="AB959" s="87"/>
      <c r="AC959" s="87"/>
      <c r="AD959" s="87"/>
    </row>
    <row r="960" spans="1:30" ht="12.75" customHeight="1">
      <c r="A960" s="94"/>
      <c r="B960" s="95"/>
      <c r="C960" s="94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104"/>
      <c r="Q960" s="87"/>
      <c r="R960" s="87"/>
      <c r="S960" s="87"/>
      <c r="T960" s="87"/>
      <c r="U960" s="87"/>
      <c r="V960" s="87"/>
      <c r="W960" s="87"/>
      <c r="X960" s="87"/>
      <c r="Y960" s="87"/>
      <c r="Z960" s="87"/>
      <c r="AA960" s="87"/>
      <c r="AB960" s="87"/>
      <c r="AC960" s="87"/>
      <c r="AD960" s="87"/>
    </row>
    <row r="961" spans="1:30" ht="12.75" customHeight="1">
      <c r="A961" s="94"/>
      <c r="B961" s="95"/>
      <c r="C961" s="94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104"/>
      <c r="Q961" s="87"/>
      <c r="R961" s="87"/>
      <c r="S961" s="87"/>
      <c r="T961" s="87"/>
      <c r="U961" s="87"/>
      <c r="V961" s="87"/>
      <c r="W961" s="87"/>
      <c r="X961" s="87"/>
      <c r="Y961" s="87"/>
      <c r="Z961" s="87"/>
      <c r="AA961" s="87"/>
      <c r="AB961" s="87"/>
      <c r="AC961" s="87"/>
      <c r="AD961" s="87"/>
    </row>
    <row r="962" spans="1:30" ht="12.75" customHeight="1">
      <c r="A962" s="94"/>
      <c r="B962" s="95"/>
      <c r="C962" s="94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104"/>
      <c r="Q962" s="87"/>
      <c r="R962" s="87"/>
      <c r="S962" s="87"/>
      <c r="T962" s="87"/>
      <c r="U962" s="87"/>
      <c r="V962" s="87"/>
      <c r="W962" s="87"/>
      <c r="X962" s="87"/>
      <c r="Y962" s="87"/>
      <c r="Z962" s="87"/>
      <c r="AA962" s="87"/>
      <c r="AB962" s="87"/>
      <c r="AC962" s="87"/>
      <c r="AD962" s="87"/>
    </row>
    <row r="963" spans="1:30" ht="12.75" customHeight="1">
      <c r="A963" s="94"/>
      <c r="B963" s="95"/>
      <c r="C963" s="94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104"/>
      <c r="Q963" s="87"/>
      <c r="R963" s="87"/>
      <c r="S963" s="87"/>
      <c r="T963" s="87"/>
      <c r="U963" s="87"/>
      <c r="V963" s="87"/>
      <c r="W963" s="87"/>
      <c r="X963" s="87"/>
      <c r="Y963" s="87"/>
      <c r="Z963" s="87"/>
      <c r="AA963" s="87"/>
      <c r="AB963" s="87"/>
      <c r="AC963" s="87"/>
      <c r="AD963" s="87"/>
    </row>
    <row r="964" spans="1:30" ht="12.75" customHeight="1">
      <c r="A964" s="94"/>
      <c r="B964" s="95"/>
      <c r="C964" s="94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104"/>
      <c r="Q964" s="87"/>
      <c r="R964" s="87"/>
      <c r="S964" s="87"/>
      <c r="T964" s="87"/>
      <c r="U964" s="87"/>
      <c r="V964" s="87"/>
      <c r="W964" s="87"/>
      <c r="X964" s="87"/>
      <c r="Y964" s="87"/>
      <c r="Z964" s="87"/>
      <c r="AA964" s="87"/>
      <c r="AB964" s="87"/>
      <c r="AC964" s="87"/>
      <c r="AD964" s="87"/>
    </row>
    <row r="965" spans="1:30" ht="12.75" customHeight="1">
      <c r="A965" s="94"/>
      <c r="B965" s="95"/>
      <c r="C965" s="94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104"/>
      <c r="Q965" s="87"/>
      <c r="R965" s="87"/>
      <c r="S965" s="87"/>
      <c r="T965" s="87"/>
      <c r="U965" s="87"/>
      <c r="V965" s="87"/>
      <c r="W965" s="87"/>
      <c r="X965" s="87"/>
      <c r="Y965" s="87"/>
      <c r="Z965" s="87"/>
      <c r="AA965" s="87"/>
      <c r="AB965" s="87"/>
      <c r="AC965" s="87"/>
      <c r="AD965" s="87"/>
    </row>
    <row r="966" spans="1:30" ht="12.75" customHeight="1">
      <c r="A966" s="94"/>
      <c r="B966" s="95"/>
      <c r="C966" s="94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104"/>
      <c r="Q966" s="87"/>
      <c r="R966" s="87"/>
      <c r="S966" s="87"/>
      <c r="T966" s="87"/>
      <c r="U966" s="87"/>
      <c r="V966" s="87"/>
      <c r="W966" s="87"/>
      <c r="X966" s="87"/>
      <c r="Y966" s="87"/>
      <c r="Z966" s="87"/>
      <c r="AA966" s="87"/>
      <c r="AB966" s="87"/>
      <c r="AC966" s="87"/>
      <c r="AD966" s="87"/>
    </row>
    <row r="967" spans="1:30" ht="12.75" customHeight="1">
      <c r="A967" s="94"/>
      <c r="B967" s="95"/>
      <c r="C967" s="94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104"/>
      <c r="Q967" s="87"/>
      <c r="R967" s="87"/>
      <c r="S967" s="87"/>
      <c r="T967" s="87"/>
      <c r="U967" s="87"/>
      <c r="V967" s="87"/>
      <c r="W967" s="87"/>
      <c r="X967" s="87"/>
      <c r="Y967" s="87"/>
      <c r="Z967" s="87"/>
      <c r="AA967" s="87"/>
      <c r="AB967" s="87"/>
      <c r="AC967" s="87"/>
      <c r="AD967" s="87"/>
    </row>
    <row r="968" spans="1:30" ht="12.75" customHeight="1">
      <c r="A968" s="94"/>
      <c r="B968" s="95"/>
      <c r="C968" s="94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104"/>
      <c r="Q968" s="87"/>
      <c r="R968" s="87"/>
      <c r="S968" s="87"/>
      <c r="T968" s="87"/>
      <c r="U968" s="87"/>
      <c r="V968" s="87"/>
      <c r="W968" s="87"/>
      <c r="X968" s="87"/>
      <c r="Y968" s="87"/>
      <c r="Z968" s="87"/>
      <c r="AA968" s="87"/>
      <c r="AB968" s="87"/>
      <c r="AC968" s="87"/>
      <c r="AD968" s="87"/>
    </row>
    <row r="969" spans="1:30" ht="12.75" customHeight="1">
      <c r="A969" s="94"/>
      <c r="B969" s="95"/>
      <c r="C969" s="94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104"/>
      <c r="Q969" s="87"/>
      <c r="R969" s="87"/>
      <c r="S969" s="87"/>
      <c r="T969" s="87"/>
      <c r="U969" s="87"/>
      <c r="V969" s="87"/>
      <c r="W969" s="87"/>
      <c r="X969" s="87"/>
      <c r="Y969" s="87"/>
      <c r="Z969" s="87"/>
      <c r="AA969" s="87"/>
      <c r="AB969" s="87"/>
      <c r="AC969" s="87"/>
      <c r="AD969" s="87"/>
    </row>
    <row r="970" spans="1:30" ht="12.75" customHeight="1">
      <c r="A970" s="94"/>
      <c r="B970" s="95"/>
      <c r="C970" s="94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104"/>
      <c r="Q970" s="87"/>
      <c r="R970" s="87"/>
      <c r="S970" s="87"/>
      <c r="T970" s="87"/>
      <c r="U970" s="87"/>
      <c r="V970" s="87"/>
      <c r="W970" s="87"/>
      <c r="X970" s="87"/>
      <c r="Y970" s="87"/>
      <c r="Z970" s="87"/>
      <c r="AA970" s="87"/>
      <c r="AB970" s="87"/>
      <c r="AC970" s="87"/>
      <c r="AD970" s="87"/>
    </row>
    <row r="971" spans="1:30" ht="12.75" customHeight="1">
      <c r="A971" s="94"/>
      <c r="B971" s="95"/>
      <c r="C971" s="94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104"/>
      <c r="Q971" s="87"/>
      <c r="R971" s="87"/>
      <c r="S971" s="87"/>
      <c r="T971" s="87"/>
      <c r="U971" s="87"/>
      <c r="V971" s="87"/>
      <c r="W971" s="87"/>
      <c r="X971" s="87"/>
      <c r="Y971" s="87"/>
      <c r="Z971" s="87"/>
      <c r="AA971" s="87"/>
      <c r="AB971" s="87"/>
      <c r="AC971" s="87"/>
      <c r="AD971" s="87"/>
    </row>
    <row r="972" spans="1:30" ht="12.75" customHeight="1">
      <c r="A972" s="94"/>
      <c r="B972" s="95"/>
      <c r="C972" s="94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104"/>
      <c r="Q972" s="87"/>
      <c r="R972" s="87"/>
      <c r="S972" s="87"/>
      <c r="T972" s="87"/>
      <c r="U972" s="87"/>
      <c r="V972" s="87"/>
      <c r="W972" s="87"/>
      <c r="X972" s="87"/>
      <c r="Y972" s="87"/>
      <c r="Z972" s="87"/>
      <c r="AA972" s="87"/>
      <c r="AB972" s="87"/>
      <c r="AC972" s="87"/>
      <c r="AD972" s="87"/>
    </row>
    <row r="973" spans="1:30" ht="12.75" customHeight="1">
      <c r="A973" s="94"/>
      <c r="B973" s="95"/>
      <c r="C973" s="94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104"/>
      <c r="Q973" s="87"/>
      <c r="R973" s="87"/>
      <c r="S973" s="87"/>
      <c r="T973" s="87"/>
      <c r="U973" s="87"/>
      <c r="V973" s="87"/>
      <c r="W973" s="87"/>
      <c r="X973" s="87"/>
      <c r="Y973" s="87"/>
      <c r="Z973" s="87"/>
      <c r="AA973" s="87"/>
      <c r="AB973" s="87"/>
      <c r="AC973" s="87"/>
      <c r="AD973" s="87"/>
    </row>
    <row r="974" spans="1:30" ht="12.75" customHeight="1">
      <c r="A974" s="94"/>
      <c r="B974" s="95"/>
      <c r="C974" s="94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104"/>
      <c r="Q974" s="87"/>
      <c r="R974" s="87"/>
      <c r="S974" s="87"/>
      <c r="T974" s="87"/>
      <c r="U974" s="87"/>
      <c r="V974" s="87"/>
      <c r="W974" s="87"/>
      <c r="X974" s="87"/>
      <c r="Y974" s="87"/>
      <c r="Z974" s="87"/>
      <c r="AA974" s="87"/>
      <c r="AB974" s="87"/>
      <c r="AC974" s="87"/>
      <c r="AD974" s="87"/>
    </row>
    <row r="975" spans="1:30" ht="12.75" customHeight="1">
      <c r="A975" s="94"/>
      <c r="B975" s="95"/>
      <c r="C975" s="94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104"/>
      <c r="Q975" s="87"/>
      <c r="R975" s="87"/>
      <c r="S975" s="87"/>
      <c r="T975" s="87"/>
      <c r="U975" s="87"/>
      <c r="V975" s="87"/>
      <c r="W975" s="87"/>
      <c r="X975" s="87"/>
      <c r="Y975" s="87"/>
      <c r="Z975" s="87"/>
      <c r="AA975" s="87"/>
      <c r="AB975" s="87"/>
      <c r="AC975" s="87"/>
      <c r="AD975" s="87"/>
    </row>
    <row r="976" spans="1:30" ht="12.75" customHeight="1">
      <c r="A976" s="94"/>
      <c r="B976" s="95"/>
      <c r="C976" s="94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104"/>
      <c r="Q976" s="87"/>
      <c r="R976" s="87"/>
      <c r="S976" s="87"/>
      <c r="T976" s="87"/>
      <c r="U976" s="87"/>
      <c r="V976" s="87"/>
      <c r="W976" s="87"/>
      <c r="X976" s="87"/>
      <c r="Y976" s="87"/>
      <c r="Z976" s="87"/>
      <c r="AA976" s="87"/>
      <c r="AB976" s="87"/>
      <c r="AC976" s="87"/>
      <c r="AD976" s="87"/>
    </row>
    <row r="977" spans="1:30" ht="12.75" customHeight="1">
      <c r="A977" s="94"/>
      <c r="B977" s="95"/>
      <c r="C977" s="94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104"/>
      <c r="Q977" s="87"/>
      <c r="R977" s="87"/>
      <c r="S977" s="87"/>
      <c r="T977" s="87"/>
      <c r="U977" s="87"/>
      <c r="V977" s="87"/>
      <c r="W977" s="87"/>
      <c r="X977" s="87"/>
      <c r="Y977" s="87"/>
      <c r="Z977" s="87"/>
      <c r="AA977" s="87"/>
      <c r="AB977" s="87"/>
      <c r="AC977" s="87"/>
      <c r="AD977" s="87"/>
    </row>
    <row r="978" spans="1:30" ht="12.75" customHeight="1">
      <c r="A978" s="94"/>
      <c r="B978" s="95"/>
      <c r="C978" s="94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104"/>
      <c r="Q978" s="87"/>
      <c r="R978" s="87"/>
      <c r="S978" s="87"/>
      <c r="T978" s="87"/>
      <c r="U978" s="87"/>
      <c r="V978" s="87"/>
      <c r="W978" s="87"/>
      <c r="X978" s="87"/>
      <c r="Y978" s="87"/>
      <c r="Z978" s="87"/>
      <c r="AA978" s="87"/>
      <c r="AB978" s="87"/>
      <c r="AC978" s="87"/>
      <c r="AD978" s="87"/>
    </row>
    <row r="979" spans="1:30" ht="12.75" customHeight="1">
      <c r="A979" s="94"/>
      <c r="B979" s="95"/>
      <c r="C979" s="94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104"/>
      <c r="Q979" s="87"/>
      <c r="R979" s="87"/>
      <c r="S979" s="87"/>
      <c r="T979" s="87"/>
      <c r="U979" s="87"/>
      <c r="V979" s="87"/>
      <c r="W979" s="87"/>
      <c r="X979" s="87"/>
      <c r="Y979" s="87"/>
      <c r="Z979" s="87"/>
      <c r="AA979" s="87"/>
      <c r="AB979" s="87"/>
      <c r="AC979" s="87"/>
      <c r="AD979" s="87"/>
    </row>
    <row r="980" spans="1:30" ht="12.75" customHeight="1">
      <c r="A980" s="94"/>
      <c r="B980" s="95"/>
      <c r="C980" s="94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104"/>
      <c r="Q980" s="87"/>
      <c r="R980" s="87"/>
      <c r="S980" s="87"/>
      <c r="T980" s="87"/>
      <c r="U980" s="87"/>
      <c r="V980" s="87"/>
      <c r="W980" s="87"/>
      <c r="X980" s="87"/>
      <c r="Y980" s="87"/>
      <c r="Z980" s="87"/>
      <c r="AA980" s="87"/>
      <c r="AB980" s="87"/>
      <c r="AC980" s="87"/>
      <c r="AD980" s="87"/>
    </row>
    <row r="981" spans="1:30" ht="12.75" customHeight="1">
      <c r="A981" s="94"/>
      <c r="B981" s="95"/>
      <c r="C981" s="94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104"/>
      <c r="Q981" s="87"/>
      <c r="R981" s="87"/>
      <c r="S981" s="87"/>
      <c r="T981" s="87"/>
      <c r="U981" s="87"/>
      <c r="V981" s="87"/>
      <c r="W981" s="87"/>
      <c r="X981" s="87"/>
      <c r="Y981" s="87"/>
      <c r="Z981" s="87"/>
      <c r="AA981" s="87"/>
      <c r="AB981" s="87"/>
      <c r="AC981" s="87"/>
      <c r="AD981" s="87"/>
    </row>
    <row r="982" spans="1:30" ht="12.75" customHeight="1">
      <c r="A982" s="94"/>
      <c r="B982" s="95"/>
      <c r="C982" s="94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104"/>
      <c r="Q982" s="87"/>
      <c r="R982" s="87"/>
      <c r="S982" s="87"/>
      <c r="T982" s="87"/>
      <c r="U982" s="87"/>
      <c r="V982" s="87"/>
      <c r="W982" s="87"/>
      <c r="X982" s="87"/>
      <c r="Y982" s="87"/>
      <c r="Z982" s="87"/>
      <c r="AA982" s="87"/>
      <c r="AB982" s="87"/>
      <c r="AC982" s="87"/>
      <c r="AD982" s="87"/>
    </row>
    <row r="983" spans="1:30" ht="12.75" customHeight="1">
      <c r="A983" s="94"/>
      <c r="B983" s="95"/>
      <c r="C983" s="94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104"/>
      <c r="Q983" s="87"/>
      <c r="R983" s="87"/>
      <c r="S983" s="87"/>
      <c r="T983" s="87"/>
      <c r="U983" s="87"/>
      <c r="V983" s="87"/>
      <c r="W983" s="87"/>
      <c r="X983" s="87"/>
      <c r="Y983" s="87"/>
      <c r="Z983" s="87"/>
      <c r="AA983" s="87"/>
      <c r="AB983" s="87"/>
      <c r="AC983" s="87"/>
      <c r="AD983" s="87"/>
    </row>
    <row r="984" spans="1:30" ht="12.75" customHeight="1">
      <c r="A984" s="94"/>
      <c r="B984" s="95"/>
      <c r="C984" s="94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104"/>
      <c r="Q984" s="87"/>
      <c r="R984" s="87"/>
      <c r="S984" s="87"/>
      <c r="T984" s="87"/>
      <c r="U984" s="87"/>
      <c r="V984" s="87"/>
      <c r="W984" s="87"/>
      <c r="X984" s="87"/>
      <c r="Y984" s="87"/>
      <c r="Z984" s="87"/>
      <c r="AA984" s="87"/>
      <c r="AB984" s="87"/>
      <c r="AC984" s="87"/>
      <c r="AD984" s="87"/>
    </row>
    <row r="985" spans="1:30" ht="12.75" customHeight="1">
      <c r="A985" s="94"/>
      <c r="B985" s="95"/>
      <c r="C985" s="94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104"/>
      <c r="Q985" s="87"/>
      <c r="R985" s="87"/>
      <c r="S985" s="87"/>
      <c r="T985" s="87"/>
      <c r="U985" s="87"/>
      <c r="V985" s="87"/>
      <c r="W985" s="87"/>
      <c r="X985" s="87"/>
      <c r="Y985" s="87"/>
      <c r="Z985" s="87"/>
      <c r="AA985" s="87"/>
      <c r="AB985" s="87"/>
      <c r="AC985" s="87"/>
      <c r="AD985" s="87"/>
    </row>
    <row r="986" spans="1:30" ht="12.75" customHeight="1">
      <c r="A986" s="94"/>
      <c r="B986" s="95"/>
      <c r="C986" s="94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104"/>
      <c r="Q986" s="87"/>
      <c r="R986" s="87"/>
      <c r="S986" s="87"/>
      <c r="T986" s="87"/>
      <c r="U986" s="87"/>
      <c r="V986" s="87"/>
      <c r="W986" s="87"/>
      <c r="X986" s="87"/>
      <c r="Y986" s="87"/>
      <c r="Z986" s="87"/>
      <c r="AA986" s="87"/>
      <c r="AB986" s="87"/>
      <c r="AC986" s="87"/>
      <c r="AD986" s="87"/>
    </row>
    <row r="987" spans="1:30" ht="12.75" customHeight="1">
      <c r="A987" s="94"/>
      <c r="B987" s="95"/>
      <c r="C987" s="94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104"/>
      <c r="Q987" s="87"/>
      <c r="R987" s="87"/>
      <c r="S987" s="87"/>
      <c r="T987" s="87"/>
      <c r="U987" s="87"/>
      <c r="V987" s="87"/>
      <c r="W987" s="87"/>
      <c r="X987" s="87"/>
      <c r="Y987" s="87"/>
      <c r="Z987" s="87"/>
      <c r="AA987" s="87"/>
      <c r="AB987" s="87"/>
      <c r="AC987" s="87"/>
      <c r="AD987" s="87"/>
    </row>
    <row r="988" spans="1:30" ht="12.75" customHeight="1">
      <c r="A988" s="94"/>
      <c r="B988" s="95"/>
      <c r="C988" s="94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104"/>
      <c r="Q988" s="87"/>
      <c r="R988" s="87"/>
      <c r="S988" s="87"/>
      <c r="T988" s="87"/>
      <c r="U988" s="87"/>
      <c r="V988" s="87"/>
      <c r="W988" s="87"/>
      <c r="X988" s="87"/>
      <c r="Y988" s="87"/>
      <c r="Z988" s="87"/>
      <c r="AA988" s="87"/>
      <c r="AB988" s="87"/>
      <c r="AC988" s="87"/>
      <c r="AD988" s="87"/>
    </row>
    <row r="989" spans="1:30" ht="12.75" customHeight="1">
      <c r="A989" s="94"/>
      <c r="B989" s="95"/>
      <c r="C989" s="94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104"/>
      <c r="Q989" s="87"/>
      <c r="R989" s="87"/>
      <c r="S989" s="87"/>
      <c r="T989" s="87"/>
      <c r="U989" s="87"/>
      <c r="V989" s="87"/>
      <c r="W989" s="87"/>
      <c r="X989" s="87"/>
      <c r="Y989" s="87"/>
      <c r="Z989" s="87"/>
      <c r="AA989" s="87"/>
      <c r="AB989" s="87"/>
      <c r="AC989" s="87"/>
      <c r="AD989" s="87"/>
    </row>
    <row r="990" spans="1:30" ht="12.75" customHeight="1">
      <c r="A990" s="94"/>
      <c r="B990" s="95"/>
      <c r="C990" s="94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104"/>
      <c r="Q990" s="87"/>
      <c r="R990" s="87"/>
      <c r="S990" s="87"/>
      <c r="T990" s="87"/>
      <c r="U990" s="87"/>
      <c r="V990" s="87"/>
      <c r="W990" s="87"/>
      <c r="X990" s="87"/>
      <c r="Y990" s="87"/>
      <c r="Z990" s="87"/>
      <c r="AA990" s="87"/>
      <c r="AB990" s="87"/>
      <c r="AC990" s="87"/>
      <c r="AD990" s="87"/>
    </row>
    <row r="991" spans="1:30" ht="12.75" customHeight="1">
      <c r="A991" s="94"/>
      <c r="B991" s="95"/>
      <c r="C991" s="94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104"/>
      <c r="Q991" s="87"/>
      <c r="R991" s="87"/>
      <c r="S991" s="87"/>
      <c r="T991" s="87"/>
      <c r="U991" s="87"/>
      <c r="V991" s="87"/>
      <c r="W991" s="87"/>
      <c r="X991" s="87"/>
      <c r="Y991" s="87"/>
      <c r="Z991" s="87"/>
      <c r="AA991" s="87"/>
      <c r="AB991" s="87"/>
      <c r="AC991" s="87"/>
      <c r="AD991" s="87"/>
    </row>
    <row r="992" spans="1:30" ht="12.75" customHeight="1">
      <c r="A992" s="94"/>
      <c r="B992" s="95"/>
      <c r="C992" s="94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104"/>
      <c r="Q992" s="87"/>
      <c r="R992" s="87"/>
      <c r="S992" s="87"/>
      <c r="T992" s="87"/>
      <c r="U992" s="87"/>
      <c r="V992" s="87"/>
      <c r="W992" s="87"/>
      <c r="X992" s="87"/>
      <c r="Y992" s="87"/>
      <c r="Z992" s="87"/>
      <c r="AA992" s="87"/>
      <c r="AB992" s="87"/>
      <c r="AC992" s="87"/>
      <c r="AD992" s="87"/>
    </row>
    <row r="993" spans="1:30" ht="12.75" customHeight="1">
      <c r="A993" s="94"/>
      <c r="B993" s="95"/>
      <c r="C993" s="94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104"/>
      <c r="Q993" s="87"/>
      <c r="R993" s="87"/>
      <c r="S993" s="87"/>
      <c r="T993" s="87"/>
      <c r="U993" s="87"/>
      <c r="V993" s="87"/>
      <c r="W993" s="87"/>
      <c r="X993" s="87"/>
      <c r="Y993" s="87"/>
      <c r="Z993" s="87"/>
      <c r="AA993" s="87"/>
      <c r="AB993" s="87"/>
      <c r="AC993" s="87"/>
      <c r="AD993" s="87"/>
    </row>
    <row r="994" spans="1:30" ht="12.75" customHeight="1">
      <c r="A994" s="94"/>
      <c r="B994" s="95"/>
      <c r="C994" s="94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104"/>
      <c r="Q994" s="87"/>
      <c r="R994" s="87"/>
      <c r="S994" s="87"/>
      <c r="T994" s="87"/>
      <c r="U994" s="87"/>
      <c r="V994" s="87"/>
      <c r="W994" s="87"/>
      <c r="X994" s="87"/>
      <c r="Y994" s="87"/>
      <c r="Z994" s="87"/>
      <c r="AA994" s="87"/>
      <c r="AB994" s="87"/>
      <c r="AC994" s="87"/>
      <c r="AD994" s="87"/>
    </row>
    <row r="995" spans="1:30" ht="12.75" customHeight="1">
      <c r="A995" s="94"/>
      <c r="B995" s="95"/>
      <c r="C995" s="94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104"/>
      <c r="Q995" s="87"/>
      <c r="R995" s="87"/>
      <c r="S995" s="87"/>
      <c r="T995" s="87"/>
      <c r="U995" s="87"/>
      <c r="V995" s="87"/>
      <c r="W995" s="87"/>
      <c r="X995" s="87"/>
      <c r="Y995" s="87"/>
      <c r="Z995" s="87"/>
      <c r="AA995" s="87"/>
      <c r="AB995" s="87"/>
      <c r="AC995" s="87"/>
      <c r="AD995" s="87"/>
    </row>
    <row r="996" spans="1:30" ht="12.75" customHeight="1">
      <c r="A996" s="94"/>
      <c r="B996" s="95"/>
      <c r="C996" s="94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104"/>
      <c r="Q996" s="87"/>
      <c r="R996" s="87"/>
      <c r="S996" s="87"/>
      <c r="T996" s="87"/>
      <c r="U996" s="87"/>
      <c r="V996" s="87"/>
      <c r="W996" s="87"/>
      <c r="X996" s="87"/>
      <c r="Y996" s="87"/>
      <c r="Z996" s="87"/>
      <c r="AA996" s="87"/>
      <c r="AB996" s="87"/>
      <c r="AC996" s="87"/>
      <c r="AD996" s="87"/>
    </row>
    <row r="997" spans="1:30" ht="12.75" customHeight="1">
      <c r="A997" s="94"/>
      <c r="B997" s="95"/>
      <c r="C997" s="94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104"/>
      <c r="Q997" s="87"/>
      <c r="R997" s="87"/>
      <c r="S997" s="87"/>
      <c r="T997" s="87"/>
      <c r="U997" s="87"/>
      <c r="V997" s="87"/>
      <c r="W997" s="87"/>
      <c r="X997" s="87"/>
      <c r="Y997" s="87"/>
      <c r="Z997" s="87"/>
      <c r="AA997" s="87"/>
      <c r="AB997" s="87"/>
      <c r="AC997" s="87"/>
      <c r="AD997" s="87"/>
    </row>
    <row r="998" spans="1:30" ht="12.75" customHeight="1">
      <c r="A998" s="94"/>
      <c r="B998" s="95"/>
      <c r="C998" s="94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104"/>
      <c r="Q998" s="87"/>
      <c r="R998" s="87"/>
      <c r="S998" s="87"/>
      <c r="T998" s="87"/>
      <c r="U998" s="87"/>
      <c r="V998" s="87"/>
      <c r="W998" s="87"/>
      <c r="X998" s="87"/>
      <c r="Y998" s="87"/>
      <c r="Z998" s="87"/>
      <c r="AA998" s="87"/>
      <c r="AB998" s="87"/>
      <c r="AC998" s="87"/>
      <c r="AD998" s="87"/>
    </row>
    <row r="999" spans="1:30" ht="12.75" customHeight="1">
      <c r="A999" s="94"/>
      <c r="B999" s="95"/>
      <c r="C999" s="94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104"/>
      <c r="Q999" s="87"/>
      <c r="R999" s="87"/>
      <c r="S999" s="87"/>
      <c r="T999" s="87"/>
      <c r="U999" s="87"/>
      <c r="V999" s="87"/>
      <c r="W999" s="87"/>
      <c r="X999" s="87"/>
      <c r="Y999" s="87"/>
      <c r="Z999" s="87"/>
      <c r="AA999" s="87"/>
      <c r="AB999" s="87"/>
      <c r="AC999" s="87"/>
      <c r="AD999" s="87"/>
    </row>
    <row r="1000" spans="1:30" ht="12.75" customHeight="1">
      <c r="A1000" s="94"/>
      <c r="B1000" s="95"/>
      <c r="C1000" s="94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87"/>
      <c r="O1000" s="87"/>
      <c r="P1000" s="104"/>
      <c r="Q1000" s="87"/>
      <c r="R1000" s="87"/>
      <c r="S1000" s="87"/>
      <c r="T1000" s="87"/>
      <c r="U1000" s="87"/>
      <c r="V1000" s="87"/>
      <c r="W1000" s="87"/>
      <c r="X1000" s="87"/>
      <c r="Y1000" s="87"/>
      <c r="Z1000" s="87"/>
      <c r="AA1000" s="87"/>
      <c r="AB1000" s="87"/>
      <c r="AC1000" s="87"/>
      <c r="AD1000" s="87"/>
    </row>
    <row r="1001" spans="1:30" ht="12.75" customHeight="1">
      <c r="A1001" s="94"/>
      <c r="B1001" s="95"/>
      <c r="C1001" s="94"/>
      <c r="D1001" s="87"/>
      <c r="E1001" s="87"/>
      <c r="F1001" s="87"/>
      <c r="G1001" s="87"/>
      <c r="H1001" s="87"/>
      <c r="I1001" s="87"/>
      <c r="J1001" s="87"/>
      <c r="K1001" s="87"/>
      <c r="L1001" s="87"/>
      <c r="M1001" s="87"/>
      <c r="N1001" s="87"/>
      <c r="O1001" s="87"/>
      <c r="P1001" s="104"/>
      <c r="Q1001" s="87"/>
      <c r="R1001" s="87"/>
      <c r="S1001" s="87"/>
      <c r="T1001" s="87"/>
      <c r="U1001" s="87"/>
      <c r="V1001" s="87"/>
      <c r="W1001" s="87"/>
      <c r="X1001" s="87"/>
      <c r="Y1001" s="87"/>
      <c r="Z1001" s="87"/>
      <c r="AA1001" s="87"/>
      <c r="AB1001" s="87"/>
      <c r="AC1001" s="87"/>
      <c r="AD1001" s="87"/>
    </row>
    <row r="1002" spans="1:30" ht="12.75" customHeight="1">
      <c r="A1002" s="94"/>
      <c r="B1002" s="95"/>
      <c r="C1002" s="94"/>
      <c r="D1002" s="87"/>
      <c r="E1002" s="87"/>
      <c r="F1002" s="87"/>
      <c r="G1002" s="87"/>
      <c r="H1002" s="87"/>
      <c r="I1002" s="87"/>
      <c r="J1002" s="87"/>
      <c r="K1002" s="87"/>
      <c r="L1002" s="87"/>
      <c r="M1002" s="87"/>
      <c r="N1002" s="87"/>
      <c r="O1002" s="87"/>
      <c r="P1002" s="104"/>
      <c r="Q1002" s="87"/>
      <c r="R1002" s="87"/>
      <c r="S1002" s="87"/>
      <c r="T1002" s="87"/>
      <c r="U1002" s="87"/>
      <c r="V1002" s="87"/>
      <c r="W1002" s="87"/>
      <c r="X1002" s="87"/>
      <c r="Y1002" s="87"/>
      <c r="Z1002" s="87"/>
      <c r="AA1002" s="87"/>
      <c r="AB1002" s="87"/>
      <c r="AC1002" s="87"/>
      <c r="AD1002" s="87"/>
    </row>
    <row r="1003" spans="1:30" ht="12.75" customHeight="1">
      <c r="A1003" s="94"/>
      <c r="B1003" s="95"/>
      <c r="C1003" s="94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  <c r="N1003" s="87"/>
      <c r="O1003" s="87"/>
      <c r="P1003" s="104"/>
      <c r="Q1003" s="87"/>
      <c r="R1003" s="87"/>
      <c r="S1003" s="87"/>
      <c r="T1003" s="87"/>
      <c r="U1003" s="87"/>
      <c r="V1003" s="87"/>
      <c r="W1003" s="87"/>
      <c r="X1003" s="87"/>
      <c r="Y1003" s="87"/>
      <c r="Z1003" s="87"/>
      <c r="AA1003" s="87"/>
      <c r="AB1003" s="87"/>
      <c r="AC1003" s="87"/>
      <c r="AD1003" s="87"/>
    </row>
    <row r="1004" spans="1:30" ht="12.75" customHeight="1">
      <c r="A1004" s="94"/>
      <c r="B1004" s="95"/>
      <c r="C1004" s="94"/>
      <c r="H1004" s="87"/>
      <c r="I1004" s="87"/>
      <c r="J1004" s="87"/>
      <c r="K1004" s="87"/>
      <c r="L1004" s="87"/>
      <c r="M1004" s="87"/>
      <c r="N1004" s="87"/>
      <c r="O1004" s="87"/>
      <c r="P1004" s="104"/>
      <c r="Q1004" s="87"/>
      <c r="R1004" s="87"/>
      <c r="S1004" s="87"/>
      <c r="T1004" s="87"/>
      <c r="U1004" s="87"/>
      <c r="V1004" s="87"/>
      <c r="W1004" s="87"/>
      <c r="X1004" s="87"/>
      <c r="Y1004" s="87"/>
      <c r="Z1004" s="87"/>
      <c r="AA1004" s="87"/>
      <c r="AB1004" s="87"/>
      <c r="AC1004" s="87"/>
      <c r="AD1004" s="87"/>
    </row>
    <row r="1005" spans="1:30" ht="12.75" customHeight="1">
      <c r="A1005" s="94"/>
      <c r="B1005" s="95"/>
      <c r="C1005" s="94"/>
      <c r="H1005" s="87"/>
      <c r="I1005" s="87"/>
      <c r="J1005" s="87"/>
      <c r="K1005" s="87"/>
      <c r="L1005" s="87"/>
      <c r="M1005" s="87"/>
      <c r="N1005" s="87"/>
      <c r="O1005" s="87"/>
      <c r="P1005" s="104"/>
      <c r="Q1005" s="87"/>
      <c r="R1005" s="87"/>
      <c r="S1005" s="87"/>
      <c r="T1005" s="87"/>
      <c r="U1005" s="87"/>
      <c r="V1005" s="87"/>
      <c r="W1005" s="87"/>
      <c r="X1005" s="87"/>
      <c r="Y1005" s="87"/>
      <c r="Z1005" s="87"/>
      <c r="AA1005" s="87"/>
      <c r="AB1005" s="87"/>
      <c r="AC1005" s="87"/>
      <c r="AD1005" s="87"/>
    </row>
    <row r="1006" spans="1:30" ht="12.75" customHeight="1">
      <c r="A1006" s="94"/>
      <c r="B1006" s="95"/>
      <c r="C1006" s="94"/>
      <c r="H1006" s="87"/>
      <c r="I1006" s="87"/>
      <c r="J1006" s="87"/>
      <c r="K1006" s="87"/>
      <c r="L1006" s="87"/>
      <c r="M1006" s="87"/>
      <c r="N1006" s="87"/>
      <c r="O1006" s="87"/>
      <c r="P1006" s="104"/>
      <c r="Q1006" s="87"/>
      <c r="R1006" s="87"/>
      <c r="S1006" s="87"/>
      <c r="T1006" s="87"/>
      <c r="U1006" s="87"/>
      <c r="V1006" s="87"/>
      <c r="W1006" s="87"/>
      <c r="X1006" s="87"/>
      <c r="Y1006" s="87"/>
      <c r="Z1006" s="87"/>
      <c r="AA1006" s="87"/>
      <c r="AB1006" s="87"/>
      <c r="AC1006" s="87"/>
      <c r="AD1006" s="87"/>
    </row>
    <row r="1007" spans="1:30" ht="12.75" customHeight="1">
      <c r="A1007" s="94"/>
      <c r="B1007" s="95"/>
      <c r="C1007" s="94"/>
      <c r="H1007" s="87"/>
      <c r="I1007" s="87"/>
      <c r="J1007" s="87"/>
      <c r="K1007" s="87"/>
      <c r="L1007" s="87"/>
      <c r="M1007" s="87"/>
      <c r="N1007" s="87"/>
      <c r="O1007" s="87"/>
      <c r="P1007" s="104"/>
      <c r="Q1007" s="87"/>
      <c r="R1007" s="87"/>
      <c r="S1007" s="87"/>
      <c r="T1007" s="87"/>
      <c r="U1007" s="87"/>
      <c r="V1007" s="87"/>
      <c r="W1007" s="87"/>
      <c r="X1007" s="87"/>
      <c r="Y1007" s="87"/>
      <c r="Z1007" s="87"/>
      <c r="AA1007" s="87"/>
      <c r="AB1007" s="87"/>
      <c r="AC1007" s="87"/>
      <c r="AD1007" s="87"/>
    </row>
    <row r="1008" spans="1:30" ht="12.75" customHeight="1">
      <c r="A1008" s="94"/>
      <c r="B1008" s="95"/>
      <c r="C1008" s="94"/>
      <c r="H1008" s="87"/>
      <c r="I1008" s="87"/>
      <c r="J1008" s="87"/>
      <c r="K1008" s="87"/>
      <c r="L1008" s="87"/>
      <c r="M1008" s="87"/>
      <c r="N1008" s="87"/>
      <c r="O1008" s="87"/>
      <c r="P1008" s="104"/>
      <c r="Q1008" s="87"/>
      <c r="R1008" s="87"/>
      <c r="S1008" s="87"/>
      <c r="T1008" s="87"/>
      <c r="U1008" s="87"/>
      <c r="V1008" s="87"/>
      <c r="W1008" s="87"/>
      <c r="X1008" s="87"/>
      <c r="Y1008" s="87"/>
      <c r="Z1008" s="87"/>
      <c r="AA1008" s="87"/>
      <c r="AB1008" s="87"/>
      <c r="AC1008" s="87"/>
      <c r="AD1008" s="87"/>
    </row>
    <row r="1009" spans="1:30" ht="12.75" customHeight="1">
      <c r="A1009" s="94"/>
      <c r="B1009" s="95"/>
      <c r="C1009" s="94"/>
      <c r="H1009" s="87"/>
      <c r="I1009" s="87"/>
      <c r="J1009" s="87"/>
      <c r="K1009" s="87"/>
      <c r="L1009" s="87"/>
      <c r="M1009" s="87"/>
      <c r="N1009" s="87"/>
      <c r="O1009" s="87"/>
      <c r="P1009" s="104"/>
      <c r="Q1009" s="87"/>
      <c r="R1009" s="87"/>
      <c r="S1009" s="87"/>
      <c r="T1009" s="87"/>
      <c r="U1009" s="87"/>
      <c r="V1009" s="87"/>
      <c r="W1009" s="87"/>
      <c r="X1009" s="87"/>
      <c r="Y1009" s="87"/>
      <c r="Z1009" s="87"/>
      <c r="AA1009" s="87"/>
      <c r="AB1009" s="87"/>
      <c r="AC1009" s="87"/>
      <c r="AD1009" s="87"/>
    </row>
    <row r="1010" spans="1:30" ht="12.75" customHeight="1">
      <c r="A1010" s="94"/>
      <c r="B1010" s="95"/>
      <c r="C1010" s="94"/>
      <c r="H1010" s="87"/>
      <c r="I1010" s="87"/>
      <c r="J1010" s="87"/>
      <c r="K1010" s="87"/>
      <c r="L1010" s="87"/>
      <c r="M1010" s="87"/>
      <c r="N1010" s="87"/>
      <c r="O1010" s="87"/>
      <c r="P1010" s="104"/>
      <c r="Q1010" s="87"/>
      <c r="R1010" s="87"/>
      <c r="S1010" s="87"/>
      <c r="T1010" s="87"/>
      <c r="U1010" s="87"/>
      <c r="V1010" s="87"/>
      <c r="W1010" s="87"/>
      <c r="X1010" s="87"/>
      <c r="Y1010" s="87"/>
      <c r="Z1010" s="87"/>
      <c r="AA1010" s="87"/>
      <c r="AB1010" s="87"/>
      <c r="AC1010" s="87"/>
      <c r="AD1010" s="87"/>
    </row>
    <row r="1011" spans="1:30" ht="12.75" customHeight="1">
      <c r="A1011" s="94"/>
      <c r="B1011" s="95"/>
      <c r="C1011" s="94"/>
      <c r="H1011" s="87"/>
      <c r="I1011" s="87"/>
      <c r="J1011" s="87"/>
      <c r="K1011" s="87"/>
      <c r="L1011" s="87"/>
      <c r="M1011" s="87"/>
      <c r="N1011" s="87"/>
      <c r="O1011" s="87"/>
      <c r="P1011" s="104"/>
      <c r="Q1011" s="87"/>
      <c r="R1011" s="87"/>
      <c r="S1011" s="87"/>
      <c r="T1011" s="87"/>
      <c r="U1011" s="87"/>
      <c r="V1011" s="87"/>
      <c r="W1011" s="87"/>
      <c r="X1011" s="87"/>
      <c r="Y1011" s="87"/>
      <c r="Z1011" s="87"/>
      <c r="AA1011" s="87"/>
      <c r="AB1011" s="87"/>
      <c r="AC1011" s="87"/>
      <c r="AD1011" s="87"/>
    </row>
    <row r="1012" spans="1:30" ht="12.75" customHeight="1">
      <c r="A1012" s="94"/>
      <c r="B1012" s="95"/>
      <c r="C1012" s="94"/>
      <c r="H1012" s="87"/>
      <c r="I1012" s="87"/>
      <c r="J1012" s="87"/>
      <c r="K1012" s="87"/>
      <c r="L1012" s="87"/>
      <c r="M1012" s="87"/>
      <c r="N1012" s="87"/>
      <c r="O1012" s="87"/>
      <c r="P1012" s="104"/>
      <c r="Q1012" s="87"/>
      <c r="R1012" s="87"/>
      <c r="S1012" s="87"/>
      <c r="T1012" s="87"/>
      <c r="U1012" s="87"/>
      <c r="V1012" s="87"/>
      <c r="W1012" s="87"/>
      <c r="X1012" s="87"/>
      <c r="Y1012" s="87"/>
      <c r="Z1012" s="87"/>
      <c r="AA1012" s="87"/>
      <c r="AB1012" s="87"/>
      <c r="AC1012" s="87"/>
      <c r="AD1012" s="87"/>
    </row>
    <row r="1013" spans="1:30" ht="12.75" customHeight="1">
      <c r="A1013" s="94"/>
      <c r="B1013" s="95"/>
      <c r="C1013" s="94"/>
      <c r="H1013" s="87"/>
      <c r="I1013" s="87"/>
      <c r="J1013" s="87"/>
      <c r="K1013" s="87"/>
      <c r="L1013" s="87"/>
      <c r="M1013" s="87"/>
      <c r="N1013" s="87"/>
      <c r="O1013" s="87"/>
      <c r="P1013" s="104"/>
      <c r="Q1013" s="87"/>
      <c r="R1013" s="87"/>
      <c r="S1013" s="87"/>
      <c r="T1013" s="87"/>
      <c r="U1013" s="87"/>
      <c r="V1013" s="87"/>
      <c r="W1013" s="87"/>
      <c r="X1013" s="87"/>
      <c r="Y1013" s="87"/>
      <c r="Z1013" s="87"/>
      <c r="AA1013" s="87"/>
      <c r="AB1013" s="87"/>
      <c r="AC1013" s="87"/>
      <c r="AD1013" s="87"/>
    </row>
  </sheetData>
  <sheetProtection password="CA9F" sheet="1"/>
  <mergeCells count="18">
    <mergeCell ref="K1:O3"/>
    <mergeCell ref="A5:O5"/>
    <mergeCell ref="A7:D7"/>
    <mergeCell ref="E7:H7"/>
    <mergeCell ref="J7:O7"/>
    <mergeCell ref="N9:N10"/>
    <mergeCell ref="O9:O10"/>
    <mergeCell ref="M9:M10"/>
    <mergeCell ref="A43:B43"/>
    <mergeCell ref="L8:O8"/>
    <mergeCell ref="A9:A10"/>
    <mergeCell ref="B9:B10"/>
    <mergeCell ref="C9:C10"/>
    <mergeCell ref="D9:D10"/>
    <mergeCell ref="E9:G9"/>
    <mergeCell ref="H9:H10"/>
    <mergeCell ref="I9:I10"/>
    <mergeCell ref="J9:L9"/>
  </mergeCells>
  <dataValidations count="1">
    <dataValidation type="decimal" allowBlank="1" showInputMessage="1" showErrorMessage="1" sqref="D12:O42">
      <formula1>0</formula1>
      <formula2>1E+37</formula2>
    </dataValidation>
  </dataValidations>
  <pageMargins left="0.24" right="0.16" top="0.75" bottom="0.75" header="0.3" footer="0.3"/>
  <pageSetup scale="6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i04d4a</vt:lpstr>
      <vt:lpstr>i04d4b</vt:lpstr>
      <vt:lpstr>i04d4c</vt:lpstr>
      <vt:lpstr>i04d4d</vt:lpstr>
      <vt:lpstr>i04134</vt:lpstr>
      <vt:lpstr>i04135a</vt:lpstr>
      <vt:lpstr>i04135b</vt:lpstr>
      <vt:lpstr>i04136</vt:lpstr>
      <vt:lpstr>i04d4a!Print_Titles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2021-01-18T09:59:06Z</dcterms:modified>
</cp:coreProperties>
</file>