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1280" windowHeight="4950"/>
  </bookViews>
  <sheets>
    <sheet name="Sheet1" sheetId="5" r:id="rId1"/>
  </sheets>
  <calcPr calcId="124519"/>
</workbook>
</file>

<file path=xl/calcChain.xml><?xml version="1.0" encoding="utf-8"?>
<calcChain xmlns="http://schemas.openxmlformats.org/spreadsheetml/2006/main">
  <c r="J258" i="5"/>
  <c r="N259"/>
  <c r="M259"/>
  <c r="K259"/>
  <c r="J259"/>
  <c r="K273"/>
  <c r="N273"/>
  <c r="J342"/>
  <c r="K342"/>
  <c r="N342"/>
  <c r="J341"/>
  <c r="K341"/>
  <c r="N341"/>
  <c r="J238"/>
  <c r="K238"/>
  <c r="M238"/>
  <c r="N238"/>
  <c r="M66"/>
  <c r="J66"/>
  <c r="K66"/>
  <c r="N66"/>
  <c r="N207"/>
  <c r="M207"/>
  <c r="K207"/>
  <c r="J207"/>
  <c r="N287"/>
  <c r="M287"/>
  <c r="K287"/>
  <c r="J287"/>
  <c r="J193"/>
  <c r="K193"/>
  <c r="N193"/>
  <c r="M97"/>
  <c r="J97"/>
  <c r="K97"/>
  <c r="N97"/>
  <c r="M231"/>
  <c r="J231"/>
  <c r="K231"/>
  <c r="N231"/>
  <c r="M266"/>
  <c r="J266"/>
  <c r="K266"/>
  <c r="N266"/>
  <c r="N200"/>
  <c r="M200"/>
  <c r="K200"/>
  <c r="M245"/>
  <c r="J245"/>
  <c r="K245"/>
  <c r="N245"/>
  <c r="J214"/>
  <c r="M214"/>
  <c r="K214"/>
  <c r="N214"/>
  <c r="N17"/>
  <c r="M17"/>
  <c r="K17"/>
  <c r="J17"/>
  <c r="J339"/>
  <c r="K339"/>
  <c r="N339"/>
  <c r="M304"/>
  <c r="N304"/>
  <c r="K304"/>
  <c r="J304"/>
  <c r="N45"/>
  <c r="M45"/>
  <c r="J45"/>
  <c r="M24"/>
  <c r="J24"/>
  <c r="K24"/>
  <c r="N24"/>
  <c r="M158"/>
  <c r="J158"/>
  <c r="N172"/>
  <c r="M172"/>
  <c r="K172"/>
  <c r="J172"/>
  <c r="M118"/>
  <c r="J118"/>
  <c r="K118"/>
  <c r="N118"/>
  <c r="M318"/>
  <c r="J318"/>
  <c r="K318"/>
  <c r="N318"/>
  <c r="J340"/>
  <c r="K340"/>
  <c r="N340"/>
  <c r="J146"/>
  <c r="K146"/>
  <c r="M146"/>
  <c r="N146"/>
  <c r="K332"/>
  <c r="J332"/>
  <c r="N332"/>
  <c r="M186"/>
  <c r="J186"/>
  <c r="K186"/>
  <c r="N186"/>
  <c r="K10"/>
  <c r="M104"/>
  <c r="J104"/>
  <c r="K104"/>
  <c r="N104"/>
  <c r="N52"/>
  <c r="M52"/>
  <c r="K52"/>
  <c r="N294"/>
  <c r="J294"/>
  <c r="K294"/>
  <c r="M294"/>
  <c r="N139"/>
  <c r="M139"/>
  <c r="K139"/>
  <c r="J139"/>
  <c r="M38"/>
  <c r="J38"/>
  <c r="K38"/>
  <c r="N38"/>
  <c r="J179"/>
  <c r="K179"/>
  <c r="M179"/>
  <c r="N179"/>
  <c r="J311"/>
  <c r="K311"/>
  <c r="M311"/>
  <c r="N311"/>
  <c r="J165"/>
  <c r="K165"/>
  <c r="N165"/>
  <c r="M83"/>
  <c r="J83"/>
  <c r="K83"/>
  <c r="N83"/>
  <c r="N125"/>
  <c r="M125"/>
  <c r="K125"/>
  <c r="J125"/>
  <c r="M31"/>
  <c r="J31"/>
  <c r="K31"/>
  <c r="N31"/>
  <c r="M90"/>
  <c r="J90"/>
  <c r="K90"/>
  <c r="N90"/>
  <c r="M59"/>
  <c r="J59"/>
  <c r="K59"/>
  <c r="N59"/>
  <c r="J325"/>
  <c r="K325"/>
  <c r="N325"/>
  <c r="J280"/>
  <c r="K280"/>
  <c r="M280"/>
  <c r="N280"/>
  <c r="M252"/>
  <c r="J252"/>
  <c r="K252"/>
  <c r="N252"/>
  <c r="M111"/>
  <c r="J111"/>
  <c r="K111"/>
  <c r="N111"/>
  <c r="M221"/>
  <c r="J221"/>
  <c r="K221"/>
  <c r="N221"/>
  <c r="M110"/>
  <c r="J110"/>
  <c r="M103"/>
  <c r="J103"/>
  <c r="N336"/>
  <c r="N337"/>
  <c r="N338"/>
  <c r="N335"/>
  <c r="K336"/>
  <c r="K337"/>
  <c r="K338"/>
  <c r="K335"/>
  <c r="N329"/>
  <c r="N330"/>
  <c r="N331"/>
  <c r="N328"/>
  <c r="K329"/>
  <c r="K330"/>
  <c r="K331"/>
  <c r="K328"/>
  <c r="N299"/>
  <c r="N300"/>
  <c r="N301"/>
  <c r="N302"/>
  <c r="N303"/>
  <c r="N305"/>
  <c r="N306"/>
  <c r="N307"/>
  <c r="N308"/>
  <c r="N309"/>
  <c r="N310"/>
  <c r="N312"/>
  <c r="N313"/>
  <c r="N314"/>
  <c r="N315"/>
  <c r="N316"/>
  <c r="N317"/>
  <c r="N319"/>
  <c r="N320"/>
  <c r="N321"/>
  <c r="N322"/>
  <c r="N323"/>
  <c r="N324"/>
  <c r="N298"/>
  <c r="K299"/>
  <c r="K300"/>
  <c r="K301"/>
  <c r="K302"/>
  <c r="K303"/>
  <c r="K305"/>
  <c r="K306"/>
  <c r="K307"/>
  <c r="K308"/>
  <c r="K309"/>
  <c r="K310"/>
  <c r="K312"/>
  <c r="K313"/>
  <c r="K314"/>
  <c r="K315"/>
  <c r="K316"/>
  <c r="K317"/>
  <c r="K319"/>
  <c r="K320"/>
  <c r="K321"/>
  <c r="K322"/>
  <c r="K323"/>
  <c r="K324"/>
  <c r="K298"/>
  <c r="N226"/>
  <c r="N227"/>
  <c r="N228"/>
  <c r="N229"/>
  <c r="N230"/>
  <c r="N232"/>
  <c r="N233"/>
  <c r="N234"/>
  <c r="N235"/>
  <c r="N236"/>
  <c r="N237"/>
  <c r="N239"/>
  <c r="N240"/>
  <c r="N241"/>
  <c r="N242"/>
  <c r="N243"/>
  <c r="N244"/>
  <c r="N246"/>
  <c r="N247"/>
  <c r="N248"/>
  <c r="N249"/>
  <c r="N250"/>
  <c r="N251"/>
  <c r="N253"/>
  <c r="N254"/>
  <c r="N255"/>
  <c r="N256"/>
  <c r="N257"/>
  <c r="N258"/>
  <c r="N260"/>
  <c r="N261"/>
  <c r="N262"/>
  <c r="N263"/>
  <c r="N264"/>
  <c r="N265"/>
  <c r="N267"/>
  <c r="N268"/>
  <c r="N269"/>
  <c r="N270"/>
  <c r="N271"/>
  <c r="N272"/>
  <c r="N274"/>
  <c r="N275"/>
  <c r="N276"/>
  <c r="N277"/>
  <c r="N278"/>
  <c r="N279"/>
  <c r="N281"/>
  <c r="N282"/>
  <c r="N283"/>
  <c r="N284"/>
  <c r="N285"/>
  <c r="N286"/>
  <c r="N288"/>
  <c r="N289"/>
  <c r="N290"/>
  <c r="N291"/>
  <c r="N292"/>
  <c r="N293"/>
  <c r="N225"/>
  <c r="K229"/>
  <c r="K230"/>
  <c r="K232"/>
  <c r="K233"/>
  <c r="K234"/>
  <c r="K235"/>
  <c r="K236"/>
  <c r="K237"/>
  <c r="K239"/>
  <c r="K240"/>
  <c r="K241"/>
  <c r="K242"/>
  <c r="K243"/>
  <c r="K244"/>
  <c r="K246"/>
  <c r="K247"/>
  <c r="K248"/>
  <c r="K249"/>
  <c r="K250"/>
  <c r="K251"/>
  <c r="K253"/>
  <c r="K254"/>
  <c r="K255"/>
  <c r="K256"/>
  <c r="K257"/>
  <c r="K258"/>
  <c r="K260"/>
  <c r="K261"/>
  <c r="K262"/>
  <c r="K263"/>
  <c r="K264"/>
  <c r="K265"/>
  <c r="K267"/>
  <c r="K268"/>
  <c r="K269"/>
  <c r="K270"/>
  <c r="K271"/>
  <c r="K272"/>
  <c r="K274"/>
  <c r="K275"/>
  <c r="K276"/>
  <c r="K277"/>
  <c r="K278"/>
  <c r="K279"/>
  <c r="K281"/>
  <c r="K282"/>
  <c r="K283"/>
  <c r="K284"/>
  <c r="K285"/>
  <c r="K286"/>
  <c r="K288"/>
  <c r="K289"/>
  <c r="K290"/>
  <c r="K291"/>
  <c r="K292"/>
  <c r="K293"/>
  <c r="K226"/>
  <c r="K227"/>
  <c r="K228"/>
  <c r="K225"/>
  <c r="K199"/>
  <c r="K201"/>
  <c r="K202"/>
  <c r="K203"/>
  <c r="K204"/>
  <c r="K205"/>
  <c r="K206"/>
  <c r="K208"/>
  <c r="K209"/>
  <c r="K210"/>
  <c r="K211"/>
  <c r="K212"/>
  <c r="K213"/>
  <c r="K215"/>
  <c r="K216"/>
  <c r="K217"/>
  <c r="K218"/>
  <c r="K219"/>
  <c r="K220"/>
  <c r="K198"/>
  <c r="N199"/>
  <c r="N201"/>
  <c r="N202"/>
  <c r="N203"/>
  <c r="N204"/>
  <c r="N205"/>
  <c r="N206"/>
  <c r="N208"/>
  <c r="N209"/>
  <c r="N210"/>
  <c r="N211"/>
  <c r="N212"/>
  <c r="N213"/>
  <c r="N215"/>
  <c r="N216"/>
  <c r="N217"/>
  <c r="N218"/>
  <c r="N219"/>
  <c r="N220"/>
  <c r="N198"/>
  <c r="N153"/>
  <c r="N154"/>
  <c r="N155"/>
  <c r="N156"/>
  <c r="N157"/>
  <c r="N159"/>
  <c r="N160"/>
  <c r="N161"/>
  <c r="N162"/>
  <c r="N163"/>
  <c r="N164"/>
  <c r="N166"/>
  <c r="N167"/>
  <c r="N168"/>
  <c r="N169"/>
  <c r="N170"/>
  <c r="N171"/>
  <c r="N173"/>
  <c r="N174"/>
  <c r="N175"/>
  <c r="N176"/>
  <c r="N177"/>
  <c r="N178"/>
  <c r="N180"/>
  <c r="N181"/>
  <c r="N182"/>
  <c r="N183"/>
  <c r="N184"/>
  <c r="N185"/>
  <c r="N187"/>
  <c r="N188"/>
  <c r="N189"/>
  <c r="N190"/>
  <c r="N191"/>
  <c r="N192"/>
  <c r="N194"/>
  <c r="N195"/>
  <c r="N196"/>
  <c r="N152"/>
  <c r="K196"/>
  <c r="K153"/>
  <c r="K154"/>
  <c r="K155"/>
  <c r="K156"/>
  <c r="K157"/>
  <c r="K159"/>
  <c r="K160"/>
  <c r="K161"/>
  <c r="K162"/>
  <c r="K163"/>
  <c r="K164"/>
  <c r="K166"/>
  <c r="K167"/>
  <c r="K168"/>
  <c r="K169"/>
  <c r="K170"/>
  <c r="K171"/>
  <c r="K173"/>
  <c r="K174"/>
  <c r="K175"/>
  <c r="K176"/>
  <c r="K177"/>
  <c r="K178"/>
  <c r="K180"/>
  <c r="K181"/>
  <c r="K182"/>
  <c r="K183"/>
  <c r="K184"/>
  <c r="K185"/>
  <c r="K187"/>
  <c r="K188"/>
  <c r="K189"/>
  <c r="K190"/>
  <c r="K191"/>
  <c r="K192"/>
  <c r="K194"/>
  <c r="K195"/>
  <c r="K152"/>
  <c r="N134"/>
  <c r="N135"/>
  <c r="N136"/>
  <c r="N137"/>
  <c r="N138"/>
  <c r="N140"/>
  <c r="N141"/>
  <c r="N142"/>
  <c r="N143"/>
  <c r="N144"/>
  <c r="N145"/>
  <c r="N133"/>
  <c r="K134"/>
  <c r="K135"/>
  <c r="K136"/>
  <c r="K137"/>
  <c r="K138"/>
  <c r="K140"/>
  <c r="K141"/>
  <c r="K142"/>
  <c r="K143"/>
  <c r="K144"/>
  <c r="K145"/>
  <c r="K133"/>
  <c r="N130"/>
  <c r="K130"/>
  <c r="N78"/>
  <c r="N79"/>
  <c r="N80"/>
  <c r="N81"/>
  <c r="N82"/>
  <c r="N84"/>
  <c r="N85"/>
  <c r="N86"/>
  <c r="N87"/>
  <c r="N88"/>
  <c r="N89"/>
  <c r="N91"/>
  <c r="N92"/>
  <c r="N93"/>
  <c r="N94"/>
  <c r="N95"/>
  <c r="N96"/>
  <c r="N98"/>
  <c r="N99"/>
  <c r="N100"/>
  <c r="N101"/>
  <c r="N102"/>
  <c r="N103"/>
  <c r="N105"/>
  <c r="N106"/>
  <c r="N107"/>
  <c r="N108"/>
  <c r="N109"/>
  <c r="N110"/>
  <c r="N112"/>
  <c r="N113"/>
  <c r="N114"/>
  <c r="N115"/>
  <c r="N116"/>
  <c r="N117"/>
  <c r="N119"/>
  <c r="N120"/>
  <c r="N121"/>
  <c r="N122"/>
  <c r="N123"/>
  <c r="N124"/>
  <c r="N126"/>
  <c r="N127"/>
  <c r="N128"/>
  <c r="N77"/>
  <c r="K78"/>
  <c r="K79"/>
  <c r="K80"/>
  <c r="K81"/>
  <c r="K82"/>
  <c r="K84"/>
  <c r="K85"/>
  <c r="K86"/>
  <c r="K87"/>
  <c r="K88"/>
  <c r="K89"/>
  <c r="K91"/>
  <c r="K92"/>
  <c r="K93"/>
  <c r="K94"/>
  <c r="K95"/>
  <c r="K96"/>
  <c r="K98"/>
  <c r="K99"/>
  <c r="K100"/>
  <c r="K101"/>
  <c r="K102"/>
  <c r="K103"/>
  <c r="K105"/>
  <c r="K106"/>
  <c r="K107"/>
  <c r="K108"/>
  <c r="K109"/>
  <c r="K110"/>
  <c r="K112"/>
  <c r="K113"/>
  <c r="K114"/>
  <c r="K115"/>
  <c r="K116"/>
  <c r="K117"/>
  <c r="K119"/>
  <c r="K120"/>
  <c r="K121"/>
  <c r="K122"/>
  <c r="K123"/>
  <c r="K124"/>
  <c r="K126"/>
  <c r="K127"/>
  <c r="K128"/>
  <c r="K77"/>
  <c r="N51"/>
  <c r="N53"/>
  <c r="N54"/>
  <c r="N55"/>
  <c r="N56"/>
  <c r="N57"/>
  <c r="N58"/>
  <c r="N60"/>
  <c r="N61"/>
  <c r="N62"/>
  <c r="N63"/>
  <c r="N64"/>
  <c r="N65"/>
  <c r="N67"/>
  <c r="N68"/>
  <c r="N69"/>
  <c r="N50"/>
  <c r="K51"/>
  <c r="K53"/>
  <c r="K54"/>
  <c r="K55"/>
  <c r="K56"/>
  <c r="K57"/>
  <c r="K58"/>
  <c r="K60"/>
  <c r="K61"/>
  <c r="K62"/>
  <c r="K63"/>
  <c r="K64"/>
  <c r="K65"/>
  <c r="K67"/>
  <c r="K68"/>
  <c r="K69"/>
  <c r="K50"/>
  <c r="N9"/>
  <c r="N11"/>
  <c r="N12"/>
  <c r="N13"/>
  <c r="N14"/>
  <c r="N15"/>
  <c r="N16"/>
  <c r="N18"/>
  <c r="N19"/>
  <c r="N20"/>
  <c r="N21"/>
  <c r="N22"/>
  <c r="N23"/>
  <c r="N25"/>
  <c r="N26"/>
  <c r="N27"/>
  <c r="N28"/>
  <c r="N29"/>
  <c r="N30"/>
  <c r="N32"/>
  <c r="N33"/>
  <c r="N34"/>
  <c r="N35"/>
  <c r="N36"/>
  <c r="N37"/>
  <c r="N39"/>
  <c r="N40"/>
  <c r="N41"/>
  <c r="N42"/>
  <c r="N43"/>
  <c r="N44"/>
  <c r="N46"/>
  <c r="N47"/>
  <c r="N48"/>
  <c r="N8"/>
  <c r="K22"/>
  <c r="K23"/>
  <c r="K25"/>
  <c r="K26"/>
  <c r="K27"/>
  <c r="K28"/>
  <c r="K29"/>
  <c r="K30"/>
  <c r="K32"/>
  <c r="K33"/>
  <c r="K34"/>
  <c r="K35"/>
  <c r="K36"/>
  <c r="K37"/>
  <c r="K39"/>
  <c r="K40"/>
  <c r="K41"/>
  <c r="K42"/>
  <c r="K43"/>
  <c r="K44"/>
  <c r="K46"/>
  <c r="K47"/>
  <c r="K48"/>
  <c r="K18"/>
  <c r="K19"/>
  <c r="K20"/>
  <c r="K21"/>
  <c r="K9"/>
  <c r="K11"/>
  <c r="K12"/>
  <c r="K13"/>
  <c r="K14"/>
  <c r="K15"/>
  <c r="K16"/>
  <c r="K8"/>
  <c r="N6"/>
  <c r="N5"/>
  <c r="K6"/>
  <c r="K5"/>
  <c r="J338"/>
  <c r="J337"/>
  <c r="M336"/>
  <c r="J336"/>
  <c r="M335"/>
  <c r="J335"/>
  <c r="M330"/>
  <c r="M329"/>
  <c r="J329"/>
  <c r="M328"/>
  <c r="J328"/>
  <c r="J324"/>
  <c r="J323"/>
  <c r="J322"/>
  <c r="M321"/>
  <c r="J321"/>
  <c r="M320"/>
  <c r="J320"/>
  <c r="M319"/>
  <c r="J319"/>
  <c r="M317"/>
  <c r="J317"/>
  <c r="M316"/>
  <c r="J316"/>
  <c r="M315"/>
  <c r="J315"/>
  <c r="M314"/>
  <c r="J314"/>
  <c r="L313"/>
  <c r="M313" s="1"/>
  <c r="J313"/>
  <c r="L312"/>
  <c r="M312" s="1"/>
  <c r="J312"/>
  <c r="M310"/>
  <c r="J310"/>
  <c r="M309"/>
  <c r="J309"/>
  <c r="M308"/>
  <c r="J308"/>
  <c r="M307"/>
  <c r="J307"/>
  <c r="M306"/>
  <c r="J306"/>
  <c r="M305"/>
  <c r="J305"/>
  <c r="J303"/>
  <c r="J302"/>
  <c r="M301"/>
  <c r="J301"/>
  <c r="M300"/>
  <c r="J300"/>
  <c r="M299"/>
  <c r="J299"/>
  <c r="M298"/>
  <c r="J298"/>
  <c r="M293"/>
  <c r="J293"/>
  <c r="M292"/>
  <c r="J292"/>
  <c r="M291"/>
  <c r="J291"/>
  <c r="M290"/>
  <c r="J290"/>
  <c r="M289"/>
  <c r="J289"/>
  <c r="M288"/>
  <c r="J288"/>
  <c r="M286"/>
  <c r="J286"/>
  <c r="M285"/>
  <c r="J285"/>
  <c r="M284"/>
  <c r="J284"/>
  <c r="M283"/>
  <c r="J283"/>
  <c r="M282"/>
  <c r="J282"/>
  <c r="M281"/>
  <c r="J281"/>
  <c r="M279"/>
  <c r="J279"/>
  <c r="M278"/>
  <c r="J278"/>
  <c r="M277"/>
  <c r="J277"/>
  <c r="M276"/>
  <c r="J276"/>
  <c r="M275"/>
  <c r="J275"/>
  <c r="M274"/>
  <c r="J274"/>
  <c r="M270"/>
  <c r="M269"/>
  <c r="J269"/>
  <c r="M268"/>
  <c r="J268"/>
  <c r="M267"/>
  <c r="J267"/>
  <c r="M265"/>
  <c r="J265"/>
  <c r="M264"/>
  <c r="J264"/>
  <c r="M263"/>
  <c r="J263"/>
  <c r="M262"/>
  <c r="J262"/>
  <c r="M261"/>
  <c r="J261"/>
  <c r="M260"/>
  <c r="J260"/>
  <c r="M258"/>
  <c r="M257"/>
  <c r="J257"/>
  <c r="M256"/>
  <c r="J256"/>
  <c r="M255"/>
  <c r="J255"/>
  <c r="M254"/>
  <c r="J254"/>
  <c r="M253"/>
  <c r="J253"/>
  <c r="M251"/>
  <c r="J251"/>
  <c r="M250"/>
  <c r="J250"/>
  <c r="M249"/>
  <c r="J249"/>
  <c r="M248"/>
  <c r="J248"/>
  <c r="M247"/>
  <c r="J247"/>
  <c r="M246"/>
  <c r="J246"/>
  <c r="M244"/>
  <c r="J244"/>
  <c r="M243"/>
  <c r="J243"/>
  <c r="M242"/>
  <c r="J242"/>
  <c r="M241"/>
  <c r="J241"/>
  <c r="M240"/>
  <c r="J240"/>
  <c r="M239"/>
  <c r="J239"/>
  <c r="M237"/>
  <c r="J237"/>
  <c r="M236"/>
  <c r="J236"/>
  <c r="M235"/>
  <c r="J235"/>
  <c r="M234"/>
  <c r="J234"/>
  <c r="M233"/>
  <c r="J233"/>
  <c r="M232"/>
  <c r="J232"/>
  <c r="M230"/>
  <c r="J230"/>
  <c r="M229"/>
  <c r="J229"/>
  <c r="M228"/>
  <c r="J228"/>
  <c r="M227"/>
  <c r="J227"/>
  <c r="M226"/>
  <c r="J226"/>
  <c r="M225"/>
  <c r="J225"/>
  <c r="M220"/>
  <c r="J220"/>
  <c r="M219"/>
  <c r="J219"/>
  <c r="M218"/>
  <c r="J218"/>
  <c r="M217"/>
  <c r="J217"/>
  <c r="M216"/>
  <c r="J216"/>
  <c r="M215"/>
  <c r="J215"/>
  <c r="M213"/>
  <c r="J213"/>
  <c r="M212"/>
  <c r="J212"/>
  <c r="M211"/>
  <c r="J211"/>
  <c r="M210"/>
  <c r="J210"/>
  <c r="M209"/>
  <c r="J209"/>
  <c r="M208"/>
  <c r="J208"/>
  <c r="M206"/>
  <c r="J206"/>
  <c r="M205"/>
  <c r="J205"/>
  <c r="M204"/>
  <c r="J204"/>
  <c r="M203"/>
  <c r="J203"/>
  <c r="M202"/>
  <c r="J202"/>
  <c r="M201"/>
  <c r="J201"/>
  <c r="M199"/>
  <c r="M198"/>
  <c r="M196"/>
  <c r="J196"/>
  <c r="M195"/>
  <c r="J195"/>
  <c r="M194"/>
  <c r="J194"/>
  <c r="J192"/>
  <c r="M191"/>
  <c r="J191"/>
  <c r="M190"/>
  <c r="J190"/>
  <c r="M189"/>
  <c r="J189"/>
  <c r="M188"/>
  <c r="J188"/>
  <c r="M187"/>
  <c r="J187"/>
  <c r="M185"/>
  <c r="J185"/>
  <c r="M184"/>
  <c r="J184"/>
  <c r="M183"/>
  <c r="J183"/>
  <c r="M182"/>
  <c r="J182"/>
  <c r="M181"/>
  <c r="J181"/>
  <c r="M180"/>
  <c r="J180"/>
  <c r="M178"/>
  <c r="J178"/>
  <c r="M177"/>
  <c r="J177"/>
  <c r="M176"/>
  <c r="J176"/>
  <c r="M175"/>
  <c r="J175"/>
  <c r="M174"/>
  <c r="J174"/>
  <c r="M173"/>
  <c r="J173"/>
  <c r="M171"/>
  <c r="J171"/>
  <c r="M170"/>
  <c r="J170"/>
  <c r="M169"/>
  <c r="J169"/>
  <c r="M168"/>
  <c r="J168"/>
  <c r="M167"/>
  <c r="J167"/>
  <c r="M166"/>
  <c r="J166"/>
  <c r="J164"/>
  <c r="J163"/>
  <c r="M162"/>
  <c r="J162"/>
  <c r="M161"/>
  <c r="J161"/>
  <c r="M160"/>
  <c r="J160"/>
  <c r="M159"/>
  <c r="J159"/>
  <c r="M157"/>
  <c r="J157"/>
  <c r="M156"/>
  <c r="J156"/>
  <c r="M155"/>
  <c r="J155"/>
  <c r="M154"/>
  <c r="J154"/>
  <c r="M153"/>
  <c r="J153"/>
  <c r="M152"/>
  <c r="J152"/>
  <c r="M145"/>
  <c r="J145"/>
  <c r="M144"/>
  <c r="J144"/>
  <c r="M143"/>
  <c r="J143"/>
  <c r="M142"/>
  <c r="J142"/>
  <c r="M141"/>
  <c r="J141"/>
  <c r="M140"/>
  <c r="J140"/>
  <c r="M138"/>
  <c r="J138"/>
  <c r="M137"/>
  <c r="J137"/>
  <c r="M136"/>
  <c r="J136"/>
  <c r="M135"/>
  <c r="J135"/>
  <c r="M134"/>
  <c r="J134"/>
  <c r="M133"/>
  <c r="J133"/>
  <c r="M130"/>
  <c r="M128"/>
  <c r="J128"/>
  <c r="M127"/>
  <c r="J127"/>
  <c r="M126"/>
  <c r="J126"/>
  <c r="M124"/>
  <c r="J124"/>
  <c r="M123"/>
  <c r="J123"/>
  <c r="M122"/>
  <c r="J122"/>
  <c r="M121"/>
  <c r="J121"/>
  <c r="M120"/>
  <c r="J120"/>
  <c r="M119"/>
  <c r="J119"/>
  <c r="M117"/>
  <c r="J117"/>
  <c r="M116"/>
  <c r="J116"/>
  <c r="M115"/>
  <c r="J115"/>
  <c r="M114"/>
  <c r="J114"/>
  <c r="M113"/>
  <c r="J113"/>
  <c r="M112"/>
  <c r="J112"/>
  <c r="M109"/>
  <c r="J109"/>
  <c r="M108"/>
  <c r="J108"/>
  <c r="M107"/>
  <c r="J107"/>
  <c r="M106"/>
  <c r="J106"/>
  <c r="M105"/>
  <c r="J105"/>
  <c r="M102"/>
  <c r="J102"/>
  <c r="M101"/>
  <c r="J101"/>
  <c r="M100"/>
  <c r="J100"/>
  <c r="M99"/>
  <c r="J99"/>
  <c r="M98"/>
  <c r="J98"/>
  <c r="M96"/>
  <c r="J96"/>
  <c r="M95"/>
  <c r="J95"/>
  <c r="M94"/>
  <c r="J94"/>
  <c r="M93"/>
  <c r="J93"/>
  <c r="M92"/>
  <c r="J92"/>
  <c r="M91"/>
  <c r="J91"/>
  <c r="M89"/>
  <c r="J89"/>
  <c r="M88"/>
  <c r="J88"/>
  <c r="M87"/>
  <c r="J87"/>
  <c r="M86"/>
  <c r="J86"/>
  <c r="M85"/>
  <c r="J85"/>
  <c r="M84"/>
  <c r="J84"/>
  <c r="M82"/>
  <c r="J82"/>
  <c r="M81"/>
  <c r="J81"/>
  <c r="M80"/>
  <c r="J80"/>
  <c r="M79"/>
  <c r="J79"/>
  <c r="M78"/>
  <c r="J78"/>
  <c r="M77"/>
  <c r="J77"/>
  <c r="M69"/>
  <c r="J69"/>
  <c r="M68"/>
  <c r="J68"/>
  <c r="M67"/>
  <c r="J67"/>
  <c r="M65"/>
  <c r="J65"/>
  <c r="M64"/>
  <c r="J64"/>
  <c r="M63"/>
  <c r="J63"/>
  <c r="M62"/>
  <c r="J62"/>
  <c r="M61"/>
  <c r="J61"/>
  <c r="M60"/>
  <c r="J60"/>
  <c r="M58"/>
  <c r="J58"/>
  <c r="M57"/>
  <c r="J57"/>
  <c r="M56"/>
  <c r="J56"/>
  <c r="M55"/>
  <c r="J55"/>
  <c r="M54"/>
  <c r="J54"/>
  <c r="M53"/>
  <c r="J53"/>
  <c r="M51"/>
  <c r="M50"/>
  <c r="M48"/>
  <c r="J48"/>
  <c r="M47"/>
  <c r="J47"/>
  <c r="M46"/>
  <c r="J46"/>
  <c r="M44"/>
  <c r="J44"/>
  <c r="M43"/>
  <c r="J43"/>
  <c r="M42"/>
  <c r="J42"/>
  <c r="M41"/>
  <c r="J41"/>
  <c r="M40"/>
  <c r="J40"/>
  <c r="M39"/>
  <c r="J39"/>
  <c r="M37"/>
  <c r="J37"/>
  <c r="M36"/>
  <c r="J36"/>
  <c r="M35"/>
  <c r="J35"/>
  <c r="M34"/>
  <c r="J34"/>
  <c r="M33"/>
  <c r="J33"/>
  <c r="M32"/>
  <c r="J32"/>
  <c r="M30"/>
  <c r="J30"/>
  <c r="M29"/>
  <c r="J29"/>
  <c r="M28"/>
  <c r="J28"/>
  <c r="M27"/>
  <c r="J27"/>
  <c r="M26"/>
  <c r="J26"/>
  <c r="M25"/>
  <c r="J25"/>
  <c r="M23"/>
  <c r="J23"/>
  <c r="M22"/>
  <c r="J22"/>
  <c r="M21"/>
  <c r="J21"/>
  <c r="M20"/>
  <c r="J20"/>
  <c r="M19"/>
  <c r="J19"/>
  <c r="M18"/>
  <c r="J18"/>
  <c r="M16"/>
  <c r="J16"/>
  <c r="M15"/>
  <c r="J15"/>
  <c r="M14"/>
  <c r="J14"/>
  <c r="M13"/>
  <c r="J13"/>
  <c r="M12"/>
  <c r="J12"/>
  <c r="M11"/>
  <c r="J11"/>
  <c r="M6"/>
  <c r="J6"/>
  <c r="M5"/>
  <c r="J5"/>
</calcChain>
</file>

<file path=xl/sharedStrings.xml><?xml version="1.0" encoding="utf-8"?>
<sst xmlns="http://schemas.openxmlformats.org/spreadsheetml/2006/main" count="584" uniqueCount="93">
  <si>
    <t>№</t>
  </si>
  <si>
    <t>Код</t>
  </si>
  <si>
    <t xml:space="preserve">Компанийн регистрийн дугаар </t>
  </si>
  <si>
    <t>Êîìïàíèéí íýð</t>
  </si>
  <si>
    <t>¯éë àæèëëàãààíû ÷èãëýë</t>
  </si>
  <si>
    <t>Óëèðàë</t>
  </si>
  <si>
    <t>Õóâü íèéë¿¿ëñýí 
õºðºíãº</t>
  </si>
  <si>
    <t>Ýðãýëòèéí 
õºðºíãº</t>
  </si>
  <si>
    <t>Ýðñäýëèéí 
ñàí</t>
  </si>
  <si>
    <t>Òàéëàíãèéí äàðààõ öýâýð àøèã</t>
  </si>
  <si>
    <t>Ìºíãºí õºðºíãèéí ã¿éëãýýíèé òàëààð õàðèëöàã÷äààñ ãîìäîë èðäýã ýñýõ</t>
  </si>
  <si>
    <t>Áýëýí ìºíãºíèé ã¿éëãýýã íü ò¿ð çîãñîîõ ýñýõ</t>
  </si>
  <si>
    <t>Ìàñäàê</t>
  </si>
  <si>
    <t>Áðîêåð, äèëåð</t>
  </si>
  <si>
    <t>2009.II</t>
  </si>
  <si>
    <t>Òóñãàé çºâøººðºë  îëãîîã¿é áàéñàí.</t>
  </si>
  <si>
    <t>2009.III</t>
  </si>
  <si>
    <t>2009.IV</t>
  </si>
  <si>
    <t>2010.I</t>
  </si>
  <si>
    <t>Òàéëàí èð¿¿ëýýã¿é</t>
  </si>
  <si>
    <t>2010.II</t>
  </si>
  <si>
    <t>хангасан</t>
  </si>
  <si>
    <t>Ñàíàð</t>
  </si>
  <si>
    <t>Òèéì</t>
  </si>
  <si>
    <t>2010.III</t>
  </si>
  <si>
    <t>Çýðãýä</t>
  </si>
  <si>
    <t>Ìýðãýí ñàíàà</t>
  </si>
  <si>
    <t>Áèäèñåê</t>
  </si>
  <si>
    <t>Àíäåððàéòåð, áðîêåð, äèëåð, õºðºíãî îðóóëàëòûí çºâëºõ</t>
  </si>
  <si>
    <t>ªíäºðõààí èíâåñò</t>
  </si>
  <si>
    <t>Àëòàí õîðîìñîã</t>
  </si>
  <si>
    <t xml:space="preserve">хангаагүй </t>
  </si>
  <si>
    <t>Äàðõàí áðîêåð</t>
  </si>
  <si>
    <t>Ýðäýíýñò</t>
  </si>
  <si>
    <t xml:space="preserve">Байгууллагын регистрийн дугаар </t>
  </si>
  <si>
    <t>Ìîíñåê</t>
  </si>
  <si>
    <t>Òóëãàò ÷àíäìàíü áàÿí</t>
  </si>
  <si>
    <t>Áóìáàò-Àëòàé</t>
  </si>
  <si>
    <t>Àëòàí ñàí</t>
  </si>
  <si>
    <t xml:space="preserve"> Áрокер, дилер, андеррайтер</t>
  </si>
  <si>
    <t>2010.IV</t>
  </si>
  <si>
    <t>Òàâàí áîãä</t>
  </si>
  <si>
    <t>Àðãàé áýñò</t>
  </si>
  <si>
    <t>Äýëãýðõàíãàé ñåêüþðèòèåñ</t>
  </si>
  <si>
    <t>Íèêè</t>
  </si>
  <si>
    <t xml:space="preserve">хангасан </t>
  </si>
  <si>
    <t>Ãåíäåêñ</t>
  </si>
  <si>
    <t>Ìîíåò</t>
  </si>
  <si>
    <t>Байгууллагын регистр</t>
  </si>
  <si>
    <t>Ханш инвест</t>
  </si>
  <si>
    <t xml:space="preserve"> Монгол секюритиес</t>
  </si>
  <si>
    <t>хангаагүй</t>
  </si>
  <si>
    <t xml:space="preserve">АСЕ АНД СЕКЮРИТИЕС </t>
  </si>
  <si>
    <t>БАТС</t>
  </si>
  <si>
    <t>Глобал ассет</t>
  </si>
  <si>
    <t>Си Си Пи</t>
  </si>
  <si>
    <t>Фронтиер</t>
  </si>
  <si>
    <t>Блүмсбюри секьюритиес</t>
  </si>
  <si>
    <t>Ди Си Эф</t>
  </si>
  <si>
    <t xml:space="preserve">Эм Ай Си Си </t>
  </si>
  <si>
    <t>Арта инвест</t>
  </si>
  <si>
    <t>Санхүүгийн хөгжил инвест</t>
  </si>
  <si>
    <t>Эф Си Икс</t>
  </si>
  <si>
    <t>ТТСек</t>
  </si>
  <si>
    <t>Зюс капитиал</t>
  </si>
  <si>
    <t>Áрокер, дилер, хөрөнгө оруулалтын зөвлөх</t>
  </si>
  <si>
    <t>Эм Ай Би Жи</t>
  </si>
  <si>
    <t>Гаули</t>
  </si>
  <si>
    <t>Лайф тайм инвесмент</t>
  </si>
  <si>
    <t>Евразиа капитал монголиа</t>
  </si>
  <si>
    <t>Финанс линк групп</t>
  </si>
  <si>
    <t>Гүүдсек</t>
  </si>
  <si>
    <t>Монхантрейд</t>
  </si>
  <si>
    <t>Лондон азиа капитал</t>
  </si>
  <si>
    <t>Тэнгри сеюритиес</t>
  </si>
  <si>
    <t>Ýì äàáëüþ òè ýñ</t>
  </si>
  <si>
    <t>¯ÍÝÒ ÖÀÀÑÍÛ ÃÀÇÀÐ</t>
  </si>
  <si>
    <t>Êîä</t>
  </si>
  <si>
    <t>Áóëãàí áðîêåð</t>
  </si>
  <si>
    <t xml:space="preserve"> Нортенсек</t>
  </si>
  <si>
    <t>Эргэлтийн хөрөнгийн байх ёстой хэмжээ</t>
  </si>
  <si>
    <t>Эрсдлийн сангийн байх ёстой хэмжээ</t>
  </si>
  <si>
    <t xml:space="preserve">Тийм </t>
  </si>
  <si>
    <t>Хувьцааны өмчлөлийн талаархи  õàðèëöàã÷äààñ ãîìäîë èðäýã ýñýõ</t>
  </si>
  <si>
    <t xml:space="preserve">Хорооны 2010 оны 04 дүгээр сарын 28-ны өдрийн 129 тогтоолоор тусгай зөвшөөрлийг хүчингүй болгосон </t>
  </si>
  <si>
    <t>Хорооноос тусгай зөвшөөрөлтэйгээр үйл ажиллагаа явуулж мэргэжлийн байгууллагуудын санхүүгийн зохистой харьцааны үзүүлэлт 2009 оны 2 дугаар улирлаас 2010 оны 4 дүгээр улирал хүртлэх</t>
  </si>
  <si>
    <t>2010.VI</t>
  </si>
  <si>
    <t xml:space="preserve">2010.IV </t>
  </si>
  <si>
    <t xml:space="preserve">Рескап секьюритис </t>
  </si>
  <si>
    <t xml:space="preserve">Превалент </t>
  </si>
  <si>
    <t xml:space="preserve"> Áрокер, дилер </t>
  </si>
  <si>
    <t xml:space="preserve">Эс Жи Капиатал </t>
  </si>
  <si>
    <t xml:space="preserve"> Áрокер, дилер, хөрөнгө оруулалтын зөвлөх 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</si>
</sst>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 Mon"/>
      <family val="1"/>
    </font>
    <font>
      <sz val="10"/>
      <color theme="1"/>
      <name val="Times New Roman Mon"/>
      <family val="1"/>
    </font>
    <font>
      <b/>
      <sz val="10"/>
      <color theme="1"/>
      <name val="Times New Roman Mon"/>
      <family val="1"/>
    </font>
    <font>
      <b/>
      <sz val="10"/>
      <name val="Times New Roman Mon"/>
      <family val="1"/>
    </font>
    <font>
      <b/>
      <i/>
      <sz val="12"/>
      <color theme="1"/>
      <name val="Times New Roman Mo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02">
    <xf numFmtId="0" fontId="0" fillId="0" borderId="0" xfId="0"/>
    <xf numFmtId="0" fontId="4" fillId="0" borderId="0" xfId="0" applyFont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43" fontId="3" fillId="0" borderId="1" xfId="4" applyFont="1" applyFill="1" applyBorder="1"/>
    <xf numFmtId="164" fontId="3" fillId="0" borderId="1" xfId="1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/>
    <xf numFmtId="164" fontId="3" fillId="0" borderId="1" xfId="1" applyNumberFormat="1" applyFont="1" applyBorder="1"/>
    <xf numFmtId="43" fontId="3" fillId="0" borderId="2" xfId="4" applyFont="1" applyFill="1" applyBorder="1"/>
    <xf numFmtId="43" fontId="3" fillId="0" borderId="8" xfId="4" applyFont="1" applyFill="1" applyBorder="1"/>
    <xf numFmtId="43" fontId="3" fillId="0" borderId="14" xfId="4" applyFont="1" applyFill="1" applyBorder="1"/>
    <xf numFmtId="164" fontId="3" fillId="0" borderId="2" xfId="1" applyNumberFormat="1" applyFont="1" applyFill="1" applyBorder="1"/>
    <xf numFmtId="43" fontId="3" fillId="0" borderId="4" xfId="4" applyFont="1" applyFill="1" applyBorder="1"/>
    <xf numFmtId="164" fontId="3" fillId="0" borderId="14" xfId="1" applyNumberFormat="1" applyFont="1" applyBorder="1"/>
    <xf numFmtId="43" fontId="3" fillId="0" borderId="0" xfId="4" applyFont="1" applyFill="1" applyBorder="1"/>
    <xf numFmtId="164" fontId="4" fillId="0" borderId="1" xfId="1" applyNumberFormat="1" applyFont="1" applyBorder="1"/>
    <xf numFmtId="16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/>
    <xf numFmtId="164" fontId="4" fillId="0" borderId="8" xfId="1" applyNumberFormat="1" applyFont="1" applyBorder="1"/>
    <xf numFmtId="164" fontId="4" fillId="0" borderId="8" xfId="1" applyNumberFormat="1" applyFont="1" applyBorder="1" applyAlignment="1">
      <alignment horizontal="center" vertical="center"/>
    </xf>
    <xf numFmtId="0" fontId="4" fillId="0" borderId="8" xfId="0" applyFont="1" applyBorder="1"/>
    <xf numFmtId="164" fontId="4" fillId="0" borderId="14" xfId="1" applyNumberFormat="1" applyFont="1" applyBorder="1"/>
    <xf numFmtId="0" fontId="4" fillId="0" borderId="14" xfId="0" applyFont="1" applyBorder="1"/>
    <xf numFmtId="164" fontId="4" fillId="0" borderId="1" xfId="1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indent="1"/>
    </xf>
    <xf numFmtId="164" fontId="4" fillId="0" borderId="0" xfId="1" applyNumberFormat="1" applyFont="1" applyFill="1" applyBorder="1" applyAlignment="1">
      <alignment horizontal="center"/>
    </xf>
    <xf numFmtId="164" fontId="4" fillId="0" borderId="2" xfId="1" applyNumberFormat="1" applyFont="1" applyBorder="1"/>
    <xf numFmtId="164" fontId="4" fillId="0" borderId="2" xfId="1" applyNumberFormat="1" applyFont="1" applyBorder="1" applyAlignment="1">
      <alignment horizontal="center" vertical="center"/>
    </xf>
    <xf numFmtId="0" fontId="4" fillId="0" borderId="2" xfId="0" applyFont="1" applyBorder="1"/>
    <xf numFmtId="164" fontId="4" fillId="0" borderId="4" xfId="1" applyNumberFormat="1" applyFont="1" applyBorder="1"/>
    <xf numFmtId="164" fontId="4" fillId="0" borderId="4" xfId="1" applyNumberFormat="1" applyFont="1" applyBorder="1" applyAlignment="1">
      <alignment horizontal="center" vertical="center"/>
    </xf>
    <xf numFmtId="0" fontId="4" fillId="0" borderId="4" xfId="0" applyFont="1" applyBorder="1"/>
    <xf numFmtId="0" fontId="4" fillId="0" borderId="0" xfId="0" applyFont="1" applyBorder="1" applyAlignment="1">
      <alignment horizontal="center" vertical="center"/>
    </xf>
    <xf numFmtId="164" fontId="4" fillId="0" borderId="0" xfId="1" applyNumberFormat="1" applyFont="1" applyBorder="1"/>
    <xf numFmtId="164" fontId="4" fillId="0" borderId="0" xfId="1" applyNumberFormat="1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4" fillId="0" borderId="3" xfId="1" applyNumberFormat="1" applyFont="1" applyBorder="1"/>
    <xf numFmtId="43" fontId="3" fillId="0" borderId="3" xfId="4" applyFont="1" applyFill="1" applyBorder="1"/>
    <xf numFmtId="0" fontId="4" fillId="0" borderId="3" xfId="0" applyFont="1" applyBorder="1"/>
    <xf numFmtId="164" fontId="4" fillId="0" borderId="2" xfId="1" applyNumberFormat="1" applyFont="1" applyFill="1" applyBorder="1"/>
    <xf numFmtId="43" fontId="3" fillId="0" borderId="1" xfId="4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/>
    <xf numFmtId="43" fontId="6" fillId="2" borderId="1" xfId="4" applyFont="1" applyFill="1" applyBorder="1"/>
    <xf numFmtId="164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4" fontId="4" fillId="0" borderId="1" xfId="1" applyNumberFormat="1" applyFont="1" applyBorder="1" applyAlignment="1">
      <alignment horizontal="center"/>
    </xf>
    <xf numFmtId="164" fontId="4" fillId="0" borderId="8" xfId="1" applyNumberFormat="1" applyFont="1" applyBorder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4" xfId="1" applyNumberFormat="1" applyFont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2" borderId="4" xfId="1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164" fontId="3" fillId="0" borderId="2" xfId="1" applyNumberFormat="1" applyFont="1" applyBorder="1"/>
    <xf numFmtId="164" fontId="5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164" fontId="6" fillId="2" borderId="1" xfId="1" applyNumberFormat="1" applyFont="1" applyFill="1" applyBorder="1" applyAlignment="1">
      <alignment horizontal="center" vertical="center"/>
    </xf>
    <xf numFmtId="164" fontId="4" fillId="0" borderId="4" xfId="1" applyNumberFormat="1" applyFont="1" applyFill="1" applyBorder="1"/>
    <xf numFmtId="164" fontId="4" fillId="0" borderId="4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1" applyNumberFormat="1" applyFont="1"/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left" vertical="center"/>
    </xf>
    <xf numFmtId="4" fontId="4" fillId="0" borderId="1" xfId="0" applyNumberFormat="1" applyFont="1" applyBorder="1"/>
    <xf numFmtId="3" fontId="4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43" fontId="6" fillId="2" borderId="1" xfId="4" applyFont="1" applyFill="1" applyBorder="1" applyAlignment="1">
      <alignment horizontal="center"/>
    </xf>
    <xf numFmtId="43" fontId="6" fillId="0" borderId="1" xfId="4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wrapText="1" indent="1"/>
    </xf>
    <xf numFmtId="0" fontId="5" fillId="0" borderId="62" xfId="0" applyFont="1" applyFill="1" applyBorder="1" applyAlignment="1">
      <alignment horizontal="center" vertical="center"/>
    </xf>
    <xf numFmtId="43" fontId="3" fillId="0" borderId="1" xfId="4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left"/>
    </xf>
    <xf numFmtId="0" fontId="4" fillId="0" borderId="0" xfId="0" applyFont="1" applyAlignment="1">
      <alignment vertical="center"/>
    </xf>
    <xf numFmtId="0" fontId="5" fillId="0" borderId="5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5" fillId="2" borderId="8" xfId="1" applyNumberFormat="1" applyFont="1" applyFill="1" applyBorder="1" applyAlignment="1">
      <alignment horizontal="center" vertical="center"/>
    </xf>
    <xf numFmtId="0" fontId="5" fillId="2" borderId="8" xfId="0" applyFont="1" applyFill="1" applyBorder="1"/>
    <xf numFmtId="164" fontId="5" fillId="2" borderId="4" xfId="1" applyNumberFormat="1" applyFont="1" applyFill="1" applyBorder="1"/>
    <xf numFmtId="43" fontId="6" fillId="2" borderId="4" xfId="4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164" fontId="6" fillId="3" borderId="28" xfId="1" applyNumberFormat="1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2" borderId="14" xfId="0" applyFont="1" applyFill="1" applyBorder="1"/>
    <xf numFmtId="164" fontId="5" fillId="2" borderId="2" xfId="1" applyNumberFormat="1" applyFont="1" applyFill="1" applyBorder="1"/>
    <xf numFmtId="43" fontId="6" fillId="2" borderId="2" xfId="4" applyFont="1" applyFill="1" applyBorder="1"/>
    <xf numFmtId="164" fontId="5" fillId="2" borderId="14" xfId="1" applyNumberFormat="1" applyFont="1" applyFill="1" applyBorder="1"/>
    <xf numFmtId="43" fontId="6" fillId="2" borderId="14" xfId="4" applyFont="1" applyFill="1" applyBorder="1"/>
    <xf numFmtId="0" fontId="5" fillId="3" borderId="57" xfId="0" applyFont="1" applyFill="1" applyBorder="1" applyAlignment="1">
      <alignment horizontal="center" vertical="center"/>
    </xf>
    <xf numFmtId="0" fontId="5" fillId="3" borderId="58" xfId="0" applyFont="1" applyFill="1" applyBorder="1" applyAlignment="1">
      <alignment horizontal="center" vertical="center" wrapText="1"/>
    </xf>
    <xf numFmtId="43" fontId="6" fillId="2" borderId="1" xfId="4" applyFont="1" applyFill="1" applyBorder="1" applyAlignment="1">
      <alignment horizontal="center"/>
    </xf>
    <xf numFmtId="0" fontId="5" fillId="2" borderId="3" xfId="0" applyFont="1" applyFill="1" applyBorder="1"/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164" fontId="6" fillId="3" borderId="53" xfId="1" applyNumberFormat="1" applyFont="1" applyFill="1" applyBorder="1" applyAlignment="1">
      <alignment horizontal="center" vertical="center" wrapText="1"/>
    </xf>
    <xf numFmtId="164" fontId="5" fillId="3" borderId="44" xfId="1" applyNumberFormat="1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left"/>
    </xf>
    <xf numFmtId="0" fontId="5" fillId="3" borderId="4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2" borderId="8" xfId="1" applyNumberFormat="1" applyFont="1" applyFill="1" applyBorder="1"/>
    <xf numFmtId="43" fontId="6" fillId="2" borderId="8" xfId="4" applyFont="1" applyFill="1" applyBorder="1"/>
    <xf numFmtId="0" fontId="3" fillId="0" borderId="8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6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54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50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3" borderId="30" xfId="1" applyNumberFormat="1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43" fontId="4" fillId="0" borderId="1" xfId="0" applyNumberFormat="1" applyFont="1" applyBorder="1"/>
    <xf numFmtId="43" fontId="6" fillId="5" borderId="1" xfId="4" applyFont="1" applyFill="1" applyBorder="1" applyAlignment="1">
      <alignment horizontal="center"/>
    </xf>
    <xf numFmtId="43" fontId="5" fillId="2" borderId="1" xfId="0" applyNumberFormat="1" applyFont="1" applyFill="1" applyBorder="1"/>
    <xf numFmtId="43" fontId="5" fillId="5" borderId="1" xfId="0" applyNumberFormat="1" applyFont="1" applyFill="1" applyBorder="1"/>
    <xf numFmtId="164" fontId="4" fillId="0" borderId="8" xfId="0" applyNumberFormat="1" applyFont="1" applyBorder="1"/>
    <xf numFmtId="43" fontId="3" fillId="0" borderId="38" xfId="4" applyFont="1" applyFill="1" applyBorder="1"/>
    <xf numFmtId="43" fontId="3" fillId="0" borderId="3" xfId="4" applyFont="1" applyFill="1" applyBorder="1" applyAlignment="1">
      <alignment horizontal="center"/>
    </xf>
    <xf numFmtId="43" fontId="6" fillId="2" borderId="3" xfId="4" applyFont="1" applyFill="1" applyBorder="1" applyAlignment="1">
      <alignment horizontal="center"/>
    </xf>
    <xf numFmtId="43" fontId="5" fillId="2" borderId="3" xfId="0" applyNumberFormat="1" applyFont="1" applyFill="1" applyBorder="1"/>
    <xf numFmtId="164" fontId="4" fillId="0" borderId="2" xfId="0" applyNumberFormat="1" applyFont="1" applyBorder="1"/>
    <xf numFmtId="164" fontId="5" fillId="2" borderId="2" xfId="0" applyNumberFormat="1" applyFont="1" applyFill="1" applyBorder="1"/>
    <xf numFmtId="164" fontId="5" fillId="2" borderId="1" xfId="0" applyNumberFormat="1" applyFont="1" applyFill="1" applyBorder="1"/>
    <xf numFmtId="43" fontId="5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43" fontId="6" fillId="0" borderId="8" xfId="4" applyFont="1" applyFill="1" applyBorder="1"/>
    <xf numFmtId="164" fontId="5" fillId="2" borderId="8" xfId="0" applyNumberFormat="1" applyFont="1" applyFill="1" applyBorder="1"/>
    <xf numFmtId="164" fontId="5" fillId="0" borderId="1" xfId="0" applyNumberFormat="1" applyFont="1" applyFill="1" applyBorder="1"/>
    <xf numFmtId="164" fontId="5" fillId="2" borderId="38" xfId="0" applyNumberFormat="1" applyFont="1" applyFill="1" applyBorder="1"/>
    <xf numFmtId="164" fontId="4" fillId="0" borderId="9" xfId="1" applyNumberFormat="1" applyFont="1" applyBorder="1" applyAlignment="1">
      <alignment horizontal="center"/>
    </xf>
    <xf numFmtId="164" fontId="4" fillId="0" borderId="65" xfId="1" applyNumberFormat="1" applyFont="1" applyBorder="1" applyAlignment="1">
      <alignment horizontal="center"/>
    </xf>
    <xf numFmtId="164" fontId="4" fillId="0" borderId="51" xfId="1" applyNumberFormat="1" applyFont="1" applyBorder="1" applyAlignment="1">
      <alignment horizontal="center"/>
    </xf>
    <xf numFmtId="164" fontId="4" fillId="0" borderId="63" xfId="1" applyNumberFormat="1" applyFont="1" applyBorder="1" applyAlignment="1">
      <alignment horizontal="center"/>
    </xf>
    <xf numFmtId="164" fontId="4" fillId="0" borderId="65" xfId="1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164" fontId="4" fillId="0" borderId="38" xfId="0" applyNumberFormat="1" applyFont="1" applyBorder="1"/>
    <xf numFmtId="0" fontId="5" fillId="3" borderId="38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 wrapText="1"/>
    </xf>
    <xf numFmtId="43" fontId="6" fillId="0" borderId="1" xfId="4" applyFont="1" applyFill="1" applyBorder="1"/>
    <xf numFmtId="4" fontId="4" fillId="0" borderId="2" xfId="0" applyNumberFormat="1" applyFont="1" applyBorder="1"/>
    <xf numFmtId="3" fontId="4" fillId="0" borderId="2" xfId="0" applyNumberFormat="1" applyFont="1" applyBorder="1" applyAlignment="1">
      <alignment horizontal="right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/>
    </xf>
    <xf numFmtId="43" fontId="4" fillId="0" borderId="2" xfId="1" applyFont="1" applyBorder="1" applyAlignment="1">
      <alignment horizontal="right"/>
    </xf>
    <xf numFmtId="43" fontId="4" fillId="0" borderId="1" xfId="1" applyFont="1" applyBorder="1" applyAlignment="1">
      <alignment horizontal="right"/>
    </xf>
    <xf numFmtId="164" fontId="4" fillId="0" borderId="4" xfId="0" applyNumberFormat="1" applyFont="1" applyBorder="1"/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0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43" fontId="5" fillId="2" borderId="1" xfId="1" applyFont="1" applyFill="1" applyBorder="1" applyAlignment="1"/>
    <xf numFmtId="164" fontId="5" fillId="2" borderId="3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/>
    </xf>
    <xf numFmtId="43" fontId="3" fillId="0" borderId="1" xfId="4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5" fillId="0" borderId="2" xfId="0" applyFont="1" applyFill="1" applyBorder="1"/>
    <xf numFmtId="164" fontId="5" fillId="0" borderId="8" xfId="0" applyNumberFormat="1" applyFont="1" applyFill="1" applyBorder="1"/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164" fontId="4" fillId="0" borderId="8" xfId="0" applyNumberFormat="1" applyFont="1" applyFill="1" applyBorder="1"/>
    <xf numFmtId="43" fontId="5" fillId="2" borderId="4" xfId="0" applyNumberFormat="1" applyFont="1" applyFill="1" applyBorder="1"/>
    <xf numFmtId="43" fontId="4" fillId="0" borderId="2" xfId="0" applyNumberFormat="1" applyFont="1" applyBorder="1"/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0" applyFont="1" applyFill="1" applyBorder="1"/>
    <xf numFmtId="0" fontId="4" fillId="0" borderId="1" xfId="0" applyFont="1" applyFill="1" applyBorder="1"/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/>
    <xf numFmtId="0" fontId="5" fillId="0" borderId="3" xfId="0" applyFont="1" applyFill="1" applyBorder="1"/>
    <xf numFmtId="164" fontId="3" fillId="0" borderId="3" xfId="1" applyNumberFormat="1" applyFont="1" applyBorder="1"/>
    <xf numFmtId="164" fontId="5" fillId="2" borderId="2" xfId="1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43" fontId="6" fillId="2" borderId="4" xfId="4" applyFont="1" applyFill="1" applyBorder="1" applyAlignment="1">
      <alignment horizontal="center"/>
    </xf>
    <xf numFmtId="43" fontId="6" fillId="5" borderId="2" xfId="4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164" fontId="4" fillId="0" borderId="4" xfId="1" applyNumberFormat="1" applyFont="1" applyBorder="1" applyAlignment="1">
      <alignment vertical="center"/>
    </xf>
    <xf numFmtId="43" fontId="3" fillId="0" borderId="4" xfId="4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3" fontId="5" fillId="2" borderId="4" xfId="1" applyFont="1" applyFill="1" applyBorder="1" applyAlignment="1">
      <alignment vertical="center"/>
    </xf>
    <xf numFmtId="43" fontId="5" fillId="2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horizontal="center"/>
    </xf>
    <xf numFmtId="0" fontId="3" fillId="0" borderId="51" xfId="2" applyFont="1" applyFill="1" applyBorder="1" applyAlignment="1">
      <alignment horizontal="center" vertical="center" wrapText="1"/>
    </xf>
    <xf numFmtId="43" fontId="4" fillId="0" borderId="1" xfId="1" applyFont="1" applyBorder="1"/>
    <xf numFmtId="43" fontId="5" fillId="2" borderId="1" xfId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4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7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6" fillId="3" borderId="29" xfId="3" applyFont="1" applyFill="1" applyBorder="1" applyAlignment="1">
      <alignment horizontal="center" vertical="center" wrapText="1"/>
    </xf>
    <xf numFmtId="0" fontId="6" fillId="3" borderId="28" xfId="3" applyFont="1" applyFill="1" applyBorder="1" applyAlignment="1">
      <alignment horizontal="center" vertical="center" wrapText="1"/>
    </xf>
    <xf numFmtId="0" fontId="6" fillId="3" borderId="21" xfId="3" applyFont="1" applyFill="1" applyBorder="1" applyAlignment="1">
      <alignment horizontal="center" vertical="center" wrapText="1"/>
    </xf>
    <xf numFmtId="0" fontId="6" fillId="3" borderId="27" xfId="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6" fillId="4" borderId="9" xfId="4" applyFont="1" applyFill="1" applyBorder="1" applyAlignment="1">
      <alignment horizontal="center"/>
    </xf>
    <xf numFmtId="43" fontId="6" fillId="4" borderId="10" xfId="4" applyFont="1" applyFill="1" applyBorder="1" applyAlignment="1">
      <alignment horizontal="center"/>
    </xf>
    <xf numFmtId="43" fontId="6" fillId="4" borderId="60" xfId="4" applyFont="1" applyFill="1" applyBorder="1" applyAlignment="1">
      <alignment horizontal="center"/>
    </xf>
    <xf numFmtId="43" fontId="6" fillId="4" borderId="11" xfId="4" applyFont="1" applyFill="1" applyBorder="1" applyAlignment="1">
      <alignment horizontal="center"/>
    </xf>
    <xf numFmtId="164" fontId="5" fillId="4" borderId="51" xfId="1" applyNumberFormat="1" applyFont="1" applyFill="1" applyBorder="1" applyAlignment="1">
      <alignment horizontal="center"/>
    </xf>
    <xf numFmtId="164" fontId="5" fillId="4" borderId="52" xfId="1" applyNumberFormat="1" applyFont="1" applyFill="1" applyBorder="1" applyAlignment="1">
      <alignment horizontal="center"/>
    </xf>
    <xf numFmtId="164" fontId="5" fillId="4" borderId="54" xfId="1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center" vertical="center"/>
    </xf>
    <xf numFmtId="43" fontId="6" fillId="4" borderId="1" xfId="4" applyFont="1" applyFill="1" applyBorder="1" applyAlignment="1">
      <alignment horizontal="center"/>
    </xf>
    <xf numFmtId="0" fontId="4" fillId="0" borderId="60" xfId="0" applyFont="1" applyFill="1" applyBorder="1" applyAlignment="1">
      <alignment horizontal="center" vertical="center"/>
    </xf>
    <xf numFmtId="0" fontId="4" fillId="0" borderId="61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3" fontId="6" fillId="3" borderId="1" xfId="4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3" borderId="36" xfId="3" applyFont="1" applyFill="1" applyBorder="1" applyAlignment="1">
      <alignment horizontal="center" vertical="center" wrapText="1"/>
    </xf>
    <xf numFmtId="0" fontId="6" fillId="3" borderId="43" xfId="3" applyFont="1" applyFill="1" applyBorder="1" applyAlignment="1">
      <alignment horizontal="center" vertical="center" wrapText="1"/>
    </xf>
    <xf numFmtId="0" fontId="6" fillId="3" borderId="48" xfId="3" applyFont="1" applyFill="1" applyBorder="1" applyAlignment="1">
      <alignment horizontal="center" vertical="center" wrapText="1"/>
    </xf>
    <xf numFmtId="0" fontId="6" fillId="3" borderId="47" xfId="3" applyFont="1" applyFill="1" applyBorder="1" applyAlignment="1">
      <alignment horizontal="center" vertical="center" wrapText="1"/>
    </xf>
    <xf numFmtId="164" fontId="5" fillId="3" borderId="51" xfId="1" applyNumberFormat="1" applyFont="1" applyFill="1" applyBorder="1" applyAlignment="1">
      <alignment horizontal="center"/>
    </xf>
    <xf numFmtId="164" fontId="5" fillId="3" borderId="52" xfId="1" applyNumberFormat="1" applyFont="1" applyFill="1" applyBorder="1" applyAlignment="1">
      <alignment horizontal="center"/>
    </xf>
    <xf numFmtId="164" fontId="5" fillId="3" borderId="54" xfId="1" applyNumberFormat="1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67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70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32" xfId="0" applyFont="1" applyBorder="1" applyAlignment="1">
      <alignment horizontal="center"/>
    </xf>
    <xf numFmtId="0" fontId="5" fillId="0" borderId="3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indent="1"/>
    </xf>
    <xf numFmtId="0" fontId="5" fillId="0" borderId="5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3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6" fillId="3" borderId="19" xfId="3" applyFont="1" applyFill="1" applyBorder="1" applyAlignment="1">
      <alignment horizontal="center" vertical="center" wrapText="1"/>
    </xf>
    <xf numFmtId="0" fontId="6" fillId="3" borderId="20" xfId="3" applyFont="1" applyFill="1" applyBorder="1" applyAlignment="1">
      <alignment horizontal="center" vertical="center" wrapText="1"/>
    </xf>
    <xf numFmtId="0" fontId="5" fillId="0" borderId="71" xfId="0" applyFont="1" applyFill="1" applyBorder="1" applyAlignment="1">
      <alignment horizontal="center" vertical="center"/>
    </xf>
    <xf numFmtId="0" fontId="5" fillId="0" borderId="72" xfId="0" applyFont="1" applyFill="1" applyBorder="1" applyAlignment="1">
      <alignment horizontal="center" vertical="center"/>
    </xf>
    <xf numFmtId="0" fontId="5" fillId="0" borderId="7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67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164" fontId="5" fillId="4" borderId="15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/>
    <xf numFmtId="164" fontId="4" fillId="5" borderId="1" xfId="0" applyNumberFormat="1" applyFont="1" applyFill="1" applyBorder="1"/>
  </cellXfs>
  <cellStyles count="8">
    <cellStyle name="Comma" xfId="1" builtinId="3"/>
    <cellStyle name="Comma 10" xfId="7"/>
    <cellStyle name="Comma 6" xfId="4"/>
    <cellStyle name="Comma 8" xfId="5"/>
    <cellStyle name="Normal" xfId="0" builtinId="0"/>
    <cellStyle name="Normal 3" xfId="2"/>
    <cellStyle name="Normal 5" xfId="3"/>
    <cellStyle name="Normal 9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1"/>
  <sheetViews>
    <sheetView tabSelected="1" topLeftCell="A300" workbookViewId="0">
      <selection activeCell="N340" sqref="N340"/>
    </sheetView>
  </sheetViews>
  <sheetFormatPr defaultRowHeight="12.75"/>
  <cols>
    <col min="1" max="1" width="5.28515625" style="70" customWidth="1"/>
    <col min="2" max="2" width="4.28515625" style="70" hidden="1" customWidth="1"/>
    <col min="3" max="3" width="6.85546875" style="70" customWidth="1"/>
    <col min="4" max="4" width="20.140625" style="37" customWidth="1"/>
    <col min="5" max="5" width="21" style="71" customWidth="1"/>
    <col min="6" max="6" width="19" style="71" customWidth="1"/>
    <col min="7" max="7" width="11" style="1" customWidth="1"/>
    <col min="8" max="8" width="16.42578125" style="72" bestFit="1" customWidth="1"/>
    <col min="9" max="9" width="17.5703125" style="72" customWidth="1"/>
    <col min="10" max="10" width="11.42578125" style="71" bestFit="1" customWidth="1"/>
    <col min="11" max="11" width="14.7109375" style="71" customWidth="1"/>
    <col min="12" max="12" width="13.85546875" style="73" bestFit="1" customWidth="1"/>
    <col min="13" max="13" width="12.28515625" style="71" customWidth="1"/>
    <col min="14" max="14" width="14.28515625" style="71" customWidth="1"/>
    <col min="15" max="15" width="16.5703125" style="74" customWidth="1"/>
    <col min="16" max="16" width="19.7109375" style="71" customWidth="1"/>
    <col min="17" max="17" width="18.140625" style="71" customWidth="1"/>
    <col min="18" max="16384" width="9.140625" style="71"/>
  </cols>
  <sheetData>
    <row r="1" spans="1:17">
      <c r="A1" s="265"/>
      <c r="B1" s="265"/>
      <c r="C1" s="265"/>
      <c r="D1" s="266"/>
      <c r="E1" s="264" t="s">
        <v>85</v>
      </c>
      <c r="F1" s="264"/>
      <c r="G1" s="264"/>
      <c r="H1" s="264"/>
      <c r="I1" s="264"/>
      <c r="J1" s="264"/>
      <c r="K1" s="269"/>
      <c r="L1" s="270"/>
      <c r="M1" s="270"/>
      <c r="N1" s="270"/>
      <c r="O1" s="270"/>
      <c r="P1" s="270"/>
      <c r="Q1" s="270"/>
    </row>
    <row r="2" spans="1:17" ht="37.5" customHeight="1" thickBot="1">
      <c r="A2" s="267"/>
      <c r="B2" s="267"/>
      <c r="C2" s="267"/>
      <c r="D2" s="268"/>
      <c r="E2" s="264"/>
      <c r="F2" s="264"/>
      <c r="G2" s="264"/>
      <c r="H2" s="264"/>
      <c r="I2" s="264"/>
      <c r="J2" s="264"/>
      <c r="K2" s="271"/>
      <c r="L2" s="272"/>
      <c r="M2" s="272"/>
      <c r="N2" s="272"/>
      <c r="O2" s="272"/>
      <c r="P2" s="272"/>
      <c r="Q2" s="272"/>
    </row>
    <row r="3" spans="1:17" s="70" customFormat="1" ht="60" customHeight="1" thickBot="1">
      <c r="A3" s="119" t="s">
        <v>0</v>
      </c>
      <c r="B3" s="189" t="s">
        <v>77</v>
      </c>
      <c r="C3" s="190" t="s">
        <v>1</v>
      </c>
      <c r="D3" s="191" t="s">
        <v>2</v>
      </c>
      <c r="E3" s="192" t="s">
        <v>3</v>
      </c>
      <c r="F3" s="98" t="s">
        <v>4</v>
      </c>
      <c r="G3" s="99" t="s">
        <v>5</v>
      </c>
      <c r="H3" s="100" t="s">
        <v>6</v>
      </c>
      <c r="I3" s="273" t="s">
        <v>7</v>
      </c>
      <c r="J3" s="274"/>
      <c r="K3" s="137" t="s">
        <v>80</v>
      </c>
      <c r="L3" s="275" t="s">
        <v>8</v>
      </c>
      <c r="M3" s="276"/>
      <c r="N3" s="137" t="s">
        <v>81</v>
      </c>
      <c r="O3" s="136" t="s">
        <v>9</v>
      </c>
      <c r="P3" s="102" t="s">
        <v>83</v>
      </c>
      <c r="Q3" s="102" t="s">
        <v>11</v>
      </c>
    </row>
    <row r="4" spans="1:17" ht="15" customHeight="1">
      <c r="A4" s="242">
        <v>1</v>
      </c>
      <c r="B4" s="277">
        <v>2</v>
      </c>
      <c r="C4" s="242">
        <v>2</v>
      </c>
      <c r="D4" s="242">
        <v>2786486</v>
      </c>
      <c r="E4" s="285" t="s">
        <v>12</v>
      </c>
      <c r="F4" s="286" t="s">
        <v>13</v>
      </c>
      <c r="G4" s="123" t="s">
        <v>14</v>
      </c>
      <c r="H4" s="278" t="s">
        <v>15</v>
      </c>
      <c r="I4" s="279"/>
      <c r="J4" s="279"/>
      <c r="K4" s="280"/>
      <c r="L4" s="279"/>
      <c r="M4" s="279"/>
      <c r="N4" s="280"/>
      <c r="O4" s="281"/>
      <c r="P4" s="261" t="s">
        <v>82</v>
      </c>
      <c r="Q4" s="258"/>
    </row>
    <row r="5" spans="1:17" ht="15" customHeight="1">
      <c r="A5" s="242"/>
      <c r="B5" s="277"/>
      <c r="C5" s="242"/>
      <c r="D5" s="242"/>
      <c r="E5" s="285"/>
      <c r="F5" s="244"/>
      <c r="G5" s="124" t="s">
        <v>16</v>
      </c>
      <c r="H5" s="14">
        <v>50000000</v>
      </c>
      <c r="I5" s="14">
        <v>41776475</v>
      </c>
      <c r="J5" s="3" t="str">
        <f>+IF(I5*100/H5&gt;=30,"õàíãàñàí","õàíãààã¿é")</f>
        <v>õàíãàñàí</v>
      </c>
      <c r="K5" s="3">
        <f>H5*30/100</f>
        <v>15000000</v>
      </c>
      <c r="L5" s="15">
        <v>1518500</v>
      </c>
      <c r="M5" s="16" t="str">
        <f>+IF(L5*100/H5&gt;=3, "õàíãàñàí","õàíãààã¿é")</f>
        <v>õàíãàñàí</v>
      </c>
      <c r="N5" s="138">
        <f>H5*3/100</f>
        <v>1500000</v>
      </c>
      <c r="O5" s="49">
        <v>-3192433.5100000002</v>
      </c>
      <c r="P5" s="262"/>
      <c r="Q5" s="259"/>
    </row>
    <row r="6" spans="1:17" ht="15" customHeight="1">
      <c r="A6" s="242"/>
      <c r="B6" s="277"/>
      <c r="C6" s="242"/>
      <c r="D6" s="242"/>
      <c r="E6" s="285"/>
      <c r="F6" s="244"/>
      <c r="G6" s="124" t="s">
        <v>17</v>
      </c>
      <c r="H6" s="14">
        <v>50000000</v>
      </c>
      <c r="I6" s="14">
        <v>46866102</v>
      </c>
      <c r="J6" s="3" t="str">
        <f>+IF(I6*100/H6&gt;=30,"õàíãàñàí","õàíãààã¿é")</f>
        <v>õàíãàñàí</v>
      </c>
      <c r="K6" s="3">
        <f>H6*30/100</f>
        <v>15000000</v>
      </c>
      <c r="L6" s="15">
        <v>1518500</v>
      </c>
      <c r="M6" s="16" t="str">
        <f>+IF(L6*100/H6&gt;=3, "õàíãàñàí","õàíãààã¿é")</f>
        <v>õàíãàñàí</v>
      </c>
      <c r="N6" s="138">
        <f>H6*3/100</f>
        <v>1500000</v>
      </c>
      <c r="O6" s="49">
        <v>-4143579.9999999991</v>
      </c>
      <c r="P6" s="262"/>
      <c r="Q6" s="259"/>
    </row>
    <row r="7" spans="1:17" ht="15.75" customHeight="1">
      <c r="A7" s="242"/>
      <c r="B7" s="277"/>
      <c r="C7" s="242"/>
      <c r="D7" s="242"/>
      <c r="E7" s="285"/>
      <c r="F7" s="244"/>
      <c r="G7" s="125" t="s">
        <v>18</v>
      </c>
      <c r="H7" s="282" t="s">
        <v>19</v>
      </c>
      <c r="I7" s="283"/>
      <c r="J7" s="283"/>
      <c r="K7" s="283"/>
      <c r="L7" s="283"/>
      <c r="M7" s="283"/>
      <c r="N7" s="283"/>
      <c r="O7" s="284"/>
      <c r="P7" s="262"/>
      <c r="Q7" s="259"/>
    </row>
    <row r="8" spans="1:17" ht="15" customHeight="1">
      <c r="A8" s="242"/>
      <c r="B8" s="277"/>
      <c r="C8" s="242"/>
      <c r="D8" s="242"/>
      <c r="E8" s="285"/>
      <c r="F8" s="244"/>
      <c r="G8" s="125" t="s">
        <v>20</v>
      </c>
      <c r="H8" s="14">
        <v>50000000</v>
      </c>
      <c r="I8" s="14">
        <v>44700662.369999997</v>
      </c>
      <c r="J8" s="3" t="s">
        <v>21</v>
      </c>
      <c r="K8" s="3">
        <f>H8*30/100</f>
        <v>15000000</v>
      </c>
      <c r="L8" s="75">
        <v>1518500</v>
      </c>
      <c r="M8" s="16" t="s">
        <v>21</v>
      </c>
      <c r="N8" s="140">
        <f>H8*3/100</f>
        <v>1500000</v>
      </c>
      <c r="O8" s="49">
        <v>-2929439.63</v>
      </c>
      <c r="P8" s="262"/>
      <c r="Q8" s="259"/>
    </row>
    <row r="9" spans="1:17" ht="15" customHeight="1" thickBot="1">
      <c r="A9" s="242"/>
      <c r="B9" s="277"/>
      <c r="C9" s="242"/>
      <c r="D9" s="242"/>
      <c r="E9" s="285"/>
      <c r="F9" s="244"/>
      <c r="G9" s="126" t="s">
        <v>24</v>
      </c>
      <c r="H9" s="76">
        <v>50000000</v>
      </c>
      <c r="I9" s="76">
        <v>42933943.100000001</v>
      </c>
      <c r="J9" s="3" t="s">
        <v>21</v>
      </c>
      <c r="K9" s="3">
        <f t="shared" ref="K9:K48" si="0">H9*30/100</f>
        <v>15000000</v>
      </c>
      <c r="L9" s="77">
        <v>1518500</v>
      </c>
      <c r="M9" s="16" t="s">
        <v>21</v>
      </c>
      <c r="N9" s="140">
        <f t="shared" ref="N9:N48" si="1">H9*3/100</f>
        <v>1500000</v>
      </c>
      <c r="O9" s="194">
        <v>-4274680.9000000004</v>
      </c>
      <c r="P9" s="262"/>
      <c r="Q9" s="259"/>
    </row>
    <row r="10" spans="1:17" ht="15" customHeight="1" thickBot="1">
      <c r="A10" s="242"/>
      <c r="B10" s="169"/>
      <c r="C10" s="242"/>
      <c r="D10" s="242"/>
      <c r="E10" s="285"/>
      <c r="F10" s="245"/>
      <c r="G10" s="127" t="s">
        <v>40</v>
      </c>
      <c r="H10" s="187">
        <v>50000000</v>
      </c>
      <c r="I10" s="187">
        <v>47330118.619999997</v>
      </c>
      <c r="J10" s="7" t="s">
        <v>21</v>
      </c>
      <c r="K10" s="3">
        <f t="shared" si="0"/>
        <v>15000000</v>
      </c>
      <c r="L10" s="188">
        <v>1518500</v>
      </c>
      <c r="M10" s="28" t="s">
        <v>21</v>
      </c>
      <c r="N10" s="140">
        <v>1500000</v>
      </c>
      <c r="O10" s="193">
        <v>32395.16</v>
      </c>
      <c r="P10" s="263"/>
      <c r="Q10" s="260"/>
    </row>
    <row r="11" spans="1:17">
      <c r="A11" s="243">
        <v>2</v>
      </c>
      <c r="B11" s="242">
        <v>4</v>
      </c>
      <c r="C11" s="243">
        <v>4</v>
      </c>
      <c r="D11" s="243">
        <v>2088991</v>
      </c>
      <c r="E11" s="246" t="s">
        <v>22</v>
      </c>
      <c r="F11" s="243" t="s">
        <v>13</v>
      </c>
      <c r="G11" s="123" t="s">
        <v>14</v>
      </c>
      <c r="H11" s="26">
        <v>51100000</v>
      </c>
      <c r="I11" s="26">
        <v>17393600</v>
      </c>
      <c r="J11" s="7" t="str">
        <f t="shared" ref="J11:J48" si="2">+IF(I11*100/H11&gt;=30,"õàíãàñàí","õàíãààã¿é")</f>
        <v>õàíãàñàí</v>
      </c>
      <c r="K11" s="3">
        <f t="shared" si="0"/>
        <v>15330000</v>
      </c>
      <c r="L11" s="60">
        <v>0</v>
      </c>
      <c r="M11" s="61" t="str">
        <f t="shared" ref="M11:M48" si="3">+IF(L11*100/H11&gt;=3, "õàíãàñàí","õàíãààã¿é")</f>
        <v>õàíãààã¿é</v>
      </c>
      <c r="N11" s="142">
        <f t="shared" si="1"/>
        <v>1533000</v>
      </c>
      <c r="O11" s="55">
        <v>-958900</v>
      </c>
      <c r="P11" s="261" t="s">
        <v>23</v>
      </c>
      <c r="Q11" s="258" t="s">
        <v>23</v>
      </c>
    </row>
    <row r="12" spans="1:17" ht="15" customHeight="1">
      <c r="A12" s="244"/>
      <c r="B12" s="242"/>
      <c r="C12" s="244"/>
      <c r="D12" s="244"/>
      <c r="E12" s="247"/>
      <c r="F12" s="244"/>
      <c r="G12" s="124" t="s">
        <v>16</v>
      </c>
      <c r="H12" s="14">
        <v>51100000</v>
      </c>
      <c r="I12" s="14">
        <v>17045900</v>
      </c>
      <c r="J12" s="3" t="str">
        <f t="shared" si="2"/>
        <v>õàíãàñàí</v>
      </c>
      <c r="K12" s="3">
        <f t="shared" si="0"/>
        <v>15330000</v>
      </c>
      <c r="L12" s="47">
        <v>0</v>
      </c>
      <c r="M12" s="48" t="str">
        <f t="shared" si="3"/>
        <v>õàíãààã¿é</v>
      </c>
      <c r="N12" s="142">
        <f t="shared" si="1"/>
        <v>1533000</v>
      </c>
      <c r="O12" s="49">
        <v>-1186800</v>
      </c>
      <c r="P12" s="262"/>
      <c r="Q12" s="259"/>
    </row>
    <row r="13" spans="1:17" ht="15" customHeight="1">
      <c r="A13" s="244"/>
      <c r="B13" s="242"/>
      <c r="C13" s="244"/>
      <c r="D13" s="244"/>
      <c r="E13" s="247"/>
      <c r="F13" s="244"/>
      <c r="G13" s="124" t="s">
        <v>17</v>
      </c>
      <c r="H13" s="14">
        <v>51100000</v>
      </c>
      <c r="I13" s="14">
        <v>16620900</v>
      </c>
      <c r="J13" s="3" t="str">
        <f t="shared" si="2"/>
        <v>õàíãàñàí</v>
      </c>
      <c r="K13" s="3">
        <f t="shared" si="0"/>
        <v>15330000</v>
      </c>
      <c r="L13" s="47">
        <v>0</v>
      </c>
      <c r="M13" s="48" t="str">
        <f t="shared" si="3"/>
        <v>õàíãààã¿é</v>
      </c>
      <c r="N13" s="142">
        <f t="shared" si="1"/>
        <v>1533000</v>
      </c>
      <c r="O13" s="49">
        <v>-2722956</v>
      </c>
      <c r="P13" s="262"/>
      <c r="Q13" s="259"/>
    </row>
    <row r="14" spans="1:17" ht="15.75" customHeight="1" thickBot="1">
      <c r="A14" s="244"/>
      <c r="B14" s="242"/>
      <c r="C14" s="244"/>
      <c r="D14" s="244"/>
      <c r="E14" s="247"/>
      <c r="F14" s="244"/>
      <c r="G14" s="126" t="s">
        <v>18</v>
      </c>
      <c r="H14" s="20">
        <v>51100000</v>
      </c>
      <c r="I14" s="29">
        <v>16381963</v>
      </c>
      <c r="J14" s="11" t="str">
        <f t="shared" si="2"/>
        <v>õàíãàñàí</v>
      </c>
      <c r="K14" s="3">
        <f t="shared" si="0"/>
        <v>15330000</v>
      </c>
      <c r="L14" s="57">
        <v>0</v>
      </c>
      <c r="M14" s="58" t="str">
        <f t="shared" si="3"/>
        <v>õàíãààã¿é</v>
      </c>
      <c r="N14" s="142">
        <f t="shared" si="1"/>
        <v>1533000</v>
      </c>
      <c r="O14" s="53">
        <v>-362917</v>
      </c>
      <c r="P14" s="262"/>
      <c r="Q14" s="259"/>
    </row>
    <row r="15" spans="1:17" ht="15" customHeight="1" thickBot="1">
      <c r="A15" s="244"/>
      <c r="B15" s="65"/>
      <c r="C15" s="244"/>
      <c r="D15" s="244"/>
      <c r="E15" s="247"/>
      <c r="F15" s="244"/>
      <c r="G15" s="127" t="s">
        <v>20</v>
      </c>
      <c r="H15" s="20">
        <v>51100000</v>
      </c>
      <c r="I15" s="14">
        <v>17530532.210000001</v>
      </c>
      <c r="J15" s="3" t="str">
        <f t="shared" si="2"/>
        <v>õàíãàñàí</v>
      </c>
      <c r="K15" s="3">
        <f t="shared" si="0"/>
        <v>15330000</v>
      </c>
      <c r="L15" s="47"/>
      <c r="M15" s="48" t="str">
        <f t="shared" si="3"/>
        <v>õàíãààã¿é</v>
      </c>
      <c r="N15" s="142">
        <f t="shared" si="1"/>
        <v>1533000</v>
      </c>
      <c r="O15" s="49">
        <v>484811.99</v>
      </c>
      <c r="P15" s="262"/>
      <c r="Q15" s="259"/>
    </row>
    <row r="16" spans="1:17" ht="15.75" customHeight="1" thickBot="1">
      <c r="A16" s="244"/>
      <c r="B16" s="65"/>
      <c r="C16" s="244"/>
      <c r="D16" s="244"/>
      <c r="E16" s="247"/>
      <c r="F16" s="244"/>
      <c r="G16" s="127" t="s">
        <v>24</v>
      </c>
      <c r="H16" s="20">
        <v>51100000</v>
      </c>
      <c r="I16" s="14">
        <v>35913430.710000001</v>
      </c>
      <c r="J16" s="3" t="str">
        <f t="shared" si="2"/>
        <v>õàíãàñàí</v>
      </c>
      <c r="K16" s="3">
        <f t="shared" si="0"/>
        <v>15330000</v>
      </c>
      <c r="L16" s="47"/>
      <c r="M16" s="48" t="str">
        <f t="shared" si="3"/>
        <v>õàíãààã¿é</v>
      </c>
      <c r="N16" s="142">
        <f t="shared" si="1"/>
        <v>1533000</v>
      </c>
      <c r="O16" s="49">
        <v>870057.49</v>
      </c>
      <c r="P16" s="262"/>
      <c r="Q16" s="259"/>
    </row>
    <row r="17" spans="1:17" ht="15.75" customHeight="1" thickBot="1">
      <c r="A17" s="245"/>
      <c r="B17" s="164"/>
      <c r="C17" s="245"/>
      <c r="D17" s="245"/>
      <c r="E17" s="248"/>
      <c r="F17" s="245"/>
      <c r="G17" s="127" t="s">
        <v>40</v>
      </c>
      <c r="H17" s="20">
        <v>51100000</v>
      </c>
      <c r="I17" s="26">
        <v>35826307.979999997</v>
      </c>
      <c r="J17" s="7" t="str">
        <f t="shared" si="2"/>
        <v>õàíãàñàí</v>
      </c>
      <c r="K17" s="3">
        <f t="shared" si="0"/>
        <v>15330000</v>
      </c>
      <c r="L17" s="206">
        <v>1550000</v>
      </c>
      <c r="M17" s="197" t="str">
        <f t="shared" si="3"/>
        <v>õàíãàñàí</v>
      </c>
      <c r="N17" s="152">
        <f t="shared" si="1"/>
        <v>1533000</v>
      </c>
      <c r="O17" s="55">
        <v>614494.76</v>
      </c>
      <c r="P17" s="263"/>
      <c r="Q17" s="260"/>
    </row>
    <row r="18" spans="1:17">
      <c r="A18" s="243">
        <v>3</v>
      </c>
      <c r="B18" s="300">
        <v>5</v>
      </c>
      <c r="C18" s="243">
        <v>5</v>
      </c>
      <c r="D18" s="243">
        <v>2041545</v>
      </c>
      <c r="E18" s="246" t="s">
        <v>25</v>
      </c>
      <c r="F18" s="243" t="s">
        <v>13</v>
      </c>
      <c r="G18" s="123" t="s">
        <v>14</v>
      </c>
      <c r="H18" s="17">
        <v>56190000</v>
      </c>
      <c r="I18" s="104">
        <v>15348000</v>
      </c>
      <c r="J18" s="105" t="str">
        <f t="shared" si="2"/>
        <v>õàíãààã¿é</v>
      </c>
      <c r="K18" s="46">
        <f t="shared" si="0"/>
        <v>16857000</v>
      </c>
      <c r="L18" s="60">
        <v>0</v>
      </c>
      <c r="M18" s="61" t="str">
        <f t="shared" si="3"/>
        <v>õàíãààã¿é</v>
      </c>
      <c r="N18" s="142">
        <f t="shared" si="1"/>
        <v>1685700</v>
      </c>
      <c r="O18" s="55">
        <v>-2392900</v>
      </c>
      <c r="P18" s="261" t="s">
        <v>82</v>
      </c>
      <c r="Q18" s="258" t="s">
        <v>23</v>
      </c>
    </row>
    <row r="19" spans="1:17" ht="15" customHeight="1">
      <c r="A19" s="244"/>
      <c r="B19" s="300"/>
      <c r="C19" s="244"/>
      <c r="D19" s="244"/>
      <c r="E19" s="247"/>
      <c r="F19" s="244"/>
      <c r="G19" s="124" t="s">
        <v>16</v>
      </c>
      <c r="H19" s="14">
        <v>56190000</v>
      </c>
      <c r="I19" s="14">
        <v>16859520</v>
      </c>
      <c r="J19" s="3" t="str">
        <f t="shared" si="2"/>
        <v>õàíãàñàí</v>
      </c>
      <c r="K19" s="3">
        <f t="shared" si="0"/>
        <v>16857000</v>
      </c>
      <c r="L19" s="47">
        <v>0</v>
      </c>
      <c r="M19" s="48" t="str">
        <f t="shared" si="3"/>
        <v>õàíãààã¿é</v>
      </c>
      <c r="N19" s="142">
        <f t="shared" si="1"/>
        <v>1685700</v>
      </c>
      <c r="O19" s="49">
        <v>-1630900</v>
      </c>
      <c r="P19" s="262"/>
      <c r="Q19" s="259"/>
    </row>
    <row r="20" spans="1:17" ht="15" customHeight="1">
      <c r="A20" s="244"/>
      <c r="B20" s="300"/>
      <c r="C20" s="244"/>
      <c r="D20" s="244"/>
      <c r="E20" s="247"/>
      <c r="F20" s="244"/>
      <c r="G20" s="124" t="s">
        <v>17</v>
      </c>
      <c r="H20" s="14">
        <v>56190000</v>
      </c>
      <c r="I20" s="45">
        <v>15357555</v>
      </c>
      <c r="J20" s="46" t="str">
        <f t="shared" si="2"/>
        <v>õàíãààã¿é</v>
      </c>
      <c r="K20" s="46">
        <f t="shared" si="0"/>
        <v>16857000</v>
      </c>
      <c r="L20" s="47">
        <v>0</v>
      </c>
      <c r="M20" s="48" t="str">
        <f t="shared" si="3"/>
        <v>õàíãààã¿é</v>
      </c>
      <c r="N20" s="142">
        <f t="shared" si="1"/>
        <v>1685700</v>
      </c>
      <c r="O20" s="49">
        <v>-4117710</v>
      </c>
      <c r="P20" s="262"/>
      <c r="Q20" s="259"/>
    </row>
    <row r="21" spans="1:17" ht="15.75" customHeight="1" thickBot="1">
      <c r="A21" s="244"/>
      <c r="B21" s="300"/>
      <c r="C21" s="244"/>
      <c r="D21" s="244"/>
      <c r="E21" s="247"/>
      <c r="F21" s="244"/>
      <c r="G21" s="126" t="s">
        <v>18</v>
      </c>
      <c r="H21" s="20">
        <v>56190000</v>
      </c>
      <c r="I21" s="94">
        <v>15650665</v>
      </c>
      <c r="J21" s="107" t="str">
        <f t="shared" si="2"/>
        <v>õàíãààã¿é</v>
      </c>
      <c r="K21" s="46">
        <f t="shared" si="0"/>
        <v>16857000</v>
      </c>
      <c r="L21" s="57">
        <v>0</v>
      </c>
      <c r="M21" s="58" t="str">
        <f t="shared" si="3"/>
        <v>õàíãààã¿é</v>
      </c>
      <c r="N21" s="212">
        <f t="shared" si="1"/>
        <v>1685700</v>
      </c>
      <c r="O21" s="53">
        <v>-380195</v>
      </c>
      <c r="P21" s="262"/>
      <c r="Q21" s="259"/>
    </row>
    <row r="22" spans="1:17" ht="15.75" customHeight="1" thickBot="1">
      <c r="A22" s="244"/>
      <c r="B22" s="78"/>
      <c r="C22" s="244"/>
      <c r="D22" s="244"/>
      <c r="E22" s="247"/>
      <c r="F22" s="244"/>
      <c r="G22" s="127" t="s">
        <v>20</v>
      </c>
      <c r="H22" s="20">
        <v>56190000</v>
      </c>
      <c r="I22" s="14">
        <v>17045425.52</v>
      </c>
      <c r="J22" s="39" t="str">
        <f t="shared" si="2"/>
        <v>õàíãàñàí</v>
      </c>
      <c r="K22" s="3">
        <f t="shared" si="0"/>
        <v>16857000</v>
      </c>
      <c r="L22" s="15">
        <v>1686340</v>
      </c>
      <c r="M22" s="16" t="str">
        <f t="shared" si="3"/>
        <v>õàíãàñàí</v>
      </c>
      <c r="N22" s="140">
        <f t="shared" si="1"/>
        <v>1685700</v>
      </c>
      <c r="O22" s="49">
        <v>-590632.34</v>
      </c>
      <c r="P22" s="262"/>
      <c r="Q22" s="259"/>
    </row>
    <row r="23" spans="1:17" ht="15.75" customHeight="1" thickBot="1">
      <c r="A23" s="244"/>
      <c r="B23" s="78"/>
      <c r="C23" s="244"/>
      <c r="D23" s="244"/>
      <c r="E23" s="247"/>
      <c r="F23" s="244"/>
      <c r="G23" s="127" t="s">
        <v>24</v>
      </c>
      <c r="H23" s="20">
        <v>56190000</v>
      </c>
      <c r="I23" s="14">
        <v>17467808.609999999</v>
      </c>
      <c r="J23" s="39" t="str">
        <f t="shared" si="2"/>
        <v>õàíãàñàí</v>
      </c>
      <c r="K23" s="3">
        <f t="shared" si="0"/>
        <v>16857000</v>
      </c>
      <c r="L23" s="15">
        <v>1686340</v>
      </c>
      <c r="M23" s="16" t="str">
        <f t="shared" si="3"/>
        <v>õàíãàñàí</v>
      </c>
      <c r="N23" s="140">
        <f t="shared" si="1"/>
        <v>1685700</v>
      </c>
      <c r="O23" s="49">
        <v>183091.72</v>
      </c>
      <c r="P23" s="262"/>
      <c r="Q23" s="259"/>
    </row>
    <row r="24" spans="1:17" ht="15.75" customHeight="1" thickBot="1">
      <c r="A24" s="245"/>
      <c r="B24" s="165"/>
      <c r="C24" s="245"/>
      <c r="D24" s="245"/>
      <c r="E24" s="248"/>
      <c r="F24" s="245"/>
      <c r="G24" s="127" t="s">
        <v>40</v>
      </c>
      <c r="H24" s="38">
        <v>56190000</v>
      </c>
      <c r="I24" s="45">
        <v>16629409.640000001</v>
      </c>
      <c r="J24" s="46" t="str">
        <f t="shared" si="2"/>
        <v>õàíãààã¿é</v>
      </c>
      <c r="K24" s="46">
        <f t="shared" si="0"/>
        <v>16857000</v>
      </c>
      <c r="L24" s="15">
        <v>1700340</v>
      </c>
      <c r="M24" s="16" t="str">
        <f t="shared" si="3"/>
        <v>õàíãàñàí</v>
      </c>
      <c r="N24" s="140">
        <f t="shared" si="1"/>
        <v>1685700</v>
      </c>
      <c r="O24" s="49">
        <v>381742.34</v>
      </c>
      <c r="P24" s="263"/>
      <c r="Q24" s="260"/>
    </row>
    <row r="25" spans="1:17">
      <c r="A25" s="243">
        <v>4</v>
      </c>
      <c r="B25" s="242">
        <v>6</v>
      </c>
      <c r="C25" s="243">
        <v>6</v>
      </c>
      <c r="D25" s="243">
        <v>2081911</v>
      </c>
      <c r="E25" s="246" t="s">
        <v>26</v>
      </c>
      <c r="F25" s="243" t="s">
        <v>13</v>
      </c>
      <c r="G25" s="123" t="s">
        <v>14</v>
      </c>
      <c r="H25" s="17">
        <v>50000000</v>
      </c>
      <c r="I25" s="26">
        <v>30952852.16</v>
      </c>
      <c r="J25" s="7" t="str">
        <f t="shared" si="2"/>
        <v>õàíãàñàí</v>
      </c>
      <c r="K25" s="3">
        <f t="shared" si="0"/>
        <v>15000000</v>
      </c>
      <c r="L25" s="27">
        <v>1500000</v>
      </c>
      <c r="M25" s="28" t="str">
        <f t="shared" si="3"/>
        <v>õàíãàñàí</v>
      </c>
      <c r="N25" s="213">
        <f t="shared" si="1"/>
        <v>1500000</v>
      </c>
      <c r="O25" s="55">
        <v>-509348.91999999981</v>
      </c>
      <c r="P25" s="255"/>
      <c r="Q25" s="239"/>
    </row>
    <row r="26" spans="1:17" ht="15" customHeight="1">
      <c r="A26" s="244"/>
      <c r="B26" s="242"/>
      <c r="C26" s="244"/>
      <c r="D26" s="244"/>
      <c r="E26" s="247"/>
      <c r="F26" s="244"/>
      <c r="G26" s="124" t="s">
        <v>16</v>
      </c>
      <c r="H26" s="14">
        <v>50000000</v>
      </c>
      <c r="I26" s="14">
        <v>30838656.170000006</v>
      </c>
      <c r="J26" s="3" t="str">
        <f t="shared" si="2"/>
        <v>õàíãàñàí</v>
      </c>
      <c r="K26" s="3">
        <f t="shared" si="0"/>
        <v>15000000</v>
      </c>
      <c r="L26" s="15">
        <v>1500000</v>
      </c>
      <c r="M26" s="16" t="str">
        <f t="shared" si="3"/>
        <v>õàíãàñàí</v>
      </c>
      <c r="N26" s="140">
        <f t="shared" si="1"/>
        <v>1500000</v>
      </c>
      <c r="O26" s="49">
        <v>-623544.4099999998</v>
      </c>
      <c r="P26" s="256"/>
      <c r="Q26" s="240"/>
    </row>
    <row r="27" spans="1:17" ht="15" customHeight="1">
      <c r="A27" s="244"/>
      <c r="B27" s="242"/>
      <c r="C27" s="244"/>
      <c r="D27" s="244"/>
      <c r="E27" s="247"/>
      <c r="F27" s="244"/>
      <c r="G27" s="124" t="s">
        <v>17</v>
      </c>
      <c r="H27" s="14">
        <v>50000000</v>
      </c>
      <c r="I27" s="14">
        <v>30753065.990000002</v>
      </c>
      <c r="J27" s="3" t="str">
        <f t="shared" si="2"/>
        <v>õàíãàñàí</v>
      </c>
      <c r="K27" s="3">
        <f t="shared" si="0"/>
        <v>15000000</v>
      </c>
      <c r="L27" s="15">
        <v>1500000</v>
      </c>
      <c r="M27" s="16" t="str">
        <f t="shared" si="3"/>
        <v>õàíãàñàí</v>
      </c>
      <c r="N27" s="140">
        <f t="shared" si="1"/>
        <v>1500000</v>
      </c>
      <c r="O27" s="49">
        <v>-709135.08999999973</v>
      </c>
      <c r="P27" s="256"/>
      <c r="Q27" s="240"/>
    </row>
    <row r="28" spans="1:17" ht="15.75" customHeight="1">
      <c r="A28" s="244"/>
      <c r="B28" s="242"/>
      <c r="C28" s="244"/>
      <c r="D28" s="244"/>
      <c r="E28" s="247"/>
      <c r="F28" s="244"/>
      <c r="G28" s="125" t="s">
        <v>18</v>
      </c>
      <c r="H28" s="29">
        <v>50000000</v>
      </c>
      <c r="I28" s="29">
        <v>27836058.510000002</v>
      </c>
      <c r="J28" s="11" t="str">
        <f t="shared" si="2"/>
        <v>õàíãàñàí</v>
      </c>
      <c r="K28" s="3">
        <f t="shared" si="0"/>
        <v>15000000</v>
      </c>
      <c r="L28" s="30">
        <v>1500000</v>
      </c>
      <c r="M28" s="31" t="str">
        <f t="shared" si="3"/>
        <v>õàíãàñàí</v>
      </c>
      <c r="N28" s="140">
        <f t="shared" si="1"/>
        <v>1500000</v>
      </c>
      <c r="O28" s="53">
        <v>-2917007.48</v>
      </c>
      <c r="P28" s="256"/>
      <c r="Q28" s="240"/>
    </row>
    <row r="29" spans="1:17" ht="15" customHeight="1">
      <c r="A29" s="244"/>
      <c r="B29" s="65"/>
      <c r="C29" s="244"/>
      <c r="D29" s="244"/>
      <c r="E29" s="247"/>
      <c r="F29" s="244"/>
      <c r="G29" s="124" t="s">
        <v>20</v>
      </c>
      <c r="H29" s="14">
        <v>50000000</v>
      </c>
      <c r="I29" s="14">
        <v>30855452.969999999</v>
      </c>
      <c r="J29" s="3" t="str">
        <f t="shared" si="2"/>
        <v>õàíãàñàí</v>
      </c>
      <c r="K29" s="3">
        <f t="shared" si="0"/>
        <v>15000000</v>
      </c>
      <c r="L29" s="15">
        <v>1500000</v>
      </c>
      <c r="M29" s="16" t="str">
        <f t="shared" si="3"/>
        <v>õàíãàñàí</v>
      </c>
      <c r="N29" s="140">
        <f t="shared" si="1"/>
        <v>1500000</v>
      </c>
      <c r="O29" s="49">
        <v>102386.98</v>
      </c>
      <c r="P29" s="256"/>
      <c r="Q29" s="240"/>
    </row>
    <row r="30" spans="1:17" ht="15.75" customHeight="1" thickBot="1">
      <c r="A30" s="244"/>
      <c r="B30" s="65"/>
      <c r="C30" s="244"/>
      <c r="D30" s="244"/>
      <c r="E30" s="247"/>
      <c r="F30" s="244"/>
      <c r="G30" s="124" t="s">
        <v>24</v>
      </c>
      <c r="H30" s="14">
        <v>50000000</v>
      </c>
      <c r="I30" s="14">
        <v>31465247.719999999</v>
      </c>
      <c r="J30" s="3" t="str">
        <f t="shared" si="2"/>
        <v>õàíãàñàí</v>
      </c>
      <c r="K30" s="3">
        <f t="shared" si="0"/>
        <v>15000000</v>
      </c>
      <c r="L30" s="15">
        <v>1500000</v>
      </c>
      <c r="M30" s="16" t="str">
        <f t="shared" si="3"/>
        <v>õàíãàñàí</v>
      </c>
      <c r="N30" s="140">
        <f t="shared" si="1"/>
        <v>1500000</v>
      </c>
      <c r="O30" s="49">
        <v>712181.73</v>
      </c>
      <c r="P30" s="256"/>
      <c r="Q30" s="241"/>
    </row>
    <row r="31" spans="1:17" ht="15.75" customHeight="1" thickBot="1">
      <c r="A31" s="245"/>
      <c r="B31" s="164"/>
      <c r="C31" s="245"/>
      <c r="D31" s="245"/>
      <c r="E31" s="248"/>
      <c r="F31" s="245"/>
      <c r="G31" s="128" t="s">
        <v>40</v>
      </c>
      <c r="H31" s="26">
        <v>50000000</v>
      </c>
      <c r="I31" s="26">
        <v>31971875.57</v>
      </c>
      <c r="J31" s="7" t="str">
        <f t="shared" si="2"/>
        <v>õàíãàñàí</v>
      </c>
      <c r="K31" s="3">
        <f t="shared" si="0"/>
        <v>15000000</v>
      </c>
      <c r="L31" s="27">
        <v>1500000</v>
      </c>
      <c r="M31" s="28" t="str">
        <f t="shared" si="3"/>
        <v>õàíãàñàí</v>
      </c>
      <c r="N31" s="140">
        <f t="shared" si="1"/>
        <v>1500000</v>
      </c>
      <c r="O31" s="55">
        <v>1159900.22</v>
      </c>
      <c r="P31" s="257"/>
      <c r="Q31" s="182"/>
    </row>
    <row r="32" spans="1:17" ht="12.75" customHeight="1">
      <c r="A32" s="243">
        <v>5</v>
      </c>
      <c r="B32" s="242">
        <v>7</v>
      </c>
      <c r="C32" s="243">
        <v>7</v>
      </c>
      <c r="D32" s="243">
        <v>2052482</v>
      </c>
      <c r="E32" s="246" t="s">
        <v>27</v>
      </c>
      <c r="F32" s="252" t="s">
        <v>28</v>
      </c>
      <c r="G32" s="128" t="s">
        <v>14</v>
      </c>
      <c r="H32" s="41">
        <v>1093209500</v>
      </c>
      <c r="I32" s="26">
        <v>1732141882.79</v>
      </c>
      <c r="J32" s="7" t="str">
        <f t="shared" si="2"/>
        <v>õàíãàñàí</v>
      </c>
      <c r="K32" s="3">
        <f t="shared" si="0"/>
        <v>327962850</v>
      </c>
      <c r="L32" s="60">
        <v>30000000</v>
      </c>
      <c r="M32" s="61" t="str">
        <f t="shared" si="3"/>
        <v>õàíãààã¿é</v>
      </c>
      <c r="N32" s="142">
        <f t="shared" si="1"/>
        <v>32796285</v>
      </c>
      <c r="O32" s="54">
        <v>-436371435.74999994</v>
      </c>
      <c r="P32" s="396"/>
      <c r="Q32" s="258" t="s">
        <v>23</v>
      </c>
    </row>
    <row r="33" spans="1:17" ht="15" customHeight="1">
      <c r="A33" s="244"/>
      <c r="B33" s="242"/>
      <c r="C33" s="244"/>
      <c r="D33" s="244"/>
      <c r="E33" s="247"/>
      <c r="F33" s="253"/>
      <c r="G33" s="124" t="s">
        <v>16</v>
      </c>
      <c r="H33" s="14">
        <v>1093209500</v>
      </c>
      <c r="I33" s="14">
        <v>1740508451.05</v>
      </c>
      <c r="J33" s="3" t="str">
        <f t="shared" si="2"/>
        <v>õàíãàñàí</v>
      </c>
      <c r="K33" s="3">
        <f t="shared" si="0"/>
        <v>327962850</v>
      </c>
      <c r="L33" s="62">
        <v>30000000</v>
      </c>
      <c r="M33" s="48" t="str">
        <f t="shared" si="3"/>
        <v>õàíãààã¿é</v>
      </c>
      <c r="N33" s="142">
        <f t="shared" si="1"/>
        <v>32796285</v>
      </c>
      <c r="O33" s="43">
        <v>-499482694.19999993</v>
      </c>
      <c r="P33" s="397"/>
      <c r="Q33" s="259"/>
    </row>
    <row r="34" spans="1:17" ht="15" customHeight="1">
      <c r="A34" s="244"/>
      <c r="B34" s="242"/>
      <c r="C34" s="244"/>
      <c r="D34" s="244"/>
      <c r="E34" s="247"/>
      <c r="F34" s="253"/>
      <c r="G34" s="124" t="s">
        <v>17</v>
      </c>
      <c r="H34" s="22">
        <v>1100000000</v>
      </c>
      <c r="I34" s="14">
        <v>2319635216.73</v>
      </c>
      <c r="J34" s="3" t="str">
        <f t="shared" si="2"/>
        <v>õàíãàñàí</v>
      </c>
      <c r="K34" s="3">
        <f t="shared" si="0"/>
        <v>330000000</v>
      </c>
      <c r="L34" s="47">
        <v>30000000</v>
      </c>
      <c r="M34" s="48" t="str">
        <f t="shared" si="3"/>
        <v>õàíãààã¿é</v>
      </c>
      <c r="N34" s="142">
        <f t="shared" si="1"/>
        <v>33000000</v>
      </c>
      <c r="O34" s="52">
        <v>-467080114.93000013</v>
      </c>
      <c r="P34" s="397"/>
      <c r="Q34" s="259"/>
    </row>
    <row r="35" spans="1:17" ht="15.75" customHeight="1">
      <c r="A35" s="244"/>
      <c r="B35" s="242"/>
      <c r="C35" s="244"/>
      <c r="D35" s="244"/>
      <c r="E35" s="247"/>
      <c r="F35" s="253"/>
      <c r="G35" s="125" t="s">
        <v>18</v>
      </c>
      <c r="H35" s="63">
        <v>1100000000</v>
      </c>
      <c r="I35" s="29">
        <v>2875637756.3200002</v>
      </c>
      <c r="J35" s="11" t="str">
        <f t="shared" si="2"/>
        <v>õàíãàñàí</v>
      </c>
      <c r="K35" s="3">
        <f t="shared" si="0"/>
        <v>330000000</v>
      </c>
      <c r="L35" s="57">
        <v>30000000</v>
      </c>
      <c r="M35" s="58" t="str">
        <f t="shared" si="3"/>
        <v>õàíãààã¿é</v>
      </c>
      <c r="N35" s="142">
        <f t="shared" si="1"/>
        <v>33000000</v>
      </c>
      <c r="O35" s="64">
        <v>3698790.47</v>
      </c>
      <c r="P35" s="397"/>
      <c r="Q35" s="259"/>
    </row>
    <row r="36" spans="1:17" ht="15" customHeight="1">
      <c r="A36" s="244"/>
      <c r="B36" s="65"/>
      <c r="C36" s="244"/>
      <c r="D36" s="244"/>
      <c r="E36" s="247"/>
      <c r="F36" s="253"/>
      <c r="G36" s="124" t="s">
        <v>20</v>
      </c>
      <c r="H36" s="22">
        <v>1100000000</v>
      </c>
      <c r="I36" s="14">
        <v>2877780075.0999999</v>
      </c>
      <c r="J36" s="3" t="str">
        <f t="shared" si="2"/>
        <v>õàíãàñàí</v>
      </c>
      <c r="K36" s="3">
        <f t="shared" si="0"/>
        <v>330000000</v>
      </c>
      <c r="L36" s="47">
        <v>30000000</v>
      </c>
      <c r="M36" s="48" t="str">
        <f t="shared" si="3"/>
        <v>õàíãààã¿é</v>
      </c>
      <c r="N36" s="142">
        <f t="shared" si="1"/>
        <v>33000000</v>
      </c>
      <c r="O36" s="52">
        <v>141887642.87</v>
      </c>
      <c r="P36" s="397"/>
      <c r="Q36" s="259"/>
    </row>
    <row r="37" spans="1:17" ht="15.75" customHeight="1">
      <c r="A37" s="244"/>
      <c r="B37" s="65"/>
      <c r="C37" s="244"/>
      <c r="D37" s="244"/>
      <c r="E37" s="247"/>
      <c r="F37" s="253"/>
      <c r="G37" s="124" t="s">
        <v>24</v>
      </c>
      <c r="H37" s="22">
        <v>1100000000</v>
      </c>
      <c r="I37" s="14">
        <v>3407895576.0599999</v>
      </c>
      <c r="J37" s="3" t="str">
        <f t="shared" si="2"/>
        <v>õàíãàñàí</v>
      </c>
      <c r="K37" s="3">
        <f t="shared" si="0"/>
        <v>330000000</v>
      </c>
      <c r="L37" s="47">
        <v>30000000</v>
      </c>
      <c r="M37" s="48" t="str">
        <f t="shared" si="3"/>
        <v>õàíãààã¿é</v>
      </c>
      <c r="N37" s="142">
        <f t="shared" si="1"/>
        <v>33000000</v>
      </c>
      <c r="O37" s="52">
        <v>167490466.91</v>
      </c>
      <c r="P37" s="397"/>
      <c r="Q37" s="259"/>
    </row>
    <row r="38" spans="1:17" ht="15.75" customHeight="1" thickBot="1">
      <c r="A38" s="245"/>
      <c r="B38" s="164"/>
      <c r="C38" s="245"/>
      <c r="D38" s="245"/>
      <c r="E38" s="248"/>
      <c r="F38" s="254"/>
      <c r="G38" s="129" t="s">
        <v>40</v>
      </c>
      <c r="H38" s="41">
        <v>1100000000</v>
      </c>
      <c r="I38" s="26">
        <v>4091730990.21</v>
      </c>
      <c r="J38" s="7" t="str">
        <f t="shared" si="2"/>
        <v>õàíãàñàí</v>
      </c>
      <c r="K38" s="3">
        <f t="shared" si="0"/>
        <v>330000000</v>
      </c>
      <c r="L38" s="60">
        <v>30000000</v>
      </c>
      <c r="M38" s="61" t="str">
        <f t="shared" si="3"/>
        <v>õàíãààã¿é</v>
      </c>
      <c r="N38" s="142">
        <f t="shared" si="1"/>
        <v>33000000</v>
      </c>
      <c r="O38" s="54">
        <v>819186752.30999994</v>
      </c>
      <c r="P38" s="398"/>
      <c r="Q38" s="260"/>
    </row>
    <row r="39" spans="1:17">
      <c r="A39" s="243">
        <v>6</v>
      </c>
      <c r="B39" s="242">
        <v>9</v>
      </c>
      <c r="C39" s="243">
        <v>9</v>
      </c>
      <c r="D39" s="243">
        <v>2561077</v>
      </c>
      <c r="E39" s="246" t="s">
        <v>29</v>
      </c>
      <c r="F39" s="243" t="s">
        <v>13</v>
      </c>
      <c r="G39" s="129" t="s">
        <v>14</v>
      </c>
      <c r="H39" s="26">
        <v>55000000</v>
      </c>
      <c r="I39" s="26">
        <v>49456500</v>
      </c>
      <c r="J39" s="7" t="str">
        <f t="shared" si="2"/>
        <v>õàíãàñàí</v>
      </c>
      <c r="K39" s="3">
        <f t="shared" si="0"/>
        <v>16500000</v>
      </c>
      <c r="L39" s="60">
        <v>0</v>
      </c>
      <c r="M39" s="61" t="str">
        <f t="shared" si="3"/>
        <v>õàíãààã¿é</v>
      </c>
      <c r="N39" s="142">
        <f t="shared" si="1"/>
        <v>1650000</v>
      </c>
      <c r="O39" s="55">
        <v>-401500</v>
      </c>
      <c r="P39" s="261" t="s">
        <v>82</v>
      </c>
      <c r="Q39" s="258" t="s">
        <v>23</v>
      </c>
    </row>
    <row r="40" spans="1:17" ht="15" customHeight="1">
      <c r="A40" s="244"/>
      <c r="B40" s="242"/>
      <c r="C40" s="244"/>
      <c r="D40" s="244"/>
      <c r="E40" s="247"/>
      <c r="F40" s="244"/>
      <c r="G40" s="130" t="s">
        <v>16</v>
      </c>
      <c r="H40" s="14">
        <v>55000000</v>
      </c>
      <c r="I40" s="14">
        <v>49456500</v>
      </c>
      <c r="J40" s="3" t="str">
        <f t="shared" si="2"/>
        <v>õàíãàñàí</v>
      </c>
      <c r="K40" s="3">
        <f t="shared" si="0"/>
        <v>16500000</v>
      </c>
      <c r="L40" s="47">
        <v>0</v>
      </c>
      <c r="M40" s="48" t="str">
        <f t="shared" si="3"/>
        <v>õàíãààã¿é</v>
      </c>
      <c r="N40" s="142">
        <f t="shared" si="1"/>
        <v>1650000</v>
      </c>
      <c r="O40" s="49">
        <v>-401500</v>
      </c>
      <c r="P40" s="262"/>
      <c r="Q40" s="259"/>
    </row>
    <row r="41" spans="1:17" ht="15" customHeight="1">
      <c r="A41" s="244"/>
      <c r="B41" s="242"/>
      <c r="C41" s="244"/>
      <c r="D41" s="244"/>
      <c r="E41" s="247"/>
      <c r="F41" s="244"/>
      <c r="G41" s="130" t="s">
        <v>17</v>
      </c>
      <c r="H41" s="14">
        <v>55000000</v>
      </c>
      <c r="I41" s="14">
        <v>49790685</v>
      </c>
      <c r="J41" s="3" t="str">
        <f t="shared" si="2"/>
        <v>õàíãàñàí</v>
      </c>
      <c r="K41" s="3">
        <f t="shared" si="0"/>
        <v>16500000</v>
      </c>
      <c r="L41" s="47">
        <v>0</v>
      </c>
      <c r="M41" s="48" t="str">
        <f t="shared" si="3"/>
        <v>õàíãààã¿é</v>
      </c>
      <c r="N41" s="142">
        <f t="shared" si="1"/>
        <v>1650000</v>
      </c>
      <c r="O41" s="49">
        <v>-346990</v>
      </c>
      <c r="P41" s="262"/>
      <c r="Q41" s="259"/>
    </row>
    <row r="42" spans="1:17" ht="15.75" customHeight="1">
      <c r="A42" s="244"/>
      <c r="B42" s="242"/>
      <c r="C42" s="244"/>
      <c r="D42" s="244"/>
      <c r="E42" s="247"/>
      <c r="F42" s="244"/>
      <c r="G42" s="131" t="s">
        <v>18</v>
      </c>
      <c r="H42" s="29">
        <v>55000000</v>
      </c>
      <c r="I42" s="29">
        <v>49954754</v>
      </c>
      <c r="J42" s="11" t="str">
        <f t="shared" si="2"/>
        <v>õàíãàñàí</v>
      </c>
      <c r="K42" s="3">
        <f t="shared" si="0"/>
        <v>16500000</v>
      </c>
      <c r="L42" s="57">
        <v>0</v>
      </c>
      <c r="M42" s="58" t="str">
        <f t="shared" si="3"/>
        <v>õàíãààã¿é</v>
      </c>
      <c r="N42" s="142">
        <f t="shared" si="1"/>
        <v>1650000</v>
      </c>
      <c r="O42" s="53">
        <v>-346990</v>
      </c>
      <c r="P42" s="262"/>
      <c r="Q42" s="259"/>
    </row>
    <row r="43" spans="1:17" ht="15" customHeight="1">
      <c r="A43" s="244"/>
      <c r="B43" s="65"/>
      <c r="C43" s="244"/>
      <c r="D43" s="244"/>
      <c r="E43" s="247"/>
      <c r="F43" s="244"/>
      <c r="G43" s="131" t="s">
        <v>20</v>
      </c>
      <c r="H43" s="29">
        <v>55000000</v>
      </c>
      <c r="I43" s="29">
        <v>50479353.490000002</v>
      </c>
      <c r="J43" s="11" t="str">
        <f t="shared" si="2"/>
        <v>õàíãàñàí</v>
      </c>
      <c r="K43" s="3">
        <f t="shared" si="0"/>
        <v>16500000</v>
      </c>
      <c r="L43" s="57"/>
      <c r="M43" s="58" t="str">
        <f t="shared" si="3"/>
        <v>õàíãààã¿é</v>
      </c>
      <c r="N43" s="142">
        <f t="shared" si="1"/>
        <v>1650000</v>
      </c>
      <c r="O43" s="53">
        <v>259801.39</v>
      </c>
      <c r="P43" s="262"/>
      <c r="Q43" s="259"/>
    </row>
    <row r="44" spans="1:17" ht="15.75" customHeight="1">
      <c r="A44" s="244"/>
      <c r="B44" s="65"/>
      <c r="C44" s="244"/>
      <c r="D44" s="244"/>
      <c r="E44" s="247"/>
      <c r="F44" s="244"/>
      <c r="G44" s="131" t="s">
        <v>24</v>
      </c>
      <c r="H44" s="29">
        <v>55000000</v>
      </c>
      <c r="I44" s="29">
        <v>50076522.560000002</v>
      </c>
      <c r="J44" s="11" t="str">
        <f t="shared" si="2"/>
        <v>õàíãàñàí</v>
      </c>
      <c r="K44" s="3">
        <f t="shared" si="0"/>
        <v>16500000</v>
      </c>
      <c r="L44" s="57"/>
      <c r="M44" s="58" t="str">
        <f t="shared" si="3"/>
        <v>õàíãààã¿é</v>
      </c>
      <c r="N44" s="142">
        <f t="shared" si="1"/>
        <v>1650000</v>
      </c>
      <c r="O44" s="53">
        <v>-114162.72</v>
      </c>
      <c r="P44" s="262"/>
      <c r="Q44" s="259"/>
    </row>
    <row r="45" spans="1:17" ht="15.75" customHeight="1" thickBot="1">
      <c r="A45" s="245"/>
      <c r="B45" s="170"/>
      <c r="C45" s="245"/>
      <c r="D45" s="245"/>
      <c r="E45" s="248"/>
      <c r="F45" s="245"/>
      <c r="G45" s="131" t="s">
        <v>40</v>
      </c>
      <c r="H45" s="29">
        <v>55000000</v>
      </c>
      <c r="I45" s="29">
        <v>48773696.030000001</v>
      </c>
      <c r="J45" s="11" t="str">
        <f t="shared" si="2"/>
        <v>õàíãàñàí</v>
      </c>
      <c r="K45" s="3">
        <v>16500000</v>
      </c>
      <c r="L45" s="214">
        <v>1650000</v>
      </c>
      <c r="M45" s="215" t="str">
        <f t="shared" si="3"/>
        <v>õàíãàñàí</v>
      </c>
      <c r="N45" s="152">
        <f t="shared" si="1"/>
        <v>1650000</v>
      </c>
      <c r="O45" s="53">
        <v>-382633.25</v>
      </c>
      <c r="P45" s="263"/>
      <c r="Q45" s="260"/>
    </row>
    <row r="46" spans="1:17">
      <c r="A46" s="243">
        <v>7</v>
      </c>
      <c r="B46" s="288">
        <v>10</v>
      </c>
      <c r="C46" s="243">
        <v>10</v>
      </c>
      <c r="D46" s="243">
        <v>2030055</v>
      </c>
      <c r="E46" s="246" t="s">
        <v>30</v>
      </c>
      <c r="F46" s="243" t="s">
        <v>13</v>
      </c>
      <c r="G46" s="124" t="s">
        <v>14</v>
      </c>
      <c r="H46" s="14">
        <v>58890680.329999998</v>
      </c>
      <c r="I46" s="45">
        <v>1620141.33</v>
      </c>
      <c r="J46" s="46" t="str">
        <f t="shared" si="2"/>
        <v>õàíãààã¿é</v>
      </c>
      <c r="K46" s="46">
        <f t="shared" si="0"/>
        <v>17667204.098999999</v>
      </c>
      <c r="L46" s="47">
        <v>0</v>
      </c>
      <c r="M46" s="48" t="str">
        <f t="shared" si="3"/>
        <v>õàíãààã¿é</v>
      </c>
      <c r="N46" s="142">
        <f t="shared" si="1"/>
        <v>1766720.4099000001</v>
      </c>
      <c r="O46" s="49">
        <v>-1170289.52</v>
      </c>
      <c r="P46" s="261" t="s">
        <v>23</v>
      </c>
      <c r="Q46" s="258" t="s">
        <v>23</v>
      </c>
    </row>
    <row r="47" spans="1:17" ht="15" customHeight="1">
      <c r="A47" s="244"/>
      <c r="B47" s="289"/>
      <c r="C47" s="244"/>
      <c r="D47" s="244"/>
      <c r="E47" s="247"/>
      <c r="F47" s="244"/>
      <c r="G47" s="124" t="s">
        <v>16</v>
      </c>
      <c r="H47" s="14">
        <v>58890680.329999998</v>
      </c>
      <c r="I47" s="45">
        <v>389463.85</v>
      </c>
      <c r="J47" s="46" t="str">
        <f t="shared" si="2"/>
        <v>õàíãààã¿é</v>
      </c>
      <c r="K47" s="46">
        <f t="shared" si="0"/>
        <v>17667204.098999999</v>
      </c>
      <c r="L47" s="47">
        <v>0</v>
      </c>
      <c r="M47" s="48" t="str">
        <f t="shared" si="3"/>
        <v>õàíãààã¿é</v>
      </c>
      <c r="N47" s="142">
        <f t="shared" si="1"/>
        <v>1766720.4099000001</v>
      </c>
      <c r="O47" s="49">
        <v>-1785628.26</v>
      </c>
      <c r="P47" s="262"/>
      <c r="Q47" s="259"/>
    </row>
    <row r="48" spans="1:17" ht="15" customHeight="1">
      <c r="A48" s="244"/>
      <c r="B48" s="289"/>
      <c r="C48" s="244"/>
      <c r="D48" s="244"/>
      <c r="E48" s="247"/>
      <c r="F48" s="244"/>
      <c r="G48" s="124" t="s">
        <v>17</v>
      </c>
      <c r="H48" s="14">
        <v>58890680.329999998</v>
      </c>
      <c r="I48" s="45">
        <v>2880310.64</v>
      </c>
      <c r="J48" s="46" t="str">
        <f t="shared" si="2"/>
        <v>õàíãààã¿é</v>
      </c>
      <c r="K48" s="46">
        <f t="shared" si="0"/>
        <v>17667204.098999999</v>
      </c>
      <c r="L48" s="47">
        <v>0</v>
      </c>
      <c r="M48" s="48" t="str">
        <f t="shared" si="3"/>
        <v>õàíãààã¿é</v>
      </c>
      <c r="N48" s="142">
        <f t="shared" si="1"/>
        <v>1766720.4099000001</v>
      </c>
      <c r="O48" s="4">
        <v>-2484099.3499999996</v>
      </c>
      <c r="P48" s="262"/>
      <c r="Q48" s="259"/>
    </row>
    <row r="49" spans="1:17" ht="15" customHeight="1">
      <c r="A49" s="244"/>
      <c r="B49" s="289"/>
      <c r="C49" s="244"/>
      <c r="D49" s="244"/>
      <c r="E49" s="247"/>
      <c r="F49" s="244"/>
      <c r="G49" s="124" t="s">
        <v>18</v>
      </c>
      <c r="H49" s="287" t="s">
        <v>19</v>
      </c>
      <c r="I49" s="287"/>
      <c r="J49" s="287"/>
      <c r="K49" s="287"/>
      <c r="L49" s="287"/>
      <c r="M49" s="287"/>
      <c r="N49" s="287"/>
      <c r="O49" s="287"/>
      <c r="P49" s="262"/>
      <c r="Q49" s="259"/>
    </row>
    <row r="50" spans="1:17" ht="15" customHeight="1">
      <c r="A50" s="244"/>
      <c r="B50" s="79"/>
      <c r="C50" s="244"/>
      <c r="D50" s="244"/>
      <c r="E50" s="247"/>
      <c r="F50" s="244"/>
      <c r="G50" s="124" t="s">
        <v>20</v>
      </c>
      <c r="H50" s="42">
        <v>58890680.329999998</v>
      </c>
      <c r="I50" s="80">
        <v>2957608</v>
      </c>
      <c r="J50" s="80" t="s">
        <v>31</v>
      </c>
      <c r="K50" s="110">
        <f>H50*30/100</f>
        <v>17667204.098999999</v>
      </c>
      <c r="L50" s="80">
        <v>1500000</v>
      </c>
      <c r="M50" s="48" t="str">
        <f t="shared" ref="M50:M69" si="4">+IF(L50*100/H50&gt;=3, "õàíãàñàí","õàíãààã¿é")</f>
        <v>õàíãààã¿é</v>
      </c>
      <c r="N50" s="142">
        <f>H50*3/100</f>
        <v>1766720.4099000001</v>
      </c>
      <c r="O50" s="81">
        <v>-365109.91</v>
      </c>
      <c r="P50" s="262"/>
      <c r="Q50" s="259"/>
    </row>
    <row r="51" spans="1:17" ht="15" customHeight="1">
      <c r="A51" s="244"/>
      <c r="B51" s="181"/>
      <c r="C51" s="244"/>
      <c r="D51" s="244"/>
      <c r="E51" s="247"/>
      <c r="F51" s="244"/>
      <c r="G51" s="124" t="s">
        <v>24</v>
      </c>
      <c r="H51" s="42">
        <v>58890680.329999998</v>
      </c>
      <c r="I51" s="110">
        <v>2940412.84</v>
      </c>
      <c r="J51" s="80" t="s">
        <v>31</v>
      </c>
      <c r="K51" s="110">
        <f t="shared" ref="K51:K69" si="5">H51*30/100</f>
        <v>17667204.098999999</v>
      </c>
      <c r="L51" s="80">
        <v>1500000</v>
      </c>
      <c r="M51" s="48" t="str">
        <f t="shared" si="4"/>
        <v>õàíãààã¿é</v>
      </c>
      <c r="N51" s="142">
        <f t="shared" ref="N51:N69" si="6">H51*3/100</f>
        <v>1766720.4099000001</v>
      </c>
      <c r="O51" s="81">
        <v>-824712.35</v>
      </c>
      <c r="P51" s="262"/>
      <c r="Q51" s="259"/>
    </row>
    <row r="52" spans="1:17" ht="15" customHeight="1" thickBot="1">
      <c r="A52" s="245"/>
      <c r="B52" s="181"/>
      <c r="C52" s="245"/>
      <c r="D52" s="245"/>
      <c r="E52" s="248"/>
      <c r="F52" s="245"/>
      <c r="G52" s="124" t="s">
        <v>40</v>
      </c>
      <c r="H52" s="42">
        <v>58890680.329999998</v>
      </c>
      <c r="I52" s="110">
        <v>4630412.84</v>
      </c>
      <c r="J52" s="110" t="s">
        <v>31</v>
      </c>
      <c r="K52" s="110">
        <f t="shared" si="5"/>
        <v>17667204.098999999</v>
      </c>
      <c r="L52" s="110">
        <v>1500000</v>
      </c>
      <c r="M52" s="48" t="str">
        <f t="shared" si="4"/>
        <v>õàíãààã¿é</v>
      </c>
      <c r="N52" s="142">
        <f t="shared" si="6"/>
        <v>1766720.4099000001</v>
      </c>
      <c r="O52" s="81">
        <v>-368394.84</v>
      </c>
      <c r="P52" s="263"/>
      <c r="Q52" s="260"/>
    </row>
    <row r="53" spans="1:17" ht="15" customHeight="1">
      <c r="A53" s="242">
        <v>8</v>
      </c>
      <c r="B53" s="277">
        <v>13</v>
      </c>
      <c r="C53" s="242">
        <v>13</v>
      </c>
      <c r="D53" s="242">
        <v>2008157</v>
      </c>
      <c r="E53" s="285" t="s">
        <v>78</v>
      </c>
      <c r="F53" s="242" t="s">
        <v>13</v>
      </c>
      <c r="G53" s="124" t="s">
        <v>14</v>
      </c>
      <c r="H53" s="5">
        <v>51500000</v>
      </c>
      <c r="I53" s="5">
        <v>28153870.740000002</v>
      </c>
      <c r="J53" s="3" t="str">
        <f t="shared" ref="J53:J69" si="7">+IF(I53*100/H53&gt;=30,"õàíãàñàí","õàíãààã¿é")</f>
        <v>õàíãàñàí</v>
      </c>
      <c r="K53" s="141">
        <f t="shared" si="5"/>
        <v>15450000</v>
      </c>
      <c r="L53" s="47"/>
      <c r="M53" s="48" t="str">
        <f t="shared" si="4"/>
        <v>õàíãààã¿é</v>
      </c>
      <c r="N53" s="142">
        <f t="shared" si="6"/>
        <v>1545000</v>
      </c>
      <c r="O53" s="4">
        <v>-137836</v>
      </c>
      <c r="P53" s="255"/>
      <c r="Q53" s="258" t="s">
        <v>23</v>
      </c>
    </row>
    <row r="54" spans="1:17" ht="15" customHeight="1">
      <c r="A54" s="242"/>
      <c r="B54" s="277"/>
      <c r="C54" s="242"/>
      <c r="D54" s="242"/>
      <c r="E54" s="285"/>
      <c r="F54" s="242"/>
      <c r="G54" s="124" t="s">
        <v>16</v>
      </c>
      <c r="H54" s="5">
        <v>51500000</v>
      </c>
      <c r="I54" s="5">
        <v>29411188.243000001</v>
      </c>
      <c r="J54" s="3" t="str">
        <f t="shared" si="7"/>
        <v>õàíãàñàí</v>
      </c>
      <c r="K54" s="141">
        <f t="shared" si="5"/>
        <v>15450000</v>
      </c>
      <c r="L54" s="47"/>
      <c r="M54" s="48" t="str">
        <f t="shared" si="4"/>
        <v>õàíãààã¿é</v>
      </c>
      <c r="N54" s="142">
        <f t="shared" si="6"/>
        <v>1545000</v>
      </c>
      <c r="O54" s="4">
        <v>127724</v>
      </c>
      <c r="P54" s="256"/>
      <c r="Q54" s="259"/>
    </row>
    <row r="55" spans="1:17" ht="15" customHeight="1">
      <c r="A55" s="242"/>
      <c r="B55" s="277"/>
      <c r="C55" s="242"/>
      <c r="D55" s="242"/>
      <c r="E55" s="285"/>
      <c r="F55" s="242"/>
      <c r="G55" s="124" t="s">
        <v>17</v>
      </c>
      <c r="H55" s="5">
        <v>51500000</v>
      </c>
      <c r="I55" s="5">
        <v>27373511.18</v>
      </c>
      <c r="J55" s="3" t="str">
        <f t="shared" si="7"/>
        <v>õàíãàñàí</v>
      </c>
      <c r="K55" s="141">
        <f t="shared" si="5"/>
        <v>15450000</v>
      </c>
      <c r="L55" s="47"/>
      <c r="M55" s="48" t="str">
        <f t="shared" si="4"/>
        <v>õàíãààã¿é</v>
      </c>
      <c r="N55" s="142">
        <f t="shared" si="6"/>
        <v>1545000</v>
      </c>
      <c r="O55" s="4">
        <v>-1869954</v>
      </c>
      <c r="P55" s="256"/>
      <c r="Q55" s="259"/>
    </row>
    <row r="56" spans="1:17" ht="15.75" customHeight="1">
      <c r="A56" s="242"/>
      <c r="B56" s="277"/>
      <c r="C56" s="242"/>
      <c r="D56" s="242"/>
      <c r="E56" s="285"/>
      <c r="F56" s="242"/>
      <c r="G56" s="124" t="s">
        <v>18</v>
      </c>
      <c r="H56" s="5">
        <v>51500000</v>
      </c>
      <c r="I56" s="5">
        <v>27606610.809999999</v>
      </c>
      <c r="J56" s="3" t="str">
        <f t="shared" si="7"/>
        <v>õàíãàñàí</v>
      </c>
      <c r="K56" s="141">
        <f t="shared" si="5"/>
        <v>15450000</v>
      </c>
      <c r="L56" s="47"/>
      <c r="M56" s="48" t="str">
        <f t="shared" si="4"/>
        <v>õàíãààã¿é</v>
      </c>
      <c r="N56" s="142">
        <f t="shared" si="6"/>
        <v>1545000</v>
      </c>
      <c r="O56" s="43">
        <v>39952</v>
      </c>
      <c r="P56" s="256"/>
      <c r="Q56" s="259"/>
    </row>
    <row r="57" spans="1:17" ht="15" customHeight="1">
      <c r="A57" s="242"/>
      <c r="B57" s="169"/>
      <c r="C57" s="242"/>
      <c r="D57" s="242"/>
      <c r="E57" s="285"/>
      <c r="F57" s="242"/>
      <c r="G57" s="124" t="s">
        <v>20</v>
      </c>
      <c r="H57" s="5">
        <v>51500000</v>
      </c>
      <c r="I57" s="5">
        <v>25967746.039999999</v>
      </c>
      <c r="J57" s="3" t="str">
        <f t="shared" si="7"/>
        <v>õàíãàñàí</v>
      </c>
      <c r="K57" s="141">
        <f t="shared" si="5"/>
        <v>15450000</v>
      </c>
      <c r="L57" s="15">
        <v>1563435</v>
      </c>
      <c r="M57" s="16" t="str">
        <f t="shared" si="4"/>
        <v>õàíãàñàí</v>
      </c>
      <c r="N57" s="143">
        <f t="shared" si="6"/>
        <v>1545000</v>
      </c>
      <c r="O57" s="43">
        <v>62762</v>
      </c>
      <c r="P57" s="256"/>
      <c r="Q57" s="259"/>
    </row>
    <row r="58" spans="1:17" ht="15.75" customHeight="1">
      <c r="A58" s="242"/>
      <c r="B58" s="169"/>
      <c r="C58" s="242"/>
      <c r="D58" s="242"/>
      <c r="E58" s="285"/>
      <c r="F58" s="242"/>
      <c r="G58" s="124" t="s">
        <v>24</v>
      </c>
      <c r="H58" s="5">
        <v>51500000</v>
      </c>
      <c r="I58" s="5">
        <v>28865904.800000001</v>
      </c>
      <c r="J58" s="3" t="str">
        <f t="shared" si="7"/>
        <v>õàíãàñàí</v>
      </c>
      <c r="K58" s="141">
        <f t="shared" si="5"/>
        <v>15450000</v>
      </c>
      <c r="L58" s="15">
        <v>1563435</v>
      </c>
      <c r="M58" s="16" t="str">
        <f t="shared" si="4"/>
        <v>õàíãàñàí</v>
      </c>
      <c r="N58" s="143">
        <f t="shared" si="6"/>
        <v>1545000</v>
      </c>
      <c r="O58" s="43">
        <v>2352599</v>
      </c>
      <c r="P58" s="256"/>
      <c r="Q58" s="259"/>
    </row>
    <row r="59" spans="1:17" ht="15.75" customHeight="1" thickBot="1">
      <c r="A59" s="242"/>
      <c r="B59" s="169"/>
      <c r="C59" s="242"/>
      <c r="D59" s="242"/>
      <c r="E59" s="285"/>
      <c r="F59" s="242"/>
      <c r="G59" s="128" t="s">
        <v>86</v>
      </c>
      <c r="H59" s="10">
        <v>51500000</v>
      </c>
      <c r="I59" s="10">
        <v>33331703.719999999</v>
      </c>
      <c r="J59" s="7" t="str">
        <f t="shared" si="7"/>
        <v>õàíãàñàí</v>
      </c>
      <c r="K59" s="141">
        <f t="shared" si="5"/>
        <v>15450000</v>
      </c>
      <c r="L59" s="27">
        <v>1563435</v>
      </c>
      <c r="M59" s="16" t="str">
        <f t="shared" si="4"/>
        <v>õàíãàñàí</v>
      </c>
      <c r="N59" s="143">
        <f t="shared" si="6"/>
        <v>1545000</v>
      </c>
      <c r="O59" s="180">
        <v>6457318</v>
      </c>
      <c r="P59" s="257"/>
      <c r="Q59" s="260"/>
    </row>
    <row r="60" spans="1:17">
      <c r="A60" s="243">
        <v>9</v>
      </c>
      <c r="B60" s="323">
        <v>15</v>
      </c>
      <c r="C60" s="249">
        <v>15</v>
      </c>
      <c r="D60" s="243">
        <v>2024144</v>
      </c>
      <c r="E60" s="246" t="s">
        <v>32</v>
      </c>
      <c r="F60" s="243" t="s">
        <v>13</v>
      </c>
      <c r="G60" s="128" t="s">
        <v>14</v>
      </c>
      <c r="H60" s="41">
        <v>68018000</v>
      </c>
      <c r="I60" s="26">
        <v>12340893.520000001</v>
      </c>
      <c r="J60" s="105" t="str">
        <f t="shared" si="7"/>
        <v>õàíãààã¿é</v>
      </c>
      <c r="K60" s="110">
        <f t="shared" si="5"/>
        <v>20405400</v>
      </c>
      <c r="L60" s="60">
        <v>0</v>
      </c>
      <c r="M60" s="61" t="str">
        <f t="shared" si="4"/>
        <v>õàíãààã¿é</v>
      </c>
      <c r="N60" s="142">
        <f t="shared" si="6"/>
        <v>2040540</v>
      </c>
      <c r="O60" s="54">
        <v>-9621674.8900000006</v>
      </c>
      <c r="P60" s="346" t="s">
        <v>82</v>
      </c>
      <c r="Q60" s="258" t="s">
        <v>23</v>
      </c>
    </row>
    <row r="61" spans="1:17" ht="15" customHeight="1">
      <c r="A61" s="244"/>
      <c r="B61" s="324"/>
      <c r="C61" s="250"/>
      <c r="D61" s="244"/>
      <c r="E61" s="247"/>
      <c r="F61" s="244"/>
      <c r="G61" s="124" t="s">
        <v>16</v>
      </c>
      <c r="H61" s="22">
        <v>68018000</v>
      </c>
      <c r="I61" s="22">
        <v>12848545.15</v>
      </c>
      <c r="J61" s="46" t="str">
        <f t="shared" si="7"/>
        <v>õàíãààã¿é</v>
      </c>
      <c r="K61" s="110">
        <f t="shared" si="5"/>
        <v>20405400</v>
      </c>
      <c r="L61" s="47">
        <v>0</v>
      </c>
      <c r="M61" s="48" t="str">
        <f t="shared" si="4"/>
        <v>õàíãààã¿é</v>
      </c>
      <c r="N61" s="142">
        <f t="shared" si="6"/>
        <v>2040540</v>
      </c>
      <c r="O61" s="52">
        <v>-11030303.159999998</v>
      </c>
      <c r="P61" s="347"/>
      <c r="Q61" s="259"/>
    </row>
    <row r="62" spans="1:17" ht="15" customHeight="1">
      <c r="A62" s="244"/>
      <c r="B62" s="324"/>
      <c r="C62" s="250"/>
      <c r="D62" s="244"/>
      <c r="E62" s="247"/>
      <c r="F62" s="244"/>
      <c r="G62" s="124" t="s">
        <v>17</v>
      </c>
      <c r="H62" s="14">
        <v>68018000</v>
      </c>
      <c r="I62" s="5">
        <v>13853553.9</v>
      </c>
      <c r="J62" s="46" t="str">
        <f t="shared" si="7"/>
        <v>õàíãààã¿é</v>
      </c>
      <c r="K62" s="110">
        <f t="shared" si="5"/>
        <v>20405400</v>
      </c>
      <c r="L62" s="47">
        <v>0</v>
      </c>
      <c r="M62" s="48" t="str">
        <f t="shared" si="4"/>
        <v>õàíãààã¿é</v>
      </c>
      <c r="N62" s="142">
        <f t="shared" si="6"/>
        <v>2040540</v>
      </c>
      <c r="O62" s="49">
        <v>-10704422.410000002</v>
      </c>
      <c r="P62" s="347"/>
      <c r="Q62" s="259"/>
    </row>
    <row r="63" spans="1:17" ht="15.75" customHeight="1">
      <c r="A63" s="244"/>
      <c r="B63" s="381"/>
      <c r="C63" s="250"/>
      <c r="D63" s="244"/>
      <c r="E63" s="247"/>
      <c r="F63" s="244"/>
      <c r="G63" s="125" t="s">
        <v>18</v>
      </c>
      <c r="H63" s="29">
        <v>68018000</v>
      </c>
      <c r="I63" s="29">
        <v>13769923.130000001</v>
      </c>
      <c r="J63" s="95" t="str">
        <f t="shared" si="7"/>
        <v>õàíãààã¿é</v>
      </c>
      <c r="K63" s="223">
        <f t="shared" si="5"/>
        <v>20405400</v>
      </c>
      <c r="L63" s="57">
        <v>0</v>
      </c>
      <c r="M63" s="58" t="str">
        <f t="shared" si="4"/>
        <v>õàíãààã¿é</v>
      </c>
      <c r="N63" s="142">
        <f t="shared" si="6"/>
        <v>2040540</v>
      </c>
      <c r="O63" s="53">
        <v>-506497.77</v>
      </c>
      <c r="P63" s="347"/>
      <c r="Q63" s="259"/>
    </row>
    <row r="64" spans="1:17" ht="15" customHeight="1">
      <c r="A64" s="244"/>
      <c r="B64" s="82"/>
      <c r="C64" s="250"/>
      <c r="D64" s="244"/>
      <c r="E64" s="247"/>
      <c r="F64" s="244"/>
      <c r="G64" s="124" t="s">
        <v>20</v>
      </c>
      <c r="H64" s="14">
        <v>68018000</v>
      </c>
      <c r="I64" s="14">
        <v>24231468.109999999</v>
      </c>
      <c r="J64" s="3" t="str">
        <f t="shared" si="7"/>
        <v>õàíãàñàí</v>
      </c>
      <c r="K64" s="141">
        <f t="shared" si="5"/>
        <v>20405400</v>
      </c>
      <c r="L64" s="47">
        <v>2000000</v>
      </c>
      <c r="M64" s="48" t="str">
        <f t="shared" si="4"/>
        <v>õàíãààã¿é</v>
      </c>
      <c r="N64" s="142">
        <f t="shared" si="6"/>
        <v>2040540</v>
      </c>
      <c r="O64" s="49">
        <v>3153364.7</v>
      </c>
      <c r="P64" s="347"/>
      <c r="Q64" s="259"/>
    </row>
    <row r="65" spans="1:17" ht="15.75" customHeight="1">
      <c r="A65" s="244"/>
      <c r="B65" s="82"/>
      <c r="C65" s="250"/>
      <c r="D65" s="244"/>
      <c r="E65" s="247"/>
      <c r="F65" s="244"/>
      <c r="G65" s="124" t="s">
        <v>24</v>
      </c>
      <c r="H65" s="14">
        <v>68018000</v>
      </c>
      <c r="I65" s="14">
        <v>25933522.48</v>
      </c>
      <c r="J65" s="3" t="str">
        <f t="shared" si="7"/>
        <v>õàíãàñàí</v>
      </c>
      <c r="K65" s="141">
        <f t="shared" si="5"/>
        <v>20405400</v>
      </c>
      <c r="L65" s="47">
        <v>2000000</v>
      </c>
      <c r="M65" s="48" t="str">
        <f t="shared" si="4"/>
        <v>õàíãààã¿é</v>
      </c>
      <c r="N65" s="142">
        <f t="shared" si="6"/>
        <v>2040540</v>
      </c>
      <c r="O65" s="49">
        <v>4184596.88</v>
      </c>
      <c r="P65" s="347"/>
      <c r="Q65" s="259"/>
    </row>
    <row r="66" spans="1:17" ht="15.75" customHeight="1" thickBot="1">
      <c r="A66" s="245"/>
      <c r="B66" s="82"/>
      <c r="C66" s="251"/>
      <c r="D66" s="245"/>
      <c r="E66" s="248"/>
      <c r="F66" s="245"/>
      <c r="G66" s="124" t="s">
        <v>40</v>
      </c>
      <c r="H66" s="14">
        <v>68018000</v>
      </c>
      <c r="I66" s="14">
        <v>20729974.66</v>
      </c>
      <c r="J66" s="3" t="str">
        <f t="shared" si="7"/>
        <v>õàíãàñàí</v>
      </c>
      <c r="K66" s="141">
        <f t="shared" si="5"/>
        <v>20405400</v>
      </c>
      <c r="L66" s="206">
        <v>2100000</v>
      </c>
      <c r="M66" s="207" t="str">
        <f t="shared" si="4"/>
        <v>õàíãàñàí</v>
      </c>
      <c r="N66" s="152">
        <f t="shared" si="6"/>
        <v>2040540</v>
      </c>
      <c r="O66" s="49">
        <v>4047327.85</v>
      </c>
      <c r="P66" s="348"/>
      <c r="Q66" s="260"/>
    </row>
    <row r="67" spans="1:17">
      <c r="A67" s="354">
        <v>10</v>
      </c>
      <c r="B67" s="354">
        <v>17</v>
      </c>
      <c r="C67" s="355">
        <v>17</v>
      </c>
      <c r="D67" s="358" t="s">
        <v>84</v>
      </c>
      <c r="E67" s="337" t="s">
        <v>33</v>
      </c>
      <c r="F67" s="354" t="s">
        <v>13</v>
      </c>
      <c r="G67" s="128" t="s">
        <v>14</v>
      </c>
      <c r="H67" s="26">
        <v>62652448.93</v>
      </c>
      <c r="I67" s="26">
        <v>22070345.140000001</v>
      </c>
      <c r="J67" s="7" t="str">
        <f t="shared" si="7"/>
        <v>õàíãàñàí</v>
      </c>
      <c r="K67" s="224">
        <f t="shared" si="5"/>
        <v>18795734.679000001</v>
      </c>
      <c r="L67" s="60">
        <v>0</v>
      </c>
      <c r="M67" s="61" t="str">
        <f t="shared" si="4"/>
        <v>õàíãààã¿é</v>
      </c>
      <c r="N67" s="142">
        <f t="shared" si="6"/>
        <v>1879573.4678999998</v>
      </c>
      <c r="O67" s="55">
        <v>-762539.10000000009</v>
      </c>
      <c r="P67" s="261" t="s">
        <v>23</v>
      </c>
      <c r="Q67" s="261" t="s">
        <v>23</v>
      </c>
    </row>
    <row r="68" spans="1:17">
      <c r="A68" s="354"/>
      <c r="B68" s="354"/>
      <c r="C68" s="356"/>
      <c r="D68" s="359"/>
      <c r="E68" s="337"/>
      <c r="F68" s="354"/>
      <c r="G68" s="124" t="s">
        <v>16</v>
      </c>
      <c r="H68" s="14">
        <v>67652448.930000007</v>
      </c>
      <c r="I68" s="14">
        <v>27645093.960000001</v>
      </c>
      <c r="J68" s="3" t="str">
        <f t="shared" si="7"/>
        <v>õàíãàñàí</v>
      </c>
      <c r="K68" s="141">
        <f t="shared" si="5"/>
        <v>20295734.679000001</v>
      </c>
      <c r="L68" s="47">
        <v>0</v>
      </c>
      <c r="M68" s="48" t="str">
        <f t="shared" si="4"/>
        <v>õàíãààã¿é</v>
      </c>
      <c r="N68" s="142">
        <f t="shared" si="6"/>
        <v>2029573.4679000003</v>
      </c>
      <c r="O68" s="49">
        <v>-303710.90300000086</v>
      </c>
      <c r="P68" s="262"/>
      <c r="Q68" s="262"/>
    </row>
    <row r="69" spans="1:17">
      <c r="A69" s="354"/>
      <c r="B69" s="354"/>
      <c r="C69" s="356"/>
      <c r="D69" s="359"/>
      <c r="E69" s="337"/>
      <c r="F69" s="354"/>
      <c r="G69" s="124" t="s">
        <v>17</v>
      </c>
      <c r="H69" s="14">
        <v>67652448.930000007</v>
      </c>
      <c r="I69" s="14">
        <v>24920069.09</v>
      </c>
      <c r="J69" s="3" t="str">
        <f t="shared" si="7"/>
        <v>õàíãàñàí</v>
      </c>
      <c r="K69" s="141">
        <f t="shared" si="5"/>
        <v>20295734.679000001</v>
      </c>
      <c r="L69" s="47">
        <v>0</v>
      </c>
      <c r="M69" s="48" t="str">
        <f t="shared" si="4"/>
        <v>õàíãààã¿é</v>
      </c>
      <c r="N69" s="142">
        <f t="shared" si="6"/>
        <v>2029573.4679000003</v>
      </c>
      <c r="O69" s="49">
        <v>-3035815.9899999984</v>
      </c>
      <c r="P69" s="262"/>
      <c r="Q69" s="262"/>
    </row>
    <row r="70" spans="1:17" ht="25.5" customHeight="1" thickBot="1">
      <c r="A70" s="354"/>
      <c r="B70" s="354"/>
      <c r="C70" s="357"/>
      <c r="D70" s="360"/>
      <c r="E70" s="337"/>
      <c r="F70" s="354"/>
      <c r="G70" s="126" t="s">
        <v>18</v>
      </c>
      <c r="H70" s="382" t="s">
        <v>19</v>
      </c>
      <c r="I70" s="383"/>
      <c r="J70" s="383"/>
      <c r="K70" s="383"/>
      <c r="L70" s="383"/>
      <c r="M70" s="383"/>
      <c r="N70" s="383"/>
      <c r="O70" s="384"/>
      <c r="P70" s="263"/>
      <c r="Q70" s="263"/>
    </row>
    <row r="71" spans="1:17" s="83" customFormat="1">
      <c r="A71" s="23"/>
      <c r="B71" s="23"/>
      <c r="C71" s="23"/>
      <c r="D71" s="23"/>
      <c r="E71" s="24"/>
      <c r="F71" s="24"/>
      <c r="G71" s="132"/>
      <c r="H71" s="25"/>
      <c r="I71" s="25"/>
      <c r="J71" s="25"/>
      <c r="K71" s="25"/>
      <c r="L71" s="25"/>
      <c r="M71" s="25"/>
      <c r="N71" s="25"/>
      <c r="O71" s="25"/>
      <c r="P71" s="23"/>
      <c r="Q71" s="23"/>
    </row>
    <row r="72" spans="1:17" s="83" customFormat="1">
      <c r="A72" s="23"/>
      <c r="B72" s="23"/>
      <c r="C72" s="23"/>
      <c r="D72" s="23"/>
      <c r="E72" s="24"/>
      <c r="F72" s="24"/>
      <c r="G72" s="132"/>
      <c r="H72" s="25"/>
      <c r="I72" s="25"/>
      <c r="J72" s="25"/>
      <c r="K72" s="25"/>
      <c r="L72" s="25"/>
      <c r="M72" s="25"/>
      <c r="N72" s="25"/>
      <c r="O72" s="25"/>
      <c r="P72" s="23"/>
      <c r="Q72" s="23"/>
    </row>
    <row r="73" spans="1:17" s="83" customFormat="1">
      <c r="A73" s="23"/>
      <c r="B73" s="23"/>
      <c r="C73" s="23"/>
      <c r="D73" s="23"/>
      <c r="E73" s="24"/>
      <c r="F73" s="24"/>
      <c r="G73" s="132"/>
      <c r="H73" s="25"/>
      <c r="I73" s="25"/>
      <c r="J73" s="25"/>
      <c r="K73" s="25"/>
      <c r="L73" s="25"/>
      <c r="M73" s="25"/>
      <c r="N73" s="25"/>
      <c r="O73" s="25"/>
      <c r="P73" s="23"/>
      <c r="Q73" s="23"/>
    </row>
    <row r="74" spans="1:17" s="83" customFormat="1">
      <c r="A74" s="23"/>
      <c r="B74" s="23"/>
      <c r="C74" s="23"/>
      <c r="D74" s="23"/>
      <c r="E74" s="24"/>
      <c r="F74" s="24"/>
      <c r="G74" s="132"/>
      <c r="H74" s="25"/>
      <c r="I74" s="25"/>
      <c r="J74" s="25"/>
      <c r="K74" s="25"/>
      <c r="L74" s="25"/>
      <c r="M74" s="25"/>
      <c r="N74" s="25"/>
      <c r="O74" s="25"/>
      <c r="P74" s="23"/>
      <c r="Q74" s="23"/>
    </row>
    <row r="75" spans="1:17" s="83" customFormat="1" ht="13.5" thickBot="1">
      <c r="A75" s="23"/>
      <c r="B75" s="23"/>
      <c r="C75" s="23"/>
      <c r="D75" s="23"/>
      <c r="E75" s="24"/>
      <c r="F75" s="24"/>
      <c r="G75" s="132"/>
      <c r="H75" s="25"/>
      <c r="I75" s="25"/>
      <c r="J75" s="25"/>
      <c r="K75" s="25"/>
      <c r="L75" s="25"/>
      <c r="M75" s="25"/>
      <c r="N75" s="25"/>
      <c r="O75" s="25"/>
      <c r="P75" s="23"/>
      <c r="Q75" s="23"/>
    </row>
    <row r="76" spans="1:17" s="70" customFormat="1" ht="51.75" thickBot="1">
      <c r="A76" s="112" t="s">
        <v>0</v>
      </c>
      <c r="B76" s="108"/>
      <c r="C76" s="184" t="s">
        <v>1</v>
      </c>
      <c r="D76" s="185" t="s">
        <v>34</v>
      </c>
      <c r="E76" s="184" t="s">
        <v>3</v>
      </c>
      <c r="F76" s="109" t="s">
        <v>4</v>
      </c>
      <c r="G76" s="99" t="s">
        <v>5</v>
      </c>
      <c r="H76" s="100" t="s">
        <v>6</v>
      </c>
      <c r="I76" s="349" t="s">
        <v>7</v>
      </c>
      <c r="J76" s="350"/>
      <c r="K76" s="137" t="s">
        <v>80</v>
      </c>
      <c r="L76" s="275" t="s">
        <v>8</v>
      </c>
      <c r="M76" s="276"/>
      <c r="N76" s="137" t="s">
        <v>81</v>
      </c>
      <c r="O76" s="101" t="s">
        <v>9</v>
      </c>
      <c r="P76" s="109" t="s">
        <v>83</v>
      </c>
      <c r="Q76" s="109" t="s">
        <v>11</v>
      </c>
    </row>
    <row r="77" spans="1:17" ht="13.5" thickBot="1">
      <c r="A77" s="338">
        <v>11</v>
      </c>
      <c r="B77" s="351">
        <v>18</v>
      </c>
      <c r="C77" s="242">
        <v>18</v>
      </c>
      <c r="D77" s="242">
        <v>2016869</v>
      </c>
      <c r="E77" s="285" t="s">
        <v>35</v>
      </c>
      <c r="F77" s="242" t="s">
        <v>13</v>
      </c>
      <c r="G77" s="133" t="s">
        <v>14</v>
      </c>
      <c r="H77" s="17">
        <v>58400000</v>
      </c>
      <c r="I77" s="17">
        <v>23454496.969999999</v>
      </c>
      <c r="J77" s="8" t="str">
        <f t="shared" ref="J77:J104" si="8">+IF(I77*100/H77&gt;=30,"õàíãàñàí","õàíãààã¿é")</f>
        <v>õàíãàñàí</v>
      </c>
      <c r="K77" s="8">
        <f>H77*30/100</f>
        <v>17520000</v>
      </c>
      <c r="L77" s="18">
        <v>1833925</v>
      </c>
      <c r="M77" s="19" t="str">
        <f t="shared" ref="M77:M104" si="9">+IF(L77*100/H77&gt;=3, "õàíãàñàí","õàíãààã¿é")</f>
        <v>õàíãàñàí</v>
      </c>
      <c r="N77" s="144">
        <f>H77*3/100</f>
        <v>1752000</v>
      </c>
      <c r="O77" s="158">
        <v>-4781580.169999999</v>
      </c>
      <c r="P77" s="365" t="s">
        <v>82</v>
      </c>
      <c r="Q77" s="255"/>
    </row>
    <row r="78" spans="1:17" ht="15" customHeight="1" thickBot="1">
      <c r="A78" s="339"/>
      <c r="B78" s="352"/>
      <c r="C78" s="242"/>
      <c r="D78" s="242"/>
      <c r="E78" s="285"/>
      <c r="F78" s="242"/>
      <c r="G78" s="130" t="s">
        <v>16</v>
      </c>
      <c r="H78" s="14">
        <v>58400000</v>
      </c>
      <c r="I78" s="14">
        <v>22876506.969999999</v>
      </c>
      <c r="J78" s="3" t="str">
        <f t="shared" si="8"/>
        <v>õàíãàñàí</v>
      </c>
      <c r="K78" s="8">
        <f t="shared" ref="K78:K128" si="10">H78*30/100</f>
        <v>17520000</v>
      </c>
      <c r="L78" s="15">
        <v>1833925</v>
      </c>
      <c r="M78" s="16" t="str">
        <f t="shared" si="9"/>
        <v>õàíãàñàí</v>
      </c>
      <c r="N78" s="144">
        <f t="shared" ref="N78:N128" si="11">H78*3/100</f>
        <v>1752000</v>
      </c>
      <c r="O78" s="159">
        <v>-5090096.8800000008</v>
      </c>
      <c r="P78" s="366"/>
      <c r="Q78" s="256"/>
    </row>
    <row r="79" spans="1:17" ht="15" customHeight="1" thickBot="1">
      <c r="A79" s="339"/>
      <c r="B79" s="352"/>
      <c r="C79" s="242"/>
      <c r="D79" s="242"/>
      <c r="E79" s="285"/>
      <c r="F79" s="242"/>
      <c r="G79" s="130" t="s">
        <v>17</v>
      </c>
      <c r="H79" s="14">
        <v>58400000</v>
      </c>
      <c r="I79" s="14">
        <v>22298516.469999999</v>
      </c>
      <c r="J79" s="3" t="str">
        <f t="shared" si="8"/>
        <v>õàíãàñàí</v>
      </c>
      <c r="K79" s="8">
        <f t="shared" si="10"/>
        <v>17520000</v>
      </c>
      <c r="L79" s="15">
        <v>1824925</v>
      </c>
      <c r="M79" s="16" t="str">
        <f t="shared" si="9"/>
        <v>õàíãàñàí</v>
      </c>
      <c r="N79" s="144">
        <f t="shared" si="11"/>
        <v>1752000</v>
      </c>
      <c r="O79" s="159">
        <v>-6217760.4000000004</v>
      </c>
      <c r="P79" s="366"/>
      <c r="Q79" s="256"/>
    </row>
    <row r="80" spans="1:17" ht="15.75" customHeight="1" thickBot="1">
      <c r="A80" s="339"/>
      <c r="B80" s="353"/>
      <c r="C80" s="242"/>
      <c r="D80" s="242"/>
      <c r="E80" s="285"/>
      <c r="F80" s="242"/>
      <c r="G80" s="131" t="s">
        <v>18</v>
      </c>
      <c r="H80" s="29">
        <v>58400000</v>
      </c>
      <c r="I80" s="29">
        <v>21720525.969999999</v>
      </c>
      <c r="J80" s="11" t="str">
        <f t="shared" si="8"/>
        <v>õàíãàñàí</v>
      </c>
      <c r="K80" s="8">
        <f t="shared" si="10"/>
        <v>17520000</v>
      </c>
      <c r="L80" s="30">
        <v>1824925</v>
      </c>
      <c r="M80" s="31" t="str">
        <f t="shared" si="9"/>
        <v>õàíãàñàí</v>
      </c>
      <c r="N80" s="144">
        <f t="shared" si="11"/>
        <v>1752000</v>
      </c>
      <c r="O80" s="160">
        <v>-766020.89</v>
      </c>
      <c r="P80" s="366"/>
      <c r="Q80" s="256"/>
    </row>
    <row r="81" spans="1:17" ht="15" customHeight="1" thickBot="1">
      <c r="A81" s="339"/>
      <c r="B81" s="176"/>
      <c r="C81" s="242"/>
      <c r="D81" s="242"/>
      <c r="E81" s="285"/>
      <c r="F81" s="242"/>
      <c r="G81" s="130" t="s">
        <v>20</v>
      </c>
      <c r="H81" s="14">
        <v>58400000</v>
      </c>
      <c r="I81" s="14">
        <v>36781163.520000003</v>
      </c>
      <c r="J81" s="3" t="str">
        <f t="shared" si="8"/>
        <v>õàíãàñàí</v>
      </c>
      <c r="K81" s="8">
        <f t="shared" si="10"/>
        <v>17520000</v>
      </c>
      <c r="L81" s="15">
        <v>1824925</v>
      </c>
      <c r="M81" s="16" t="str">
        <f t="shared" si="9"/>
        <v>õàíãàñàí</v>
      </c>
      <c r="N81" s="144">
        <f t="shared" si="11"/>
        <v>1752000</v>
      </c>
      <c r="O81" s="159">
        <v>5286.07</v>
      </c>
      <c r="P81" s="366"/>
      <c r="Q81" s="256"/>
    </row>
    <row r="82" spans="1:17" ht="15.75" customHeight="1" thickBot="1">
      <c r="A82" s="339"/>
      <c r="B82" s="177"/>
      <c r="C82" s="242"/>
      <c r="D82" s="242"/>
      <c r="E82" s="285"/>
      <c r="F82" s="242"/>
      <c r="G82" s="130" t="s">
        <v>24</v>
      </c>
      <c r="H82" s="14">
        <v>58400000</v>
      </c>
      <c r="I82" s="14">
        <v>37447123.799999997</v>
      </c>
      <c r="J82" s="3" t="str">
        <f t="shared" si="8"/>
        <v>õàíãàñàí</v>
      </c>
      <c r="K82" s="8">
        <f t="shared" si="10"/>
        <v>17520000</v>
      </c>
      <c r="L82" s="15">
        <v>1872425</v>
      </c>
      <c r="M82" s="16" t="str">
        <f t="shared" si="9"/>
        <v>õàíãàñàí</v>
      </c>
      <c r="N82" s="144">
        <f t="shared" si="11"/>
        <v>1752000</v>
      </c>
      <c r="O82" s="159">
        <v>74340.399999999994</v>
      </c>
      <c r="P82" s="366"/>
      <c r="Q82" s="256"/>
    </row>
    <row r="83" spans="1:17" ht="15.75" customHeight="1" thickBot="1">
      <c r="A83" s="339"/>
      <c r="B83" s="176"/>
      <c r="C83" s="243"/>
      <c r="D83" s="243"/>
      <c r="E83" s="285"/>
      <c r="F83" s="242"/>
      <c r="G83" s="129" t="s">
        <v>40</v>
      </c>
      <c r="H83" s="26">
        <v>58400000</v>
      </c>
      <c r="I83" s="26">
        <v>46059221.450000003</v>
      </c>
      <c r="J83" s="7" t="str">
        <f t="shared" si="8"/>
        <v>õàíãàñàí</v>
      </c>
      <c r="K83" s="8">
        <f t="shared" si="10"/>
        <v>17520000</v>
      </c>
      <c r="L83" s="27">
        <v>1872425</v>
      </c>
      <c r="M83" s="28" t="str">
        <f t="shared" si="9"/>
        <v>õàíãàñàí</v>
      </c>
      <c r="N83" s="144">
        <f t="shared" si="11"/>
        <v>1752000</v>
      </c>
      <c r="O83" s="161">
        <v>7303431.6699999999</v>
      </c>
      <c r="P83" s="367"/>
      <c r="Q83" s="341"/>
    </row>
    <row r="84" spans="1:17" ht="13.5" thickBot="1">
      <c r="A84" s="242">
        <v>12</v>
      </c>
      <c r="B84" s="242">
        <v>19</v>
      </c>
      <c r="C84" s="242">
        <v>19</v>
      </c>
      <c r="D84" s="385">
        <v>4000471</v>
      </c>
      <c r="E84" s="290" t="s">
        <v>36</v>
      </c>
      <c r="F84" s="244" t="s">
        <v>13</v>
      </c>
      <c r="G84" s="128" t="s">
        <v>14</v>
      </c>
      <c r="H84" s="10">
        <v>53452000</v>
      </c>
      <c r="I84" s="26">
        <v>32141280</v>
      </c>
      <c r="J84" s="7" t="str">
        <f t="shared" si="8"/>
        <v>õàíãàñàí</v>
      </c>
      <c r="K84" s="8">
        <f t="shared" si="10"/>
        <v>16035600</v>
      </c>
      <c r="L84" s="60">
        <v>0</v>
      </c>
      <c r="M84" s="61" t="str">
        <f t="shared" si="9"/>
        <v>õàíãààã¿é</v>
      </c>
      <c r="N84" s="155">
        <f t="shared" si="11"/>
        <v>1603560</v>
      </c>
      <c r="O84" s="161">
        <v>-137836</v>
      </c>
      <c r="P84" s="342"/>
      <c r="Q84" s="294" t="s">
        <v>23</v>
      </c>
    </row>
    <row r="85" spans="1:17" ht="15" customHeight="1" thickBot="1">
      <c r="A85" s="242"/>
      <c r="B85" s="242"/>
      <c r="C85" s="242"/>
      <c r="D85" s="386"/>
      <c r="E85" s="290"/>
      <c r="F85" s="244"/>
      <c r="G85" s="124" t="s">
        <v>16</v>
      </c>
      <c r="H85" s="5">
        <v>53452000</v>
      </c>
      <c r="I85" s="14">
        <v>43468583.969999999</v>
      </c>
      <c r="J85" s="3" t="str">
        <f t="shared" si="8"/>
        <v>õàíãàñàí</v>
      </c>
      <c r="K85" s="8">
        <f t="shared" si="10"/>
        <v>16035600</v>
      </c>
      <c r="L85" s="47">
        <v>0</v>
      </c>
      <c r="M85" s="48" t="str">
        <f t="shared" si="9"/>
        <v>õàíãààã¿é</v>
      </c>
      <c r="N85" s="155">
        <f t="shared" si="11"/>
        <v>1603560</v>
      </c>
      <c r="O85" s="159">
        <v>48169</v>
      </c>
      <c r="P85" s="343"/>
      <c r="Q85" s="262"/>
    </row>
    <row r="86" spans="1:17" ht="15" customHeight="1" thickBot="1">
      <c r="A86" s="242"/>
      <c r="B86" s="242"/>
      <c r="C86" s="242"/>
      <c r="D86" s="386"/>
      <c r="E86" s="290"/>
      <c r="F86" s="244"/>
      <c r="G86" s="124" t="s">
        <v>17</v>
      </c>
      <c r="H86" s="5">
        <v>53452000</v>
      </c>
      <c r="I86" s="14">
        <v>47101665.009999998</v>
      </c>
      <c r="J86" s="3" t="str">
        <f t="shared" si="8"/>
        <v>õàíãàñàí</v>
      </c>
      <c r="K86" s="8">
        <f t="shared" si="10"/>
        <v>16035600</v>
      </c>
      <c r="L86" s="47">
        <v>0</v>
      </c>
      <c r="M86" s="48" t="str">
        <f t="shared" si="9"/>
        <v>õàíãààã¿é</v>
      </c>
      <c r="N86" s="155">
        <f t="shared" si="11"/>
        <v>1603560</v>
      </c>
      <c r="O86" s="159">
        <v>215440</v>
      </c>
      <c r="P86" s="343"/>
      <c r="Q86" s="262"/>
    </row>
    <row r="87" spans="1:17" ht="15.75" customHeight="1" thickBot="1">
      <c r="A87" s="242"/>
      <c r="B87" s="242"/>
      <c r="C87" s="242"/>
      <c r="D87" s="386"/>
      <c r="E87" s="290"/>
      <c r="F87" s="244"/>
      <c r="G87" s="124" t="s">
        <v>18</v>
      </c>
      <c r="H87" s="5">
        <v>53452000</v>
      </c>
      <c r="I87" s="14">
        <v>46907024.829999998</v>
      </c>
      <c r="J87" s="3" t="str">
        <f t="shared" si="8"/>
        <v>õàíãàñàí</v>
      </c>
      <c r="K87" s="8">
        <f t="shared" si="10"/>
        <v>16035600</v>
      </c>
      <c r="L87" s="47">
        <v>0</v>
      </c>
      <c r="M87" s="48" t="str">
        <f t="shared" si="9"/>
        <v>õàíãààã¿é</v>
      </c>
      <c r="N87" s="155">
        <f t="shared" si="11"/>
        <v>1603560</v>
      </c>
      <c r="O87" s="159">
        <v>-194640</v>
      </c>
      <c r="P87" s="343"/>
      <c r="Q87" s="262"/>
    </row>
    <row r="88" spans="1:17" ht="15" customHeight="1" thickBot="1">
      <c r="A88" s="242"/>
      <c r="B88" s="164"/>
      <c r="C88" s="242"/>
      <c r="D88" s="386"/>
      <c r="E88" s="290"/>
      <c r="F88" s="244"/>
      <c r="G88" s="124" t="s">
        <v>20</v>
      </c>
      <c r="H88" s="5">
        <v>53452000</v>
      </c>
      <c r="I88" s="14">
        <v>45553503.25</v>
      </c>
      <c r="J88" s="3" t="str">
        <f t="shared" si="8"/>
        <v>õàíãàñàí</v>
      </c>
      <c r="K88" s="8">
        <f t="shared" si="10"/>
        <v>16035600</v>
      </c>
      <c r="L88" s="15">
        <v>1650000</v>
      </c>
      <c r="M88" s="16" t="str">
        <f t="shared" si="9"/>
        <v>õàíãàñàí</v>
      </c>
      <c r="N88" s="144">
        <f t="shared" si="11"/>
        <v>1603560</v>
      </c>
      <c r="O88" s="159">
        <v>17398</v>
      </c>
      <c r="P88" s="343"/>
      <c r="Q88" s="262"/>
    </row>
    <row r="89" spans="1:17" ht="15.75" customHeight="1" thickBot="1">
      <c r="A89" s="242"/>
      <c r="B89" s="164"/>
      <c r="C89" s="242"/>
      <c r="D89" s="386"/>
      <c r="E89" s="290"/>
      <c r="F89" s="244"/>
      <c r="G89" s="124" t="s">
        <v>24</v>
      </c>
      <c r="H89" s="5">
        <v>53452000</v>
      </c>
      <c r="I89" s="14">
        <v>45635938.350000001</v>
      </c>
      <c r="J89" s="3" t="str">
        <f t="shared" si="8"/>
        <v>õàíãàñàí</v>
      </c>
      <c r="K89" s="8">
        <f t="shared" si="10"/>
        <v>16035600</v>
      </c>
      <c r="L89" s="15">
        <v>1650000</v>
      </c>
      <c r="M89" s="16" t="str">
        <f t="shared" si="9"/>
        <v>õàíãàñàí</v>
      </c>
      <c r="N89" s="144">
        <f t="shared" si="11"/>
        <v>1603560</v>
      </c>
      <c r="O89" s="49">
        <v>128189</v>
      </c>
      <c r="P89" s="344"/>
      <c r="Q89" s="262"/>
    </row>
    <row r="90" spans="1:17" ht="15.75" customHeight="1" thickBot="1">
      <c r="A90" s="242"/>
      <c r="B90" s="164"/>
      <c r="C90" s="242"/>
      <c r="D90" s="387"/>
      <c r="E90" s="291"/>
      <c r="F90" s="245"/>
      <c r="G90" s="124" t="s">
        <v>87</v>
      </c>
      <c r="H90" s="5">
        <v>53452000</v>
      </c>
      <c r="I90" s="14">
        <v>49138174.549999997</v>
      </c>
      <c r="J90" s="3" t="str">
        <f t="shared" si="8"/>
        <v>õàíãàñàí</v>
      </c>
      <c r="K90" s="8">
        <f t="shared" si="10"/>
        <v>16035600</v>
      </c>
      <c r="L90" s="15">
        <v>1650000</v>
      </c>
      <c r="M90" s="16" t="str">
        <f t="shared" si="9"/>
        <v>õàíãàñàí</v>
      </c>
      <c r="N90" s="144">
        <f t="shared" si="11"/>
        <v>1603560</v>
      </c>
      <c r="O90" s="49">
        <v>397772</v>
      </c>
      <c r="P90" s="345"/>
      <c r="Q90" s="295"/>
    </row>
    <row r="91" spans="1:17" ht="13.5" thickBot="1">
      <c r="A91" s="243">
        <v>13</v>
      </c>
      <c r="B91" s="245">
        <v>21</v>
      </c>
      <c r="C91" s="243">
        <v>21</v>
      </c>
      <c r="D91" s="286">
        <v>207103</v>
      </c>
      <c r="E91" s="246" t="s">
        <v>37</v>
      </c>
      <c r="F91" s="243" t="s">
        <v>13</v>
      </c>
      <c r="G91" s="128" t="s">
        <v>14</v>
      </c>
      <c r="H91" s="26">
        <v>50000000</v>
      </c>
      <c r="I91" s="26">
        <v>21548963</v>
      </c>
      <c r="J91" s="7" t="str">
        <f t="shared" si="8"/>
        <v>õàíãàñàí</v>
      </c>
      <c r="K91" s="8">
        <f t="shared" si="10"/>
        <v>15000000</v>
      </c>
      <c r="L91" s="60">
        <v>0</v>
      </c>
      <c r="M91" s="61" t="str">
        <f t="shared" si="9"/>
        <v>õàíãààã¿é</v>
      </c>
      <c r="N91" s="155">
        <f t="shared" si="11"/>
        <v>1500000</v>
      </c>
      <c r="O91" s="161">
        <v>105632</v>
      </c>
      <c r="P91" s="368" t="s">
        <v>23</v>
      </c>
      <c r="Q91" s="294" t="s">
        <v>23</v>
      </c>
    </row>
    <row r="92" spans="1:17" ht="13.5" thickBot="1">
      <c r="A92" s="244"/>
      <c r="B92" s="242"/>
      <c r="C92" s="244"/>
      <c r="D92" s="244"/>
      <c r="E92" s="247"/>
      <c r="F92" s="244"/>
      <c r="G92" s="124" t="s">
        <v>16</v>
      </c>
      <c r="H92" s="14">
        <v>50000000</v>
      </c>
      <c r="I92" s="14">
        <v>19563595</v>
      </c>
      <c r="J92" s="3" t="str">
        <f t="shared" si="8"/>
        <v>õàíãàñàí</v>
      </c>
      <c r="K92" s="8">
        <f t="shared" si="10"/>
        <v>15000000</v>
      </c>
      <c r="L92" s="47">
        <v>0</v>
      </c>
      <c r="M92" s="48" t="str">
        <f t="shared" si="9"/>
        <v>õàíãààã¿é</v>
      </c>
      <c r="N92" s="155">
        <f t="shared" si="11"/>
        <v>1500000</v>
      </c>
      <c r="O92" s="159">
        <v>-269867</v>
      </c>
      <c r="P92" s="369"/>
      <c r="Q92" s="262"/>
    </row>
    <row r="93" spans="1:17" ht="13.5" thickBot="1">
      <c r="A93" s="244"/>
      <c r="B93" s="242"/>
      <c r="C93" s="244"/>
      <c r="D93" s="244"/>
      <c r="E93" s="247"/>
      <c r="F93" s="244"/>
      <c r="G93" s="124" t="s">
        <v>17</v>
      </c>
      <c r="H93" s="14">
        <v>50000000</v>
      </c>
      <c r="I93" s="14">
        <v>20984194.989999998</v>
      </c>
      <c r="J93" s="3" t="str">
        <f t="shared" si="8"/>
        <v>õàíãàñàí</v>
      </c>
      <c r="K93" s="8">
        <f t="shared" si="10"/>
        <v>15000000</v>
      </c>
      <c r="L93" s="47">
        <v>0</v>
      </c>
      <c r="M93" s="48" t="str">
        <f t="shared" si="9"/>
        <v>õàíãààã¿é</v>
      </c>
      <c r="N93" s="155">
        <f t="shared" si="11"/>
        <v>1500000</v>
      </c>
      <c r="O93" s="159">
        <v>-57453</v>
      </c>
      <c r="P93" s="369"/>
      <c r="Q93" s="262"/>
    </row>
    <row r="94" spans="1:17" ht="13.5" thickBot="1">
      <c r="A94" s="244"/>
      <c r="B94" s="242"/>
      <c r="C94" s="244"/>
      <c r="D94" s="244"/>
      <c r="E94" s="247"/>
      <c r="F94" s="244"/>
      <c r="G94" s="125" t="s">
        <v>18</v>
      </c>
      <c r="H94" s="29">
        <v>50000000</v>
      </c>
      <c r="I94" s="29">
        <v>20989302.579999998</v>
      </c>
      <c r="J94" s="11" t="str">
        <f t="shared" si="8"/>
        <v>õàíãàñàí</v>
      </c>
      <c r="K94" s="8">
        <f t="shared" si="10"/>
        <v>15000000</v>
      </c>
      <c r="L94" s="57">
        <v>0</v>
      </c>
      <c r="M94" s="58" t="str">
        <f t="shared" si="9"/>
        <v>õàíãààã¿é</v>
      </c>
      <c r="N94" s="155">
        <f t="shared" si="11"/>
        <v>1500000</v>
      </c>
      <c r="O94" s="160">
        <v>5107</v>
      </c>
      <c r="P94" s="369"/>
      <c r="Q94" s="262"/>
    </row>
    <row r="95" spans="1:17" ht="13.5" thickBot="1">
      <c r="A95" s="244"/>
      <c r="B95" s="65"/>
      <c r="C95" s="244"/>
      <c r="D95" s="244"/>
      <c r="E95" s="247"/>
      <c r="F95" s="244"/>
      <c r="G95" s="124" t="s">
        <v>20</v>
      </c>
      <c r="H95" s="14">
        <v>50417528.990000002</v>
      </c>
      <c r="I95" s="14">
        <v>19508518.690000001</v>
      </c>
      <c r="J95" s="3" t="str">
        <f t="shared" si="8"/>
        <v>õàíãàñàí</v>
      </c>
      <c r="K95" s="8">
        <f t="shared" si="10"/>
        <v>15125258.697000001</v>
      </c>
      <c r="L95" s="15">
        <v>1513000</v>
      </c>
      <c r="M95" s="16" t="str">
        <f t="shared" si="9"/>
        <v>õàíãàñàí</v>
      </c>
      <c r="N95" s="144">
        <f t="shared" si="11"/>
        <v>1512525.8696999999</v>
      </c>
      <c r="O95" s="159">
        <v>116321.5</v>
      </c>
      <c r="P95" s="369"/>
      <c r="Q95" s="262"/>
    </row>
    <row r="96" spans="1:17" ht="13.5" thickBot="1">
      <c r="A96" s="244"/>
      <c r="B96" s="65"/>
      <c r="C96" s="244"/>
      <c r="D96" s="244"/>
      <c r="E96" s="247"/>
      <c r="F96" s="244"/>
      <c r="G96" s="124" t="s">
        <v>24</v>
      </c>
      <c r="H96" s="14">
        <v>50417528.990000002</v>
      </c>
      <c r="I96" s="14">
        <v>19474573.690000001</v>
      </c>
      <c r="J96" s="3" t="str">
        <f t="shared" si="8"/>
        <v>õàíãàñàí</v>
      </c>
      <c r="K96" s="8">
        <f t="shared" si="10"/>
        <v>15125258.697000001</v>
      </c>
      <c r="L96" s="15">
        <v>1513000</v>
      </c>
      <c r="M96" s="16" t="str">
        <f t="shared" si="9"/>
        <v>õàíãàñàí</v>
      </c>
      <c r="N96" s="144">
        <f t="shared" si="11"/>
        <v>1512525.8696999999</v>
      </c>
      <c r="O96" s="159">
        <v>140021.65</v>
      </c>
      <c r="P96" s="369"/>
      <c r="Q96" s="262"/>
    </row>
    <row r="97" spans="1:17" ht="13.5" thickBot="1">
      <c r="A97" s="245"/>
      <c r="B97" s="164"/>
      <c r="C97" s="245"/>
      <c r="D97" s="245"/>
      <c r="E97" s="248"/>
      <c r="F97" s="245"/>
      <c r="G97" s="128" t="s">
        <v>40</v>
      </c>
      <c r="H97" s="26">
        <v>50417528.990000002</v>
      </c>
      <c r="I97" s="26">
        <v>72027133.829999998</v>
      </c>
      <c r="J97" s="7" t="str">
        <f t="shared" si="8"/>
        <v>õàíãàñàí</v>
      </c>
      <c r="K97" s="8">
        <f t="shared" si="10"/>
        <v>15125258.697000001</v>
      </c>
      <c r="L97" s="27">
        <v>2100000</v>
      </c>
      <c r="M97" s="28" t="str">
        <f t="shared" si="9"/>
        <v>õàíãàñàí</v>
      </c>
      <c r="N97" s="144">
        <f t="shared" si="11"/>
        <v>1512525.8696999999</v>
      </c>
      <c r="O97" s="161">
        <v>360956.84</v>
      </c>
      <c r="P97" s="370"/>
      <c r="Q97" s="295"/>
    </row>
    <row r="98" spans="1:17" ht="12.75" customHeight="1" thickBot="1">
      <c r="A98" s="243">
        <v>14</v>
      </c>
      <c r="B98" s="242">
        <v>22</v>
      </c>
      <c r="C98" s="243">
        <v>22</v>
      </c>
      <c r="D98" s="243">
        <v>2005921</v>
      </c>
      <c r="E98" s="246" t="s">
        <v>38</v>
      </c>
      <c r="F98" s="252" t="s">
        <v>39</v>
      </c>
      <c r="G98" s="128" t="s">
        <v>14</v>
      </c>
      <c r="H98" s="26">
        <v>250000000</v>
      </c>
      <c r="I98" s="26">
        <v>162820078.94999999</v>
      </c>
      <c r="J98" s="7" t="str">
        <f t="shared" si="8"/>
        <v>õàíãàñàí</v>
      </c>
      <c r="K98" s="8">
        <f t="shared" si="10"/>
        <v>75000000</v>
      </c>
      <c r="L98" s="27">
        <v>7500000</v>
      </c>
      <c r="M98" s="28" t="str">
        <f t="shared" si="9"/>
        <v>õàíãàñàí</v>
      </c>
      <c r="N98" s="144">
        <f t="shared" si="11"/>
        <v>7500000</v>
      </c>
      <c r="O98" s="161">
        <v>-36095820.349999994</v>
      </c>
      <c r="P98" s="342"/>
      <c r="Q98" s="335"/>
    </row>
    <row r="99" spans="1:17" ht="13.5" thickBot="1">
      <c r="A99" s="244"/>
      <c r="B99" s="242"/>
      <c r="C99" s="244"/>
      <c r="D99" s="244"/>
      <c r="E99" s="247"/>
      <c r="F99" s="253"/>
      <c r="G99" s="124" t="s">
        <v>16</v>
      </c>
      <c r="H99" s="14">
        <v>250000000</v>
      </c>
      <c r="I99" s="14">
        <v>183975145.31999999</v>
      </c>
      <c r="J99" s="3" t="str">
        <f t="shared" si="8"/>
        <v>õàíãàñàí</v>
      </c>
      <c r="K99" s="8">
        <f t="shared" si="10"/>
        <v>75000000</v>
      </c>
      <c r="L99" s="15">
        <v>7500000</v>
      </c>
      <c r="M99" s="16" t="str">
        <f t="shared" si="9"/>
        <v>õàíãàñàí</v>
      </c>
      <c r="N99" s="144">
        <f t="shared" si="11"/>
        <v>7500000</v>
      </c>
      <c r="O99" s="159">
        <v>-123238380.69</v>
      </c>
      <c r="P99" s="343"/>
      <c r="Q99" s="256"/>
    </row>
    <row r="100" spans="1:17" ht="13.5" thickBot="1">
      <c r="A100" s="244"/>
      <c r="B100" s="242"/>
      <c r="C100" s="244"/>
      <c r="D100" s="244"/>
      <c r="E100" s="247"/>
      <c r="F100" s="253"/>
      <c r="G100" s="124" t="s">
        <v>17</v>
      </c>
      <c r="H100" s="14">
        <v>250000000</v>
      </c>
      <c r="I100" s="14">
        <v>165669954.00999999</v>
      </c>
      <c r="J100" s="3" t="str">
        <f t="shared" si="8"/>
        <v>õàíãàñàí</v>
      </c>
      <c r="K100" s="8">
        <f t="shared" si="10"/>
        <v>75000000</v>
      </c>
      <c r="L100" s="15">
        <v>7500000</v>
      </c>
      <c r="M100" s="16" t="str">
        <f t="shared" si="9"/>
        <v>õàíãàñàí</v>
      </c>
      <c r="N100" s="144">
        <f t="shared" si="11"/>
        <v>7500000</v>
      </c>
      <c r="O100" s="159">
        <v>-154440258.25999999</v>
      </c>
      <c r="P100" s="343"/>
      <c r="Q100" s="256"/>
    </row>
    <row r="101" spans="1:17" ht="13.5" thickBot="1">
      <c r="A101" s="244"/>
      <c r="B101" s="242"/>
      <c r="C101" s="244"/>
      <c r="D101" s="244"/>
      <c r="E101" s="247"/>
      <c r="F101" s="253"/>
      <c r="G101" s="124" t="s">
        <v>18</v>
      </c>
      <c r="H101" s="14">
        <v>250000000</v>
      </c>
      <c r="I101" s="14">
        <v>187816429.53999999</v>
      </c>
      <c r="J101" s="3" t="str">
        <f t="shared" si="8"/>
        <v>õàíãàñàí</v>
      </c>
      <c r="K101" s="8">
        <f t="shared" si="10"/>
        <v>75000000</v>
      </c>
      <c r="L101" s="30">
        <v>7500000</v>
      </c>
      <c r="M101" s="31" t="str">
        <f t="shared" si="9"/>
        <v>õàíãàñàí</v>
      </c>
      <c r="N101" s="144">
        <f t="shared" si="11"/>
        <v>7500000</v>
      </c>
      <c r="O101" s="49">
        <v>-1471216.82</v>
      </c>
      <c r="P101" s="344"/>
      <c r="Q101" s="256"/>
    </row>
    <row r="102" spans="1:17" ht="13.5" thickBot="1">
      <c r="A102" s="244"/>
      <c r="B102" s="135"/>
      <c r="C102" s="244"/>
      <c r="D102" s="244"/>
      <c r="E102" s="247"/>
      <c r="F102" s="253"/>
      <c r="G102" s="124" t="s">
        <v>20</v>
      </c>
      <c r="H102" s="14">
        <v>250000000</v>
      </c>
      <c r="I102" s="14">
        <v>220831725.05000001</v>
      </c>
      <c r="J102" s="3" t="str">
        <f t="shared" si="8"/>
        <v>õàíãàñàí</v>
      </c>
      <c r="K102" s="8">
        <f t="shared" si="10"/>
        <v>75000000</v>
      </c>
      <c r="L102" s="15">
        <v>7500000</v>
      </c>
      <c r="M102" s="16" t="str">
        <f t="shared" si="9"/>
        <v>õàíãàñàí</v>
      </c>
      <c r="N102" s="144">
        <f t="shared" si="11"/>
        <v>7500000</v>
      </c>
      <c r="O102" s="49">
        <v>39029206.340000004</v>
      </c>
      <c r="P102" s="344"/>
      <c r="Q102" s="256"/>
    </row>
    <row r="103" spans="1:17" ht="13.5" thickBot="1">
      <c r="A103" s="244"/>
      <c r="B103" s="135"/>
      <c r="C103" s="244"/>
      <c r="D103" s="244"/>
      <c r="E103" s="247"/>
      <c r="F103" s="253"/>
      <c r="G103" s="124" t="s">
        <v>24</v>
      </c>
      <c r="H103" s="14">
        <v>250000000</v>
      </c>
      <c r="I103" s="14">
        <v>379379215.97000003</v>
      </c>
      <c r="J103" s="3" t="str">
        <f t="shared" si="8"/>
        <v>õàíãàñàí</v>
      </c>
      <c r="K103" s="8">
        <f t="shared" si="10"/>
        <v>75000000</v>
      </c>
      <c r="L103" s="15">
        <v>7500000</v>
      </c>
      <c r="M103" s="16" t="str">
        <f t="shared" si="9"/>
        <v>õàíãàñàí</v>
      </c>
      <c r="N103" s="144">
        <f t="shared" si="11"/>
        <v>7500000</v>
      </c>
      <c r="O103" s="49">
        <v>38306655.079999998</v>
      </c>
      <c r="P103" s="344"/>
      <c r="Q103" s="256"/>
    </row>
    <row r="104" spans="1:17" ht="13.5" thickBot="1">
      <c r="A104" s="245"/>
      <c r="B104" s="164"/>
      <c r="C104" s="245"/>
      <c r="D104" s="245"/>
      <c r="E104" s="248"/>
      <c r="F104" s="254"/>
      <c r="G104" s="128" t="s">
        <v>40</v>
      </c>
      <c r="H104" s="26">
        <v>250000000</v>
      </c>
      <c r="I104" s="26">
        <v>354629989.76999998</v>
      </c>
      <c r="J104" s="7" t="str">
        <f t="shared" si="8"/>
        <v>õàíãàñàí</v>
      </c>
      <c r="K104" s="8">
        <f t="shared" si="10"/>
        <v>75000000</v>
      </c>
      <c r="L104" s="15">
        <v>7500000</v>
      </c>
      <c r="M104" s="16" t="str">
        <f t="shared" si="9"/>
        <v>õàíãàñàí</v>
      </c>
      <c r="N104" s="144">
        <f t="shared" si="11"/>
        <v>7500000</v>
      </c>
      <c r="O104" s="49">
        <v>74498310.129999995</v>
      </c>
      <c r="P104" s="345"/>
      <c r="Q104" s="341"/>
    </row>
    <row r="105" spans="1:17" ht="13.5" thickBot="1">
      <c r="A105" s="242">
        <v>15</v>
      </c>
      <c r="B105" s="242">
        <v>25</v>
      </c>
      <c r="C105" s="242">
        <v>25</v>
      </c>
      <c r="D105" s="243">
        <v>2003678</v>
      </c>
      <c r="E105" s="246" t="s">
        <v>41</v>
      </c>
      <c r="F105" s="243" t="s">
        <v>13</v>
      </c>
      <c r="G105" s="128" t="s">
        <v>14</v>
      </c>
      <c r="H105" s="26">
        <v>55000000</v>
      </c>
      <c r="I105" s="26">
        <v>22245281.77</v>
      </c>
      <c r="J105" s="7" t="str">
        <f t="shared" ref="J105:J111" si="12">+IF(I105*100/H105&gt;=30,"õàíãàñàí","õàíãààã¿é")</f>
        <v>õàíãàñàí</v>
      </c>
      <c r="K105" s="8">
        <f t="shared" si="10"/>
        <v>16500000</v>
      </c>
      <c r="L105" s="27">
        <v>1650000</v>
      </c>
      <c r="M105" s="28" t="str">
        <f t="shared" ref="M105:M111" si="13">+IF(L105*100/H105&gt;=3, "õàíãàñàí","õàíãààã¿é")</f>
        <v>õàíãàñàí</v>
      </c>
      <c r="N105" s="144">
        <f t="shared" si="11"/>
        <v>1650000</v>
      </c>
      <c r="O105" s="161">
        <v>-769144.54999999981</v>
      </c>
      <c r="P105" s="342"/>
      <c r="Q105" s="335"/>
    </row>
    <row r="106" spans="1:17" ht="15" customHeight="1" thickBot="1">
      <c r="A106" s="242"/>
      <c r="B106" s="242"/>
      <c r="C106" s="242"/>
      <c r="D106" s="244"/>
      <c r="E106" s="247"/>
      <c r="F106" s="244"/>
      <c r="G106" s="124" t="s">
        <v>16</v>
      </c>
      <c r="H106" s="14">
        <v>55000000</v>
      </c>
      <c r="I106" s="14">
        <v>24527930.640000001</v>
      </c>
      <c r="J106" s="3" t="str">
        <f t="shared" si="12"/>
        <v>õàíãàñàí</v>
      </c>
      <c r="K106" s="8">
        <f t="shared" si="10"/>
        <v>16500000</v>
      </c>
      <c r="L106" s="15">
        <v>1650000</v>
      </c>
      <c r="M106" s="16" t="str">
        <f t="shared" si="13"/>
        <v>õàíãàñàí</v>
      </c>
      <c r="N106" s="144">
        <f t="shared" si="11"/>
        <v>1650000</v>
      </c>
      <c r="O106" s="159">
        <v>-1151018.8499999996</v>
      </c>
      <c r="P106" s="343"/>
      <c r="Q106" s="256"/>
    </row>
    <row r="107" spans="1:17" ht="15" customHeight="1" thickBot="1">
      <c r="A107" s="242"/>
      <c r="B107" s="242"/>
      <c r="C107" s="242"/>
      <c r="D107" s="244"/>
      <c r="E107" s="247"/>
      <c r="F107" s="244"/>
      <c r="G107" s="124" t="s">
        <v>17</v>
      </c>
      <c r="H107" s="14">
        <v>50000000</v>
      </c>
      <c r="I107" s="14">
        <v>52173160.879999995</v>
      </c>
      <c r="J107" s="3" t="str">
        <f t="shared" si="12"/>
        <v>õàíãàñàí</v>
      </c>
      <c r="K107" s="8">
        <f t="shared" si="10"/>
        <v>15000000</v>
      </c>
      <c r="L107" s="15">
        <v>1650000</v>
      </c>
      <c r="M107" s="16" t="str">
        <f t="shared" si="13"/>
        <v>õàíãàñàí</v>
      </c>
      <c r="N107" s="144">
        <f t="shared" si="11"/>
        <v>1500000</v>
      </c>
      <c r="O107" s="159">
        <v>32149.119999999999</v>
      </c>
      <c r="P107" s="343"/>
      <c r="Q107" s="256"/>
    </row>
    <row r="108" spans="1:17" ht="15.75" customHeight="1" thickBot="1">
      <c r="A108" s="242"/>
      <c r="B108" s="242"/>
      <c r="C108" s="242"/>
      <c r="D108" s="244"/>
      <c r="E108" s="247"/>
      <c r="F108" s="244"/>
      <c r="G108" s="125" t="s">
        <v>18</v>
      </c>
      <c r="H108" s="29">
        <v>50000000</v>
      </c>
      <c r="I108" s="29">
        <v>52435922.530000001</v>
      </c>
      <c r="J108" s="11" t="str">
        <f t="shared" si="12"/>
        <v>õàíãàñàí</v>
      </c>
      <c r="K108" s="8">
        <f t="shared" si="10"/>
        <v>15000000</v>
      </c>
      <c r="L108" s="30">
        <v>1650000</v>
      </c>
      <c r="M108" s="31" t="str">
        <f t="shared" si="13"/>
        <v>õàíãàñàí</v>
      </c>
      <c r="N108" s="144">
        <f t="shared" si="11"/>
        <v>1500000</v>
      </c>
      <c r="O108" s="160">
        <v>-1538224.84</v>
      </c>
      <c r="P108" s="343"/>
      <c r="Q108" s="256"/>
    </row>
    <row r="109" spans="1:17" ht="15" customHeight="1" thickBot="1">
      <c r="A109" s="242"/>
      <c r="B109" s="164"/>
      <c r="C109" s="242"/>
      <c r="D109" s="244"/>
      <c r="E109" s="247"/>
      <c r="F109" s="244"/>
      <c r="G109" s="124" t="s">
        <v>20</v>
      </c>
      <c r="H109" s="14">
        <v>50000000</v>
      </c>
      <c r="I109" s="14">
        <v>52920944.579999998</v>
      </c>
      <c r="J109" s="3" t="str">
        <f t="shared" si="12"/>
        <v>õàíãàñàí</v>
      </c>
      <c r="K109" s="8">
        <f t="shared" si="10"/>
        <v>15000000</v>
      </c>
      <c r="L109" s="15">
        <v>1650000</v>
      </c>
      <c r="M109" s="16" t="str">
        <f t="shared" si="13"/>
        <v>õàíãàñàí</v>
      </c>
      <c r="N109" s="144">
        <f t="shared" si="11"/>
        <v>1500000</v>
      </c>
      <c r="O109" s="159">
        <v>246391.03</v>
      </c>
      <c r="P109" s="343"/>
      <c r="Q109" s="256"/>
    </row>
    <row r="110" spans="1:17" ht="15.75" customHeight="1" thickBot="1">
      <c r="A110" s="242"/>
      <c r="B110" s="164"/>
      <c r="C110" s="242"/>
      <c r="D110" s="244"/>
      <c r="E110" s="247"/>
      <c r="F110" s="244"/>
      <c r="G110" s="124" t="s">
        <v>24</v>
      </c>
      <c r="H110" s="14">
        <v>50000000</v>
      </c>
      <c r="I110" s="14">
        <v>53037903.689999998</v>
      </c>
      <c r="J110" s="3" t="str">
        <f t="shared" si="12"/>
        <v>õàíãàñàí</v>
      </c>
      <c r="K110" s="8">
        <f t="shared" si="10"/>
        <v>15000000</v>
      </c>
      <c r="L110" s="15">
        <v>1650000</v>
      </c>
      <c r="M110" s="16" t="str">
        <f t="shared" si="13"/>
        <v>õàíãàñàí</v>
      </c>
      <c r="N110" s="144">
        <f t="shared" si="11"/>
        <v>1500000</v>
      </c>
      <c r="O110" s="159">
        <v>6930.14</v>
      </c>
      <c r="P110" s="343"/>
      <c r="Q110" s="256"/>
    </row>
    <row r="111" spans="1:17" ht="15.75" customHeight="1" thickBot="1">
      <c r="A111" s="242"/>
      <c r="B111" s="164"/>
      <c r="C111" s="242"/>
      <c r="D111" s="245"/>
      <c r="E111" s="248"/>
      <c r="F111" s="245"/>
      <c r="G111" s="128" t="s">
        <v>86</v>
      </c>
      <c r="H111" s="26">
        <v>50000000</v>
      </c>
      <c r="I111" s="26">
        <v>53510117.079999998</v>
      </c>
      <c r="J111" s="7" t="str">
        <f t="shared" si="12"/>
        <v>õàíãàñàí</v>
      </c>
      <c r="K111" s="8">
        <f t="shared" si="10"/>
        <v>15000000</v>
      </c>
      <c r="L111" s="27">
        <v>1650000</v>
      </c>
      <c r="M111" s="28" t="str">
        <f t="shared" si="13"/>
        <v>õàíãàñàí</v>
      </c>
      <c r="N111" s="144">
        <f t="shared" si="11"/>
        <v>1500000</v>
      </c>
      <c r="O111" s="161">
        <v>75692.100000000006</v>
      </c>
      <c r="P111" s="395"/>
      <c r="Q111" s="341"/>
    </row>
    <row r="112" spans="1:17" ht="13.5" thickBot="1">
      <c r="A112" s="243">
        <v>16</v>
      </c>
      <c r="B112" s="242">
        <v>27</v>
      </c>
      <c r="C112" s="243">
        <v>27</v>
      </c>
      <c r="D112" s="243">
        <v>2071649</v>
      </c>
      <c r="E112" s="246" t="s">
        <v>42</v>
      </c>
      <c r="F112" s="243" t="s">
        <v>13</v>
      </c>
      <c r="G112" s="128" t="s">
        <v>14</v>
      </c>
      <c r="H112" s="26">
        <v>56610720</v>
      </c>
      <c r="I112" s="26">
        <v>25293834.869999997</v>
      </c>
      <c r="J112" s="7" t="str">
        <f t="shared" ref="J112:J128" si="14">+IF(I112*100/H112&gt;=30,"õàíãàñàí","õàíãààã¿é")</f>
        <v>õàíãàñàí</v>
      </c>
      <c r="K112" s="8">
        <f t="shared" si="10"/>
        <v>16983216</v>
      </c>
      <c r="L112" s="60">
        <v>1500000</v>
      </c>
      <c r="M112" s="61" t="str">
        <f t="shared" ref="M112:M128" si="15">+IF(L112*100/H112&gt;=3, "õàíãàñàí","õàíãààã¿é")</f>
        <v>õàíãààã¿é</v>
      </c>
      <c r="N112" s="155">
        <f t="shared" si="11"/>
        <v>1698321.6</v>
      </c>
      <c r="O112" s="49">
        <v>-1561324.7299999995</v>
      </c>
      <c r="P112" s="292" t="s">
        <v>23</v>
      </c>
      <c r="Q112" s="294" t="s">
        <v>23</v>
      </c>
    </row>
    <row r="113" spans="1:17" ht="15.75" customHeight="1" thickBot="1">
      <c r="A113" s="244"/>
      <c r="B113" s="242"/>
      <c r="C113" s="244"/>
      <c r="D113" s="244"/>
      <c r="E113" s="247"/>
      <c r="F113" s="244"/>
      <c r="G113" s="124" t="s">
        <v>16</v>
      </c>
      <c r="H113" s="14">
        <v>56610720</v>
      </c>
      <c r="I113" s="14">
        <v>28227530.619999997</v>
      </c>
      <c r="J113" s="3" t="str">
        <f t="shared" si="14"/>
        <v>õàíãàñàí</v>
      </c>
      <c r="K113" s="8">
        <f t="shared" si="10"/>
        <v>16983216</v>
      </c>
      <c r="L113" s="47">
        <v>1500000</v>
      </c>
      <c r="M113" s="48" t="str">
        <f t="shared" si="15"/>
        <v>õàíãààã¿é</v>
      </c>
      <c r="N113" s="155">
        <f t="shared" si="11"/>
        <v>1698321.6</v>
      </c>
      <c r="O113" s="49">
        <v>1632204.9199999995</v>
      </c>
      <c r="P113" s="266"/>
      <c r="Q113" s="262"/>
    </row>
    <row r="114" spans="1:17" ht="15.75" customHeight="1" thickBot="1">
      <c r="A114" s="244"/>
      <c r="B114" s="242"/>
      <c r="C114" s="244"/>
      <c r="D114" s="244"/>
      <c r="E114" s="247"/>
      <c r="F114" s="244"/>
      <c r="G114" s="124" t="s">
        <v>17</v>
      </c>
      <c r="H114" s="14">
        <v>56610720</v>
      </c>
      <c r="I114" s="14">
        <v>27010697.890000001</v>
      </c>
      <c r="J114" s="3" t="str">
        <f t="shared" si="14"/>
        <v>õàíãàñàí</v>
      </c>
      <c r="K114" s="8">
        <f t="shared" si="10"/>
        <v>16983216</v>
      </c>
      <c r="L114" s="47">
        <v>1500000</v>
      </c>
      <c r="M114" s="48" t="str">
        <f t="shared" si="15"/>
        <v>õàíãààã¿é</v>
      </c>
      <c r="N114" s="155">
        <f t="shared" si="11"/>
        <v>1698321.6</v>
      </c>
      <c r="O114" s="49">
        <v>-319307.59999999963</v>
      </c>
      <c r="P114" s="266"/>
      <c r="Q114" s="262"/>
    </row>
    <row r="115" spans="1:17" ht="15.75" customHeight="1" thickBot="1">
      <c r="A115" s="244"/>
      <c r="B115" s="242"/>
      <c r="C115" s="244"/>
      <c r="D115" s="244"/>
      <c r="E115" s="247"/>
      <c r="F115" s="244"/>
      <c r="G115" s="124" t="s">
        <v>18</v>
      </c>
      <c r="H115" s="14">
        <v>56610720</v>
      </c>
      <c r="I115" s="14">
        <v>24909886.550000001</v>
      </c>
      <c r="J115" s="3" t="str">
        <f t="shared" si="14"/>
        <v>õàíãàñàí</v>
      </c>
      <c r="K115" s="8">
        <f t="shared" si="10"/>
        <v>16983216</v>
      </c>
      <c r="L115" s="47">
        <v>1500000</v>
      </c>
      <c r="M115" s="48" t="str">
        <f t="shared" si="15"/>
        <v>õàíãààã¿é</v>
      </c>
      <c r="N115" s="155">
        <f t="shared" si="11"/>
        <v>1698321.6</v>
      </c>
      <c r="O115" s="49">
        <v>-2428709.7400000002</v>
      </c>
      <c r="P115" s="266"/>
      <c r="Q115" s="262"/>
    </row>
    <row r="116" spans="1:17" ht="15.75" customHeight="1" thickBot="1">
      <c r="A116" s="244"/>
      <c r="B116" s="65"/>
      <c r="C116" s="244"/>
      <c r="D116" s="244"/>
      <c r="E116" s="247"/>
      <c r="F116" s="244"/>
      <c r="G116" s="124" t="s">
        <v>20</v>
      </c>
      <c r="H116" s="14">
        <v>56610720</v>
      </c>
      <c r="I116" s="14">
        <v>22758728.760000002</v>
      </c>
      <c r="J116" s="3" t="str">
        <f t="shared" si="14"/>
        <v>õàíãàñàí</v>
      </c>
      <c r="K116" s="8">
        <f t="shared" si="10"/>
        <v>16983216</v>
      </c>
      <c r="L116" s="47">
        <v>1500000</v>
      </c>
      <c r="M116" s="48" t="str">
        <f t="shared" si="15"/>
        <v>õàíãààã¿é</v>
      </c>
      <c r="N116" s="155">
        <f t="shared" si="11"/>
        <v>1698321.6</v>
      </c>
      <c r="O116" s="49">
        <v>-3394668.53</v>
      </c>
      <c r="P116" s="266"/>
      <c r="Q116" s="262"/>
    </row>
    <row r="117" spans="1:17" ht="15.75" customHeight="1" thickBot="1">
      <c r="A117" s="244"/>
      <c r="B117" s="65"/>
      <c r="C117" s="244"/>
      <c r="D117" s="244"/>
      <c r="E117" s="247"/>
      <c r="F117" s="244"/>
      <c r="G117" s="124" t="s">
        <v>24</v>
      </c>
      <c r="H117" s="14">
        <v>56610720</v>
      </c>
      <c r="I117" s="14">
        <v>22877697.149999999</v>
      </c>
      <c r="J117" s="3" t="str">
        <f t="shared" si="14"/>
        <v>õàíãàñàí</v>
      </c>
      <c r="K117" s="8">
        <f t="shared" si="10"/>
        <v>16983216</v>
      </c>
      <c r="L117" s="47">
        <v>1500000</v>
      </c>
      <c r="M117" s="48" t="str">
        <f t="shared" si="15"/>
        <v>õàíãààã¿é</v>
      </c>
      <c r="N117" s="155">
        <f t="shared" si="11"/>
        <v>1698321.6</v>
      </c>
      <c r="O117" s="49">
        <v>-3840949.74</v>
      </c>
      <c r="P117" s="266"/>
      <c r="Q117" s="262"/>
    </row>
    <row r="118" spans="1:17" ht="15.75" customHeight="1" thickBot="1">
      <c r="A118" s="245"/>
      <c r="B118" s="164"/>
      <c r="C118" s="245"/>
      <c r="D118" s="245"/>
      <c r="E118" s="248"/>
      <c r="F118" s="245"/>
      <c r="G118" s="128" t="s">
        <v>40</v>
      </c>
      <c r="H118" s="26">
        <v>56610720</v>
      </c>
      <c r="I118" s="26">
        <v>28249450.68</v>
      </c>
      <c r="J118" s="7" t="str">
        <f t="shared" si="14"/>
        <v>õàíãàñàí</v>
      </c>
      <c r="K118" s="8">
        <f t="shared" si="10"/>
        <v>16983216</v>
      </c>
      <c r="L118" s="209">
        <v>1700000</v>
      </c>
      <c r="M118" s="210" t="str">
        <f t="shared" si="15"/>
        <v>õàíãàñàí</v>
      </c>
      <c r="N118" s="211">
        <f t="shared" si="11"/>
        <v>1698321.6</v>
      </c>
      <c r="O118" s="49">
        <v>862097.67</v>
      </c>
      <c r="P118" s="293"/>
      <c r="Q118" s="295"/>
    </row>
    <row r="119" spans="1:17" ht="13.5" customHeight="1" thickBot="1">
      <c r="A119" s="243">
        <v>17</v>
      </c>
      <c r="B119" s="242">
        <v>29</v>
      </c>
      <c r="C119" s="243">
        <v>29</v>
      </c>
      <c r="D119" s="243">
        <v>2785315</v>
      </c>
      <c r="E119" s="296" t="s">
        <v>43</v>
      </c>
      <c r="F119" s="243" t="s">
        <v>13</v>
      </c>
      <c r="G119" s="128" t="s">
        <v>14</v>
      </c>
      <c r="H119" s="26">
        <v>160000000</v>
      </c>
      <c r="I119" s="26">
        <v>272353788</v>
      </c>
      <c r="J119" s="7" t="str">
        <f t="shared" si="14"/>
        <v>õàíãàñàí</v>
      </c>
      <c r="K119" s="8">
        <f t="shared" si="10"/>
        <v>48000000</v>
      </c>
      <c r="L119" s="27">
        <v>6500000</v>
      </c>
      <c r="M119" s="28" t="str">
        <f t="shared" si="15"/>
        <v>õàíãàñàí</v>
      </c>
      <c r="N119" s="144">
        <f t="shared" si="11"/>
        <v>4800000</v>
      </c>
      <c r="O119" s="161">
        <v>-8527179</v>
      </c>
      <c r="P119" s="292" t="s">
        <v>23</v>
      </c>
      <c r="Q119" s="335"/>
    </row>
    <row r="120" spans="1:17" ht="15" customHeight="1" thickBot="1">
      <c r="A120" s="244"/>
      <c r="B120" s="242"/>
      <c r="C120" s="244"/>
      <c r="D120" s="244"/>
      <c r="E120" s="297"/>
      <c r="F120" s="244"/>
      <c r="G120" s="124" t="s">
        <v>16</v>
      </c>
      <c r="H120" s="14">
        <v>160000000</v>
      </c>
      <c r="I120" s="14">
        <v>272039986</v>
      </c>
      <c r="J120" s="3" t="str">
        <f t="shared" si="14"/>
        <v>õàíãàñàí</v>
      </c>
      <c r="K120" s="8">
        <f t="shared" si="10"/>
        <v>48000000</v>
      </c>
      <c r="L120" s="47"/>
      <c r="M120" s="48" t="str">
        <f t="shared" si="15"/>
        <v>õàíãààã¿é</v>
      </c>
      <c r="N120" s="155">
        <f t="shared" si="11"/>
        <v>4800000</v>
      </c>
      <c r="O120" s="159">
        <v>-12682591</v>
      </c>
      <c r="P120" s="266"/>
      <c r="Q120" s="256"/>
    </row>
    <row r="121" spans="1:17" ht="15" customHeight="1" thickBot="1">
      <c r="A121" s="244"/>
      <c r="B121" s="242"/>
      <c r="C121" s="244"/>
      <c r="D121" s="244"/>
      <c r="E121" s="297"/>
      <c r="F121" s="244"/>
      <c r="G121" s="124" t="s">
        <v>17</v>
      </c>
      <c r="H121" s="14">
        <v>160000000</v>
      </c>
      <c r="I121" s="14">
        <v>254917224</v>
      </c>
      <c r="J121" s="3" t="str">
        <f t="shared" si="14"/>
        <v>õàíãàñàí</v>
      </c>
      <c r="K121" s="8">
        <f t="shared" si="10"/>
        <v>48000000</v>
      </c>
      <c r="L121" s="15">
        <v>6500000</v>
      </c>
      <c r="M121" s="16" t="str">
        <f t="shared" si="15"/>
        <v>õàíãàñàí</v>
      </c>
      <c r="N121" s="144">
        <f t="shared" si="11"/>
        <v>4800000</v>
      </c>
      <c r="O121" s="159">
        <v>-41816221</v>
      </c>
      <c r="P121" s="266"/>
      <c r="Q121" s="256"/>
    </row>
    <row r="122" spans="1:17" ht="15.75" customHeight="1" thickBot="1">
      <c r="A122" s="244"/>
      <c r="B122" s="242"/>
      <c r="C122" s="244"/>
      <c r="D122" s="244"/>
      <c r="E122" s="297"/>
      <c r="F122" s="244"/>
      <c r="G122" s="125" t="s">
        <v>18</v>
      </c>
      <c r="H122" s="29">
        <v>160000000</v>
      </c>
      <c r="I122" s="29">
        <v>282226102</v>
      </c>
      <c r="J122" s="11" t="str">
        <f t="shared" si="14"/>
        <v>õàíãàñàí</v>
      </c>
      <c r="K122" s="8">
        <f t="shared" si="10"/>
        <v>48000000</v>
      </c>
      <c r="L122" s="30">
        <v>6500000</v>
      </c>
      <c r="M122" s="31" t="str">
        <f t="shared" si="15"/>
        <v>õàíãàñàí</v>
      </c>
      <c r="N122" s="144">
        <f t="shared" si="11"/>
        <v>4800000</v>
      </c>
      <c r="O122" s="160">
        <v>16511322.800000001</v>
      </c>
      <c r="P122" s="266"/>
      <c r="Q122" s="256"/>
    </row>
    <row r="123" spans="1:17" ht="15" customHeight="1" thickBot="1">
      <c r="A123" s="244"/>
      <c r="B123" s="65"/>
      <c r="C123" s="244"/>
      <c r="D123" s="244"/>
      <c r="E123" s="297"/>
      <c r="F123" s="244"/>
      <c r="G123" s="124" t="s">
        <v>20</v>
      </c>
      <c r="H123" s="14">
        <v>160000000</v>
      </c>
      <c r="I123" s="14">
        <v>282327882</v>
      </c>
      <c r="J123" s="3" t="str">
        <f t="shared" si="14"/>
        <v>õàíãàñàí</v>
      </c>
      <c r="K123" s="8">
        <f t="shared" si="10"/>
        <v>48000000</v>
      </c>
      <c r="L123" s="30">
        <v>7063000</v>
      </c>
      <c r="M123" s="31" t="str">
        <f t="shared" si="15"/>
        <v>õàíãàñàí</v>
      </c>
      <c r="N123" s="183">
        <f t="shared" si="11"/>
        <v>4800000</v>
      </c>
      <c r="O123" s="160">
        <v>20310229.800000001</v>
      </c>
      <c r="P123" s="266"/>
      <c r="Q123" s="256"/>
    </row>
    <row r="124" spans="1:17" ht="15.75" customHeight="1" thickBot="1">
      <c r="A124" s="244"/>
      <c r="B124" s="65"/>
      <c r="C124" s="244"/>
      <c r="D124" s="244"/>
      <c r="E124" s="297"/>
      <c r="F124" s="244"/>
      <c r="G124" s="124" t="s">
        <v>24</v>
      </c>
      <c r="H124" s="14">
        <v>160000000</v>
      </c>
      <c r="I124" s="14">
        <v>280921097</v>
      </c>
      <c r="J124" s="3" t="str">
        <f t="shared" si="14"/>
        <v>õàíãàñàí</v>
      </c>
      <c r="K124" s="8">
        <f t="shared" si="10"/>
        <v>48000000</v>
      </c>
      <c r="L124" s="15">
        <v>7063000</v>
      </c>
      <c r="M124" s="16" t="str">
        <f t="shared" si="15"/>
        <v>õàíãàñàí</v>
      </c>
      <c r="N124" s="139">
        <f t="shared" si="11"/>
        <v>4800000</v>
      </c>
      <c r="O124" s="49">
        <v>-15472756.800000001</v>
      </c>
      <c r="P124" s="266"/>
      <c r="Q124" s="256"/>
    </row>
    <row r="125" spans="1:17" ht="15.75" customHeight="1" thickBot="1">
      <c r="A125" s="245"/>
      <c r="B125" s="164"/>
      <c r="C125" s="245"/>
      <c r="D125" s="245"/>
      <c r="E125" s="298"/>
      <c r="F125" s="245"/>
      <c r="G125" s="124" t="s">
        <v>40</v>
      </c>
      <c r="H125" s="14">
        <v>160000000</v>
      </c>
      <c r="I125" s="14">
        <v>166326185</v>
      </c>
      <c r="J125" s="3" t="str">
        <f t="shared" si="14"/>
        <v>õàíãàñàí</v>
      </c>
      <c r="K125" s="8">
        <f t="shared" si="10"/>
        <v>48000000</v>
      </c>
      <c r="L125" s="15">
        <v>7063000</v>
      </c>
      <c r="M125" s="16" t="str">
        <f t="shared" si="15"/>
        <v>õàíãàñàí</v>
      </c>
      <c r="N125" s="139">
        <f t="shared" si="11"/>
        <v>4800000</v>
      </c>
      <c r="O125" s="49">
        <v>2971299.6</v>
      </c>
      <c r="P125" s="293"/>
      <c r="Q125" s="341"/>
    </row>
    <row r="126" spans="1:17" ht="13.5" thickBot="1">
      <c r="A126" s="243">
        <v>18</v>
      </c>
      <c r="B126" s="300">
        <v>30</v>
      </c>
      <c r="C126" s="243">
        <v>30</v>
      </c>
      <c r="D126" s="243">
        <v>2020599</v>
      </c>
      <c r="E126" s="246" t="s">
        <v>44</v>
      </c>
      <c r="F126" s="243" t="s">
        <v>13</v>
      </c>
      <c r="G126" s="128" t="s">
        <v>14</v>
      </c>
      <c r="H126" s="26">
        <v>55500000</v>
      </c>
      <c r="I126" s="26">
        <v>102120984.06999999</v>
      </c>
      <c r="J126" s="7" t="str">
        <f t="shared" si="14"/>
        <v>õàíãàñàí</v>
      </c>
      <c r="K126" s="8">
        <f t="shared" si="10"/>
        <v>16650000</v>
      </c>
      <c r="L126" s="60">
        <v>1500000</v>
      </c>
      <c r="M126" s="61" t="str">
        <f t="shared" si="15"/>
        <v>õàíãààã¿é</v>
      </c>
      <c r="N126" s="150">
        <f t="shared" si="11"/>
        <v>1665000</v>
      </c>
      <c r="O126" s="49">
        <v>-3059531.04</v>
      </c>
      <c r="P126" s="292" t="s">
        <v>23</v>
      </c>
      <c r="Q126" s="294" t="s">
        <v>23</v>
      </c>
    </row>
    <row r="127" spans="1:17" ht="13.5" thickBot="1">
      <c r="A127" s="244"/>
      <c r="B127" s="300"/>
      <c r="C127" s="244"/>
      <c r="D127" s="244"/>
      <c r="E127" s="247"/>
      <c r="F127" s="244"/>
      <c r="G127" s="124" t="s">
        <v>16</v>
      </c>
      <c r="H127" s="14">
        <v>55500000</v>
      </c>
      <c r="I127" s="14">
        <v>103035416.38</v>
      </c>
      <c r="J127" s="3" t="str">
        <f t="shared" si="14"/>
        <v>õàíãàñàí</v>
      </c>
      <c r="K127" s="8">
        <f t="shared" si="10"/>
        <v>16650000</v>
      </c>
      <c r="L127" s="47">
        <v>1500000</v>
      </c>
      <c r="M127" s="48" t="str">
        <f t="shared" si="15"/>
        <v>õàíãààã¿é</v>
      </c>
      <c r="N127" s="155">
        <f t="shared" si="11"/>
        <v>1665000</v>
      </c>
      <c r="O127" s="49">
        <v>-4922294.7300000004</v>
      </c>
      <c r="P127" s="266"/>
      <c r="Q127" s="262"/>
    </row>
    <row r="128" spans="1:17">
      <c r="A128" s="244"/>
      <c r="B128" s="300"/>
      <c r="C128" s="244"/>
      <c r="D128" s="244"/>
      <c r="E128" s="247"/>
      <c r="F128" s="244"/>
      <c r="G128" s="124" t="s">
        <v>17</v>
      </c>
      <c r="H128" s="29">
        <v>55500000</v>
      </c>
      <c r="I128" s="29">
        <v>102567148.31</v>
      </c>
      <c r="J128" s="11" t="str">
        <f t="shared" si="14"/>
        <v>õàíãàñàí</v>
      </c>
      <c r="K128" s="145">
        <f t="shared" si="10"/>
        <v>16650000</v>
      </c>
      <c r="L128" s="57">
        <v>1500000</v>
      </c>
      <c r="M128" s="58" t="str">
        <f t="shared" si="15"/>
        <v>õàíãààã¿é</v>
      </c>
      <c r="N128" s="157">
        <f t="shared" si="11"/>
        <v>1665000</v>
      </c>
      <c r="O128" s="53">
        <v>-6368212.8000000007</v>
      </c>
      <c r="P128" s="266"/>
      <c r="Q128" s="262"/>
    </row>
    <row r="129" spans="1:17" ht="14.25" customHeight="1">
      <c r="A129" s="244"/>
      <c r="B129" s="300"/>
      <c r="C129" s="244"/>
      <c r="D129" s="244"/>
      <c r="E129" s="247"/>
      <c r="F129" s="244"/>
      <c r="G129" s="236" t="s">
        <v>18</v>
      </c>
      <c r="H129" s="299" t="s">
        <v>19</v>
      </c>
      <c r="I129" s="299"/>
      <c r="J129" s="299"/>
      <c r="K129" s="299"/>
      <c r="L129" s="299"/>
      <c r="M129" s="299"/>
      <c r="N129" s="299"/>
      <c r="O129" s="299"/>
      <c r="P129" s="266"/>
      <c r="Q129" s="262"/>
    </row>
    <row r="130" spans="1:17" ht="14.25" customHeight="1">
      <c r="A130" s="244"/>
      <c r="B130" s="78"/>
      <c r="C130" s="244"/>
      <c r="D130" s="244"/>
      <c r="E130" s="247"/>
      <c r="F130" s="244"/>
      <c r="G130" s="124" t="s">
        <v>20</v>
      </c>
      <c r="H130" s="146">
        <v>55500000</v>
      </c>
      <c r="I130" s="146">
        <v>47095987.439999998</v>
      </c>
      <c r="J130" s="146" t="s">
        <v>45</v>
      </c>
      <c r="K130" s="146">
        <f>H130*30/100</f>
        <v>16650000</v>
      </c>
      <c r="L130" s="147">
        <v>1500000</v>
      </c>
      <c r="M130" s="111" t="str">
        <f>+IF(L130*100/H130&gt;=3, "õàíãàñàí","õàíãààã¿é")</f>
        <v>õàíãààã¿é</v>
      </c>
      <c r="N130" s="148">
        <f>H130*3/100</f>
        <v>1665000</v>
      </c>
      <c r="O130" s="146">
        <v>2155214.8199999998</v>
      </c>
      <c r="P130" s="266"/>
      <c r="Q130" s="262"/>
    </row>
    <row r="131" spans="1:17" ht="14.25" customHeight="1">
      <c r="A131" s="244"/>
      <c r="B131" s="78"/>
      <c r="C131" s="244"/>
      <c r="D131" s="244"/>
      <c r="E131" s="247"/>
      <c r="F131" s="244"/>
      <c r="G131" s="124" t="s">
        <v>24</v>
      </c>
      <c r="H131" s="299" t="s">
        <v>19</v>
      </c>
      <c r="I131" s="299"/>
      <c r="J131" s="299"/>
      <c r="K131" s="299"/>
      <c r="L131" s="299"/>
      <c r="M131" s="299"/>
      <c r="N131" s="299"/>
      <c r="O131" s="299"/>
      <c r="P131" s="266"/>
      <c r="Q131" s="262"/>
    </row>
    <row r="132" spans="1:17" ht="14.25" customHeight="1">
      <c r="A132" s="245"/>
      <c r="B132" s="165"/>
      <c r="C132" s="245"/>
      <c r="D132" s="245"/>
      <c r="E132" s="248"/>
      <c r="F132" s="245"/>
      <c r="G132" s="124" t="s">
        <v>40</v>
      </c>
      <c r="H132" s="299" t="s">
        <v>19</v>
      </c>
      <c r="I132" s="299"/>
      <c r="J132" s="299"/>
      <c r="K132" s="299"/>
      <c r="L132" s="299"/>
      <c r="M132" s="299"/>
      <c r="N132" s="299"/>
      <c r="O132" s="299"/>
      <c r="P132" s="293"/>
      <c r="Q132" s="295"/>
    </row>
    <row r="133" spans="1:17" ht="12.75" customHeight="1">
      <c r="A133" s="243">
        <v>19</v>
      </c>
      <c r="B133" s="242">
        <v>31</v>
      </c>
      <c r="C133" s="243">
        <v>31</v>
      </c>
      <c r="D133" s="243">
        <v>2111411</v>
      </c>
      <c r="E133" s="246" t="s">
        <v>46</v>
      </c>
      <c r="F133" s="252" t="s">
        <v>39</v>
      </c>
      <c r="G133" s="128" t="s">
        <v>14</v>
      </c>
      <c r="H133" s="26">
        <v>250000000</v>
      </c>
      <c r="I133" s="26">
        <v>120865813.19999999</v>
      </c>
      <c r="J133" s="7" t="str">
        <f t="shared" ref="J133:J146" si="16">+IF(I133*100/H133&gt;=30,"õàíãàñàí","õàíãààã¿é")</f>
        <v>õàíãàñàí</v>
      </c>
      <c r="K133" s="7">
        <f>H133*30/100</f>
        <v>75000000</v>
      </c>
      <c r="L133" s="59">
        <v>7500000</v>
      </c>
      <c r="M133" s="28" t="str">
        <f t="shared" ref="M133:M146" si="17">+IF(L133*100/H133&gt;=3, "õàíãàñàí","õàíãààã¿é")</f>
        <v>õàíãàñàí</v>
      </c>
      <c r="N133" s="149">
        <f>H133*3/100</f>
        <v>7500000</v>
      </c>
      <c r="O133" s="161">
        <v>-50230046.920000002</v>
      </c>
      <c r="P133" s="364"/>
      <c r="Q133" s="294" t="s">
        <v>23</v>
      </c>
    </row>
    <row r="134" spans="1:17" ht="15" customHeight="1">
      <c r="A134" s="244"/>
      <c r="B134" s="242"/>
      <c r="C134" s="244"/>
      <c r="D134" s="244"/>
      <c r="E134" s="247"/>
      <c r="F134" s="253"/>
      <c r="G134" s="124" t="s">
        <v>16</v>
      </c>
      <c r="H134" s="14">
        <v>250000000</v>
      </c>
      <c r="I134" s="14">
        <v>104768196.79000001</v>
      </c>
      <c r="J134" s="3" t="str">
        <f t="shared" si="16"/>
        <v>õàíãàñàí</v>
      </c>
      <c r="K134" s="7">
        <f t="shared" ref="K134:K146" si="18">H134*30/100</f>
        <v>75000000</v>
      </c>
      <c r="L134" s="47">
        <v>0</v>
      </c>
      <c r="M134" s="48" t="str">
        <f t="shared" si="17"/>
        <v>õàíãààã¿é</v>
      </c>
      <c r="N134" s="150">
        <f t="shared" ref="N134:N146" si="19">H134*3/100</f>
        <v>7500000</v>
      </c>
      <c r="O134" s="159">
        <v>-69620579.159999996</v>
      </c>
      <c r="P134" s="344"/>
      <c r="Q134" s="262"/>
    </row>
    <row r="135" spans="1:17" ht="15" customHeight="1">
      <c r="A135" s="244"/>
      <c r="B135" s="242"/>
      <c r="C135" s="244"/>
      <c r="D135" s="244"/>
      <c r="E135" s="247"/>
      <c r="F135" s="253"/>
      <c r="G135" s="124" t="s">
        <v>17</v>
      </c>
      <c r="H135" s="14">
        <v>250000000</v>
      </c>
      <c r="I135" s="14">
        <v>90348479.179999992</v>
      </c>
      <c r="J135" s="3" t="str">
        <f t="shared" si="16"/>
        <v>õàíãàñàí</v>
      </c>
      <c r="K135" s="7">
        <f t="shared" si="18"/>
        <v>75000000</v>
      </c>
      <c r="L135" s="47">
        <v>0</v>
      </c>
      <c r="M135" s="48" t="str">
        <f t="shared" si="17"/>
        <v>õàíãààã¿é</v>
      </c>
      <c r="N135" s="150">
        <f t="shared" si="19"/>
        <v>7500000</v>
      </c>
      <c r="O135" s="159">
        <v>-82432867.939999998</v>
      </c>
      <c r="P135" s="344"/>
      <c r="Q135" s="262"/>
    </row>
    <row r="136" spans="1:17" ht="15.75" customHeight="1">
      <c r="A136" s="244"/>
      <c r="B136" s="242"/>
      <c r="C136" s="244"/>
      <c r="D136" s="244"/>
      <c r="E136" s="247"/>
      <c r="F136" s="253"/>
      <c r="G136" s="125" t="s">
        <v>18</v>
      </c>
      <c r="H136" s="29">
        <v>250000000</v>
      </c>
      <c r="I136" s="94">
        <v>72241512.310000002</v>
      </c>
      <c r="J136" s="95" t="str">
        <f t="shared" si="16"/>
        <v>õàíãààã¿é</v>
      </c>
      <c r="K136" s="105">
        <f t="shared" si="18"/>
        <v>75000000</v>
      </c>
      <c r="L136" s="57">
        <v>0</v>
      </c>
      <c r="M136" s="58" t="str">
        <f t="shared" si="17"/>
        <v>õàíãààã¿é</v>
      </c>
      <c r="N136" s="150">
        <f t="shared" si="19"/>
        <v>7500000</v>
      </c>
      <c r="O136" s="160">
        <v>-18975360.420000002</v>
      </c>
      <c r="P136" s="344"/>
      <c r="Q136" s="262"/>
    </row>
    <row r="137" spans="1:17" ht="15" customHeight="1">
      <c r="A137" s="244"/>
      <c r="B137" s="65"/>
      <c r="C137" s="244"/>
      <c r="D137" s="244"/>
      <c r="E137" s="247"/>
      <c r="F137" s="253"/>
      <c r="G137" s="124" t="s">
        <v>20</v>
      </c>
      <c r="H137" s="14">
        <v>250000000</v>
      </c>
      <c r="I137" s="45">
        <v>69281570.040000007</v>
      </c>
      <c r="J137" s="46" t="str">
        <f t="shared" si="16"/>
        <v>õàíãààã¿é</v>
      </c>
      <c r="K137" s="105">
        <f t="shared" si="18"/>
        <v>75000000</v>
      </c>
      <c r="L137" s="47"/>
      <c r="M137" s="48" t="str">
        <f t="shared" si="17"/>
        <v>õàíãààã¿é</v>
      </c>
      <c r="N137" s="150">
        <f t="shared" si="19"/>
        <v>7500000</v>
      </c>
      <c r="O137" s="162">
        <v>-24127790.5</v>
      </c>
      <c r="P137" s="344"/>
      <c r="Q137" s="262"/>
    </row>
    <row r="138" spans="1:17" ht="15.75" customHeight="1">
      <c r="A138" s="244"/>
      <c r="B138" s="2"/>
      <c r="C138" s="244"/>
      <c r="D138" s="244"/>
      <c r="E138" s="247"/>
      <c r="F138" s="253"/>
      <c r="G138" s="124" t="s">
        <v>24</v>
      </c>
      <c r="H138" s="14">
        <v>250000000</v>
      </c>
      <c r="I138" s="45">
        <v>58012426.520000003</v>
      </c>
      <c r="J138" s="46" t="str">
        <f t="shared" si="16"/>
        <v>õàíãààã¿é</v>
      </c>
      <c r="K138" s="46">
        <f t="shared" si="18"/>
        <v>75000000</v>
      </c>
      <c r="L138" s="47"/>
      <c r="M138" s="48" t="str">
        <f t="shared" si="17"/>
        <v>õàíãààã¿é</v>
      </c>
      <c r="N138" s="150">
        <f t="shared" si="19"/>
        <v>7500000</v>
      </c>
      <c r="O138" s="49">
        <v>-34763787.149999999</v>
      </c>
      <c r="P138" s="344"/>
      <c r="Q138" s="262"/>
    </row>
    <row r="139" spans="1:17" ht="15.75" customHeight="1" thickBot="1">
      <c r="A139" s="245"/>
      <c r="B139" s="166"/>
      <c r="C139" s="245"/>
      <c r="D139" s="245"/>
      <c r="E139" s="248"/>
      <c r="F139" s="254"/>
      <c r="G139" s="124" t="s">
        <v>40</v>
      </c>
      <c r="H139" s="14">
        <v>250000000</v>
      </c>
      <c r="I139" s="45">
        <v>59434533.979999997</v>
      </c>
      <c r="J139" s="46" t="str">
        <f t="shared" si="16"/>
        <v>õàíãààã¿é</v>
      </c>
      <c r="K139" s="46">
        <f t="shared" si="18"/>
        <v>75000000</v>
      </c>
      <c r="L139" s="47"/>
      <c r="M139" s="48" t="str">
        <f t="shared" si="17"/>
        <v>õàíãààã¿é</v>
      </c>
      <c r="N139" s="150">
        <f t="shared" si="19"/>
        <v>7500000</v>
      </c>
      <c r="O139" s="49">
        <v>-44007726.93</v>
      </c>
      <c r="P139" s="345"/>
      <c r="Q139" s="295"/>
    </row>
    <row r="140" spans="1:17" ht="12.75" customHeight="1">
      <c r="A140" s="242">
        <v>20</v>
      </c>
      <c r="B140" s="242">
        <v>32</v>
      </c>
      <c r="C140" s="242">
        <v>32</v>
      </c>
      <c r="D140" s="242">
        <v>2111063</v>
      </c>
      <c r="E140" s="285" t="s">
        <v>47</v>
      </c>
      <c r="F140" s="301" t="s">
        <v>39</v>
      </c>
      <c r="G140" s="129" t="s">
        <v>14</v>
      </c>
      <c r="H140" s="26">
        <v>256000000</v>
      </c>
      <c r="I140" s="26">
        <v>287930800</v>
      </c>
      <c r="J140" s="7" t="str">
        <f t="shared" si="16"/>
        <v>õàíãàñàí</v>
      </c>
      <c r="K140" s="7">
        <f t="shared" si="18"/>
        <v>76800000</v>
      </c>
      <c r="L140" s="60">
        <v>0</v>
      </c>
      <c r="M140" s="93" t="str">
        <f t="shared" si="17"/>
        <v>õàíãààã¿é</v>
      </c>
      <c r="N140" s="150">
        <f t="shared" si="19"/>
        <v>7680000</v>
      </c>
      <c r="O140" s="161">
        <v>-10332300</v>
      </c>
      <c r="P140" s="302"/>
      <c r="Q140" s="303" t="s">
        <v>23</v>
      </c>
    </row>
    <row r="141" spans="1:17" ht="15" customHeight="1">
      <c r="A141" s="242"/>
      <c r="B141" s="242"/>
      <c r="C141" s="242"/>
      <c r="D141" s="242"/>
      <c r="E141" s="285"/>
      <c r="F141" s="301"/>
      <c r="G141" s="130" t="s">
        <v>16</v>
      </c>
      <c r="H141" s="14">
        <v>256000000</v>
      </c>
      <c r="I141" s="14">
        <v>316457800</v>
      </c>
      <c r="J141" s="3" t="str">
        <f t="shared" si="16"/>
        <v>õàíãàñàí</v>
      </c>
      <c r="K141" s="7">
        <f t="shared" si="18"/>
        <v>76800000</v>
      </c>
      <c r="L141" s="47">
        <v>0</v>
      </c>
      <c r="M141" s="48" t="str">
        <f t="shared" si="17"/>
        <v>õàíãààã¿é</v>
      </c>
      <c r="N141" s="150">
        <f t="shared" si="19"/>
        <v>7680000</v>
      </c>
      <c r="O141" s="159">
        <v>18163800</v>
      </c>
      <c r="P141" s="302"/>
      <c r="Q141" s="303"/>
    </row>
    <row r="142" spans="1:17" ht="15" customHeight="1">
      <c r="A142" s="242"/>
      <c r="B142" s="242"/>
      <c r="C142" s="242"/>
      <c r="D142" s="242"/>
      <c r="E142" s="285"/>
      <c r="F142" s="301"/>
      <c r="G142" s="130" t="s">
        <v>17</v>
      </c>
      <c r="H142" s="14">
        <v>381490000</v>
      </c>
      <c r="I142" s="14">
        <v>464016001</v>
      </c>
      <c r="J142" s="3" t="str">
        <f t="shared" si="16"/>
        <v>õàíãàñàí</v>
      </c>
      <c r="K142" s="7">
        <f t="shared" si="18"/>
        <v>114447000</v>
      </c>
      <c r="L142" s="47">
        <v>0</v>
      </c>
      <c r="M142" s="48" t="str">
        <f t="shared" si="17"/>
        <v>õàíãààã¿é</v>
      </c>
      <c r="N142" s="150">
        <f t="shared" si="19"/>
        <v>11444700</v>
      </c>
      <c r="O142" s="159">
        <v>2185200</v>
      </c>
      <c r="P142" s="302"/>
      <c r="Q142" s="303"/>
    </row>
    <row r="143" spans="1:17" ht="15.75" customHeight="1">
      <c r="A143" s="242"/>
      <c r="B143" s="242"/>
      <c r="C143" s="242"/>
      <c r="D143" s="242"/>
      <c r="E143" s="285"/>
      <c r="F143" s="301"/>
      <c r="G143" s="131" t="s">
        <v>18</v>
      </c>
      <c r="H143" s="29">
        <v>381490000</v>
      </c>
      <c r="I143" s="29">
        <v>409292416.81</v>
      </c>
      <c r="J143" s="11" t="str">
        <f t="shared" si="16"/>
        <v>õàíãàñàí</v>
      </c>
      <c r="K143" s="7">
        <f t="shared" si="18"/>
        <v>114447000</v>
      </c>
      <c r="L143" s="57">
        <v>0</v>
      </c>
      <c r="M143" s="58" t="str">
        <f t="shared" si="17"/>
        <v>õàíãààã¿é</v>
      </c>
      <c r="N143" s="150">
        <f t="shared" si="19"/>
        <v>11444700</v>
      </c>
      <c r="O143" s="160">
        <v>-34279370.600000001</v>
      </c>
      <c r="P143" s="302"/>
      <c r="Q143" s="303"/>
    </row>
    <row r="144" spans="1:17" ht="15" customHeight="1">
      <c r="A144" s="242"/>
      <c r="B144" s="164"/>
      <c r="C144" s="242"/>
      <c r="D144" s="242"/>
      <c r="E144" s="285"/>
      <c r="F144" s="301"/>
      <c r="G144" s="130" t="s">
        <v>20</v>
      </c>
      <c r="H144" s="14">
        <v>381490000</v>
      </c>
      <c r="I144" s="14">
        <v>376624634</v>
      </c>
      <c r="J144" s="3" t="str">
        <f t="shared" si="16"/>
        <v>õàíãàñàí</v>
      </c>
      <c r="K144" s="7">
        <f t="shared" si="18"/>
        <v>114447000</v>
      </c>
      <c r="L144" s="47"/>
      <c r="M144" s="48" t="str">
        <f t="shared" si="17"/>
        <v>õàíãààã¿é</v>
      </c>
      <c r="N144" s="150">
        <f t="shared" si="19"/>
        <v>11444700</v>
      </c>
      <c r="O144" s="159">
        <v>-67293567</v>
      </c>
      <c r="P144" s="302"/>
      <c r="Q144" s="303"/>
    </row>
    <row r="145" spans="1:17" ht="15" customHeight="1">
      <c r="A145" s="242"/>
      <c r="B145" s="164"/>
      <c r="C145" s="242"/>
      <c r="D145" s="242"/>
      <c r="E145" s="285"/>
      <c r="F145" s="301"/>
      <c r="G145" s="131" t="s">
        <v>24</v>
      </c>
      <c r="H145" s="29">
        <v>501961000</v>
      </c>
      <c r="I145" s="29">
        <v>622379273</v>
      </c>
      <c r="J145" s="11" t="str">
        <f t="shared" si="16"/>
        <v>õàíãàñàí</v>
      </c>
      <c r="K145" s="39">
        <f t="shared" si="18"/>
        <v>150588300</v>
      </c>
      <c r="L145" s="57"/>
      <c r="M145" s="58" t="str">
        <f t="shared" si="17"/>
        <v>õàíãààã¿é</v>
      </c>
      <c r="N145" s="201">
        <f t="shared" si="19"/>
        <v>15058830</v>
      </c>
      <c r="O145" s="160">
        <v>-107405077</v>
      </c>
      <c r="P145" s="302"/>
      <c r="Q145" s="303"/>
    </row>
    <row r="146" spans="1:17">
      <c r="A146" s="242"/>
      <c r="B146" s="168"/>
      <c r="C146" s="242"/>
      <c r="D146" s="242"/>
      <c r="E146" s="285"/>
      <c r="F146" s="301"/>
      <c r="G146" s="124" t="s">
        <v>40</v>
      </c>
      <c r="H146" s="14">
        <v>501961000</v>
      </c>
      <c r="I146" s="14">
        <v>901403214</v>
      </c>
      <c r="J146" s="3" t="str">
        <f t="shared" si="16"/>
        <v>õàíãàñàí</v>
      </c>
      <c r="K146" s="3">
        <f t="shared" si="18"/>
        <v>150588300</v>
      </c>
      <c r="L146" s="15">
        <v>20000000</v>
      </c>
      <c r="M146" s="16" t="str">
        <f t="shared" si="17"/>
        <v>õàíãàñàí</v>
      </c>
      <c r="N146" s="237">
        <f t="shared" si="19"/>
        <v>15058830</v>
      </c>
      <c r="O146" s="159">
        <v>-112289242</v>
      </c>
      <c r="P146" s="302"/>
      <c r="Q146" s="303"/>
    </row>
    <row r="147" spans="1:17">
      <c r="A147" s="32"/>
      <c r="B147" s="32"/>
      <c r="C147" s="32"/>
      <c r="D147" s="32"/>
      <c r="E147" s="84"/>
      <c r="F147" s="85"/>
      <c r="G147" s="132"/>
      <c r="H147" s="33"/>
      <c r="I147" s="33"/>
      <c r="J147" s="13"/>
      <c r="K147" s="13"/>
      <c r="L147" s="34"/>
      <c r="M147" s="35"/>
      <c r="N147" s="35"/>
      <c r="O147" s="56"/>
      <c r="P147" s="36"/>
      <c r="Q147" s="32"/>
    </row>
    <row r="148" spans="1:17">
      <c r="A148" s="32"/>
      <c r="B148" s="32"/>
      <c r="C148" s="32"/>
      <c r="D148" s="32"/>
      <c r="E148" s="84"/>
      <c r="F148" s="85"/>
      <c r="G148" s="132"/>
      <c r="H148" s="33"/>
      <c r="I148" s="33"/>
      <c r="J148" s="13"/>
      <c r="K148" s="13"/>
      <c r="L148" s="34"/>
      <c r="M148" s="35"/>
      <c r="N148" s="35"/>
      <c r="O148" s="56"/>
      <c r="P148" s="36"/>
      <c r="Q148" s="32"/>
    </row>
    <row r="149" spans="1:17">
      <c r="A149" s="32"/>
      <c r="B149" s="32"/>
      <c r="C149" s="32"/>
      <c r="D149" s="32"/>
      <c r="E149" s="84"/>
      <c r="F149" s="85"/>
      <c r="G149" s="132"/>
      <c r="H149" s="33"/>
      <c r="I149" s="33"/>
      <c r="J149" s="13"/>
      <c r="K149" s="13"/>
      <c r="L149" s="34"/>
      <c r="M149" s="35"/>
      <c r="N149" s="35"/>
      <c r="O149" s="56"/>
      <c r="P149" s="36"/>
      <c r="Q149" s="32"/>
    </row>
    <row r="150" spans="1:17" s="35" customFormat="1" ht="13.5" thickBot="1">
      <c r="A150" s="32"/>
      <c r="B150" s="32"/>
      <c r="C150" s="32"/>
      <c r="D150" s="32"/>
      <c r="E150" s="84"/>
      <c r="F150" s="85"/>
      <c r="G150" s="132"/>
      <c r="H150" s="33"/>
      <c r="I150" s="33"/>
      <c r="J150" s="13"/>
      <c r="K150" s="13"/>
      <c r="L150" s="34"/>
      <c r="O150" s="56"/>
      <c r="P150" s="36"/>
      <c r="Q150" s="36"/>
    </row>
    <row r="151" spans="1:17" ht="59.25" customHeight="1" thickBot="1">
      <c r="A151" s="112" t="s">
        <v>0</v>
      </c>
      <c r="B151" s="108"/>
      <c r="C151" s="108" t="s">
        <v>1</v>
      </c>
      <c r="D151" s="113" t="s">
        <v>48</v>
      </c>
      <c r="E151" s="97" t="s">
        <v>3</v>
      </c>
      <c r="F151" s="98" t="s">
        <v>4</v>
      </c>
      <c r="G151" s="119" t="s">
        <v>5</v>
      </c>
      <c r="H151" s="114" t="s">
        <v>6</v>
      </c>
      <c r="I151" s="304" t="s">
        <v>7</v>
      </c>
      <c r="J151" s="305"/>
      <c r="K151" s="137" t="s">
        <v>80</v>
      </c>
      <c r="L151" s="306" t="s">
        <v>8</v>
      </c>
      <c r="M151" s="307"/>
      <c r="N151" s="137" t="s">
        <v>81</v>
      </c>
      <c r="O151" s="115" t="s">
        <v>9</v>
      </c>
      <c r="P151" s="102" t="s">
        <v>10</v>
      </c>
      <c r="Q151" s="116" t="s">
        <v>11</v>
      </c>
    </row>
    <row r="152" spans="1:17">
      <c r="A152" s="286">
        <v>21</v>
      </c>
      <c r="B152" s="363">
        <v>42</v>
      </c>
      <c r="C152" s="286">
        <v>42</v>
      </c>
      <c r="D152" s="286">
        <v>2634945</v>
      </c>
      <c r="E152" s="315" t="s">
        <v>49</v>
      </c>
      <c r="F152" s="286" t="s">
        <v>13</v>
      </c>
      <c r="G152" s="124" t="s">
        <v>14</v>
      </c>
      <c r="H152" s="14">
        <v>55000000</v>
      </c>
      <c r="I152" s="14">
        <v>101118900</v>
      </c>
      <c r="J152" s="3" t="str">
        <f t="shared" ref="J152:J196" si="20">+IF(I152*100/H152&gt;=30,"õàíãàñàí","õàíãààã¿é")</f>
        <v>õàíãàñàí</v>
      </c>
      <c r="K152" s="3">
        <f>H152*30/100</f>
        <v>16500000</v>
      </c>
      <c r="L152" s="15">
        <v>1650000</v>
      </c>
      <c r="M152" s="16" t="str">
        <f t="shared" ref="M152:M162" si="21">+IF(L152*100/H152&gt;=3, "õàíãàñàí","õàíãààã¿é")</f>
        <v>õàíãàñàí</v>
      </c>
      <c r="N152" s="139">
        <f>H152*3/100</f>
        <v>1650000</v>
      </c>
      <c r="O152" s="49">
        <v>-911300</v>
      </c>
      <c r="P152" s="255"/>
      <c r="Q152" s="239"/>
    </row>
    <row r="153" spans="1:17" ht="15" customHeight="1">
      <c r="A153" s="244"/>
      <c r="B153" s="300"/>
      <c r="C153" s="244"/>
      <c r="D153" s="244"/>
      <c r="E153" s="247"/>
      <c r="F153" s="244"/>
      <c r="G153" s="124" t="s">
        <v>16</v>
      </c>
      <c r="H153" s="14">
        <v>55000000</v>
      </c>
      <c r="I153" s="14">
        <v>101178000</v>
      </c>
      <c r="J153" s="3" t="str">
        <f t="shared" si="20"/>
        <v>õàíãàñàí</v>
      </c>
      <c r="K153" s="3">
        <f t="shared" ref="K153:K196" si="22">H153*30/100</f>
        <v>16500000</v>
      </c>
      <c r="L153" s="15">
        <v>1650000</v>
      </c>
      <c r="M153" s="16" t="str">
        <f t="shared" si="21"/>
        <v>õàíãàñàí</v>
      </c>
      <c r="N153" s="139">
        <f t="shared" ref="N153:N196" si="23">H153*3/100</f>
        <v>1650000</v>
      </c>
      <c r="O153" s="49">
        <v>-852100</v>
      </c>
      <c r="P153" s="256"/>
      <c r="Q153" s="240"/>
    </row>
    <row r="154" spans="1:17" ht="15" customHeight="1">
      <c r="A154" s="244"/>
      <c r="B154" s="300"/>
      <c r="C154" s="244"/>
      <c r="D154" s="244"/>
      <c r="E154" s="247"/>
      <c r="F154" s="244"/>
      <c r="G154" s="124" t="s">
        <v>17</v>
      </c>
      <c r="H154" s="14">
        <v>55000000</v>
      </c>
      <c r="I154" s="14">
        <v>101122953</v>
      </c>
      <c r="J154" s="3" t="str">
        <f t="shared" si="20"/>
        <v>õàíãàñàí</v>
      </c>
      <c r="K154" s="3">
        <f t="shared" si="22"/>
        <v>16500000</v>
      </c>
      <c r="L154" s="15">
        <v>1650000</v>
      </c>
      <c r="M154" s="16" t="str">
        <f t="shared" si="21"/>
        <v>õàíãàñàí</v>
      </c>
      <c r="N154" s="139">
        <f t="shared" si="23"/>
        <v>1650000</v>
      </c>
      <c r="O154" s="49">
        <v>-907226</v>
      </c>
      <c r="P154" s="256"/>
      <c r="Q154" s="240"/>
    </row>
    <row r="155" spans="1:17" ht="15.75" customHeight="1">
      <c r="A155" s="244"/>
      <c r="B155" s="300"/>
      <c r="C155" s="244"/>
      <c r="D155" s="244"/>
      <c r="E155" s="247"/>
      <c r="F155" s="244"/>
      <c r="G155" s="124" t="s">
        <v>18</v>
      </c>
      <c r="H155" s="14">
        <v>55000000</v>
      </c>
      <c r="I155" s="14">
        <v>101305448</v>
      </c>
      <c r="J155" s="3" t="str">
        <f t="shared" si="20"/>
        <v>õàíãàñàí</v>
      </c>
      <c r="K155" s="3">
        <f t="shared" si="22"/>
        <v>16500000</v>
      </c>
      <c r="L155" s="15">
        <v>1650000</v>
      </c>
      <c r="M155" s="16" t="str">
        <f t="shared" si="21"/>
        <v>õàíãàñàí</v>
      </c>
      <c r="N155" s="139">
        <f t="shared" si="23"/>
        <v>1650000</v>
      </c>
      <c r="O155" s="49">
        <v>45756</v>
      </c>
      <c r="P155" s="256"/>
      <c r="Q155" s="240"/>
    </row>
    <row r="156" spans="1:17" ht="15" customHeight="1">
      <c r="A156" s="244"/>
      <c r="B156" s="78"/>
      <c r="C156" s="244"/>
      <c r="D156" s="244"/>
      <c r="E156" s="247"/>
      <c r="F156" s="244"/>
      <c r="G156" s="124" t="s">
        <v>20</v>
      </c>
      <c r="H156" s="14">
        <v>55000000</v>
      </c>
      <c r="I156" s="14">
        <v>101234631.90000001</v>
      </c>
      <c r="J156" s="3" t="str">
        <f t="shared" si="20"/>
        <v>õàíãàñàí</v>
      </c>
      <c r="K156" s="3">
        <f t="shared" si="22"/>
        <v>16500000</v>
      </c>
      <c r="L156" s="15">
        <v>1650000</v>
      </c>
      <c r="M156" s="16" t="str">
        <f t="shared" si="21"/>
        <v>õàíãàñàí</v>
      </c>
      <c r="N156" s="139">
        <f t="shared" si="23"/>
        <v>1650000</v>
      </c>
      <c r="O156" s="49">
        <v>90250.65</v>
      </c>
      <c r="P156" s="256"/>
      <c r="Q156" s="240"/>
    </row>
    <row r="157" spans="1:17" ht="15.75" customHeight="1">
      <c r="A157" s="244"/>
      <c r="B157" s="78"/>
      <c r="C157" s="244"/>
      <c r="D157" s="244"/>
      <c r="E157" s="247"/>
      <c r="F157" s="244"/>
      <c r="G157" s="124" t="s">
        <v>24</v>
      </c>
      <c r="H157" s="14">
        <v>55000000</v>
      </c>
      <c r="I157" s="14">
        <v>118019104.69</v>
      </c>
      <c r="J157" s="3" t="str">
        <f t="shared" si="20"/>
        <v>õàíãàñàí</v>
      </c>
      <c r="K157" s="3">
        <f t="shared" si="22"/>
        <v>16500000</v>
      </c>
      <c r="L157" s="15">
        <v>1650000</v>
      </c>
      <c r="M157" s="16" t="str">
        <f t="shared" si="21"/>
        <v>õàíãàñàí</v>
      </c>
      <c r="N157" s="139">
        <f t="shared" si="23"/>
        <v>1650000</v>
      </c>
      <c r="O157" s="49">
        <v>3305889.46</v>
      </c>
      <c r="P157" s="256"/>
      <c r="Q157" s="240"/>
    </row>
    <row r="158" spans="1:17" ht="15.75" customHeight="1" thickBot="1">
      <c r="A158" s="245"/>
      <c r="B158" s="165"/>
      <c r="C158" s="245"/>
      <c r="D158" s="245"/>
      <c r="E158" s="248"/>
      <c r="F158" s="245"/>
      <c r="G158" s="129" t="s">
        <v>40</v>
      </c>
      <c r="H158" s="14">
        <v>55000000</v>
      </c>
      <c r="I158" s="26">
        <v>107408903.79000001</v>
      </c>
      <c r="J158" s="7" t="str">
        <f t="shared" si="20"/>
        <v>õàíãàñàí</v>
      </c>
      <c r="K158" s="3">
        <v>16500000</v>
      </c>
      <c r="L158" s="15">
        <v>1650000</v>
      </c>
      <c r="M158" s="16" t="str">
        <f t="shared" si="21"/>
        <v>õàíãàñàí</v>
      </c>
      <c r="N158" s="139">
        <v>1650000</v>
      </c>
      <c r="O158" s="55">
        <v>2130639.84</v>
      </c>
      <c r="P158" s="257"/>
      <c r="Q158" s="241"/>
    </row>
    <row r="159" spans="1:17" ht="12.75" customHeight="1">
      <c r="A159" s="242">
        <v>22</v>
      </c>
      <c r="B159" s="300">
        <v>43</v>
      </c>
      <c r="C159" s="242">
        <v>43</v>
      </c>
      <c r="D159" s="242">
        <v>2587904</v>
      </c>
      <c r="E159" s="285" t="s">
        <v>50</v>
      </c>
      <c r="F159" s="301" t="s">
        <v>39</v>
      </c>
      <c r="G159" s="129" t="s">
        <v>14</v>
      </c>
      <c r="H159" s="26">
        <v>300000000</v>
      </c>
      <c r="I159" s="26">
        <v>569781598.38999999</v>
      </c>
      <c r="J159" s="7" t="str">
        <f t="shared" si="20"/>
        <v>õàíãàñàí</v>
      </c>
      <c r="K159" s="3">
        <f t="shared" si="22"/>
        <v>90000000</v>
      </c>
      <c r="L159" s="60">
        <v>0</v>
      </c>
      <c r="M159" s="61" t="str">
        <f t="shared" si="21"/>
        <v>õàíãààã¿é</v>
      </c>
      <c r="N159" s="151">
        <f t="shared" si="23"/>
        <v>9000000</v>
      </c>
      <c r="O159" s="55">
        <v>13044618.609999999</v>
      </c>
      <c r="P159" s="255"/>
      <c r="Q159" s="258" t="s">
        <v>23</v>
      </c>
    </row>
    <row r="160" spans="1:17" ht="15" customHeight="1">
      <c r="A160" s="242"/>
      <c r="B160" s="300"/>
      <c r="C160" s="242"/>
      <c r="D160" s="242"/>
      <c r="E160" s="285"/>
      <c r="F160" s="301"/>
      <c r="G160" s="130" t="s">
        <v>16</v>
      </c>
      <c r="H160" s="14">
        <v>300000000</v>
      </c>
      <c r="I160" s="14">
        <v>1218908531</v>
      </c>
      <c r="J160" s="3" t="str">
        <f t="shared" si="20"/>
        <v>õàíãàñàí</v>
      </c>
      <c r="K160" s="3">
        <f t="shared" si="22"/>
        <v>90000000</v>
      </c>
      <c r="L160" s="47">
        <v>0</v>
      </c>
      <c r="M160" s="48" t="str">
        <f t="shared" si="21"/>
        <v>õàíãààã¿é</v>
      </c>
      <c r="N160" s="151">
        <f t="shared" si="23"/>
        <v>9000000</v>
      </c>
      <c r="O160" s="49">
        <v>7411412</v>
      </c>
      <c r="P160" s="256"/>
      <c r="Q160" s="259"/>
    </row>
    <row r="161" spans="1:17" ht="15" customHeight="1">
      <c r="A161" s="242"/>
      <c r="B161" s="300"/>
      <c r="C161" s="242"/>
      <c r="D161" s="242"/>
      <c r="E161" s="285"/>
      <c r="F161" s="301"/>
      <c r="G161" s="130" t="s">
        <v>17</v>
      </c>
      <c r="H161" s="14">
        <v>300000000</v>
      </c>
      <c r="I161" s="14">
        <v>747009039</v>
      </c>
      <c r="J161" s="3" t="str">
        <f t="shared" si="20"/>
        <v>õàíãàñàí</v>
      </c>
      <c r="K161" s="3">
        <f t="shared" si="22"/>
        <v>90000000</v>
      </c>
      <c r="L161" s="47">
        <v>0</v>
      </c>
      <c r="M161" s="48" t="str">
        <f t="shared" si="21"/>
        <v>õàíãààã¿é</v>
      </c>
      <c r="N161" s="151">
        <f t="shared" si="23"/>
        <v>9000000</v>
      </c>
      <c r="O161" s="49">
        <v>1038138</v>
      </c>
      <c r="P161" s="256"/>
      <c r="Q161" s="259"/>
    </row>
    <row r="162" spans="1:17" ht="15.75" customHeight="1">
      <c r="A162" s="242"/>
      <c r="B162" s="300"/>
      <c r="C162" s="242"/>
      <c r="D162" s="242"/>
      <c r="E162" s="285"/>
      <c r="F162" s="301"/>
      <c r="G162" s="130" t="s">
        <v>18</v>
      </c>
      <c r="H162" s="14">
        <v>300000000</v>
      </c>
      <c r="I162" s="14">
        <v>1117088977.1500001</v>
      </c>
      <c r="J162" s="3" t="str">
        <f t="shared" si="20"/>
        <v>õàíãàñàí</v>
      </c>
      <c r="K162" s="3">
        <f t="shared" si="22"/>
        <v>90000000</v>
      </c>
      <c r="L162" s="47">
        <v>0</v>
      </c>
      <c r="M162" s="48" t="str">
        <f t="shared" si="21"/>
        <v>õàíãààã¿é</v>
      </c>
      <c r="N162" s="151">
        <f t="shared" si="23"/>
        <v>9000000</v>
      </c>
      <c r="O162" s="49">
        <v>-812286.29</v>
      </c>
      <c r="P162" s="256"/>
      <c r="Q162" s="259"/>
    </row>
    <row r="163" spans="1:17" ht="15" customHeight="1">
      <c r="A163" s="242"/>
      <c r="B163" s="165"/>
      <c r="C163" s="242"/>
      <c r="D163" s="242"/>
      <c r="E163" s="285"/>
      <c r="F163" s="301"/>
      <c r="G163" s="130" t="s">
        <v>20</v>
      </c>
      <c r="H163" s="14">
        <v>300000000</v>
      </c>
      <c r="I163" s="14">
        <v>1120129872.49</v>
      </c>
      <c r="J163" s="3" t="str">
        <f t="shared" si="20"/>
        <v>õàíãàñàí</v>
      </c>
      <c r="K163" s="3">
        <f t="shared" si="22"/>
        <v>90000000</v>
      </c>
      <c r="L163" s="47"/>
      <c r="M163" s="48" t="s">
        <v>51</v>
      </c>
      <c r="N163" s="151">
        <f t="shared" si="23"/>
        <v>9000000</v>
      </c>
      <c r="O163" s="49">
        <v>-4091116.95</v>
      </c>
      <c r="P163" s="256"/>
      <c r="Q163" s="259"/>
    </row>
    <row r="164" spans="1:17" ht="15.75" customHeight="1">
      <c r="A164" s="242"/>
      <c r="B164" s="165"/>
      <c r="C164" s="242"/>
      <c r="D164" s="242"/>
      <c r="E164" s="285"/>
      <c r="F164" s="301"/>
      <c r="G164" s="130" t="s">
        <v>24</v>
      </c>
      <c r="H164" s="14">
        <v>300000000</v>
      </c>
      <c r="I164" s="14">
        <v>1077769863.3599999</v>
      </c>
      <c r="J164" s="3" t="str">
        <f t="shared" si="20"/>
        <v>õàíãàñàí</v>
      </c>
      <c r="K164" s="3">
        <f t="shared" si="22"/>
        <v>90000000</v>
      </c>
      <c r="L164" s="44"/>
      <c r="M164" s="48" t="s">
        <v>51</v>
      </c>
      <c r="N164" s="151">
        <f t="shared" si="23"/>
        <v>9000000</v>
      </c>
      <c r="O164" s="49">
        <v>2891504.92</v>
      </c>
      <c r="P164" s="256"/>
      <c r="Q164" s="259"/>
    </row>
    <row r="165" spans="1:17" ht="15.75" customHeight="1" thickBot="1">
      <c r="A165" s="242"/>
      <c r="B165" s="165"/>
      <c r="C165" s="242"/>
      <c r="D165" s="242"/>
      <c r="E165" s="285"/>
      <c r="F165" s="301"/>
      <c r="G165" s="129" t="s">
        <v>40</v>
      </c>
      <c r="H165" s="26">
        <v>300000000</v>
      </c>
      <c r="I165" s="26">
        <v>1030471637.76</v>
      </c>
      <c r="J165" s="7" t="str">
        <f t="shared" si="20"/>
        <v>õàíãàñàí</v>
      </c>
      <c r="K165" s="3">
        <f t="shared" si="22"/>
        <v>90000000</v>
      </c>
      <c r="L165" s="179"/>
      <c r="M165" s="48" t="s">
        <v>51</v>
      </c>
      <c r="N165" s="151">
        <f t="shared" si="23"/>
        <v>9000000</v>
      </c>
      <c r="O165" s="55">
        <v>-4250280.68</v>
      </c>
      <c r="P165" s="257"/>
      <c r="Q165" s="260"/>
    </row>
    <row r="166" spans="1:17" ht="12.75" customHeight="1">
      <c r="A166" s="371">
        <v>23</v>
      </c>
      <c r="B166" s="380">
        <v>44</v>
      </c>
      <c r="C166" s="373">
        <v>44</v>
      </c>
      <c r="D166" s="243">
        <v>5003164</v>
      </c>
      <c r="E166" s="296" t="s">
        <v>52</v>
      </c>
      <c r="F166" s="377" t="s">
        <v>39</v>
      </c>
      <c r="G166" s="124" t="s">
        <v>14</v>
      </c>
      <c r="H166" s="14">
        <v>250000000</v>
      </c>
      <c r="I166" s="14">
        <v>567015300</v>
      </c>
      <c r="J166" s="7" t="str">
        <f t="shared" si="20"/>
        <v>õàíãàñàí</v>
      </c>
      <c r="K166" s="3">
        <f t="shared" si="22"/>
        <v>75000000</v>
      </c>
      <c r="L166" s="27">
        <v>7500000</v>
      </c>
      <c r="M166" s="28" t="str">
        <f t="shared" ref="M166:M191" si="24">+IF(L166*100/H166&gt;=3, "õàíãàñàí","õàíãààã¿é")</f>
        <v>õàíãàñàí</v>
      </c>
      <c r="N166" s="139">
        <f t="shared" si="23"/>
        <v>7500000</v>
      </c>
      <c r="O166" s="55">
        <v>1790900</v>
      </c>
      <c r="P166" s="255"/>
      <c r="Q166" s="239"/>
    </row>
    <row r="167" spans="1:17" ht="15" customHeight="1">
      <c r="A167" s="362"/>
      <c r="B167" s="312"/>
      <c r="C167" s="314"/>
      <c r="D167" s="244"/>
      <c r="E167" s="297"/>
      <c r="F167" s="378"/>
      <c r="G167" s="124" t="s">
        <v>16</v>
      </c>
      <c r="H167" s="14">
        <v>250000000</v>
      </c>
      <c r="I167" s="14">
        <v>538060700</v>
      </c>
      <c r="J167" s="3" t="str">
        <f t="shared" si="20"/>
        <v>õàíãàñàí</v>
      </c>
      <c r="K167" s="3">
        <f t="shared" si="22"/>
        <v>75000000</v>
      </c>
      <c r="L167" s="15">
        <v>7500000</v>
      </c>
      <c r="M167" s="16" t="str">
        <f t="shared" si="24"/>
        <v>õàíãàñàí</v>
      </c>
      <c r="N167" s="139">
        <f t="shared" si="23"/>
        <v>7500000</v>
      </c>
      <c r="O167" s="49">
        <v>-1881500</v>
      </c>
      <c r="P167" s="256"/>
      <c r="Q167" s="240"/>
    </row>
    <row r="168" spans="1:17" ht="15" customHeight="1">
      <c r="A168" s="362"/>
      <c r="B168" s="312"/>
      <c r="C168" s="314"/>
      <c r="D168" s="244"/>
      <c r="E168" s="297"/>
      <c r="F168" s="378"/>
      <c r="G168" s="124" t="s">
        <v>17</v>
      </c>
      <c r="H168" s="14">
        <v>250000000</v>
      </c>
      <c r="I168" s="14">
        <v>280995518.50999999</v>
      </c>
      <c r="J168" s="3" t="str">
        <f t="shared" si="20"/>
        <v>õàíãàñàí</v>
      </c>
      <c r="K168" s="3">
        <f t="shared" si="22"/>
        <v>75000000</v>
      </c>
      <c r="L168" s="15">
        <v>7500000</v>
      </c>
      <c r="M168" s="16" t="str">
        <f t="shared" si="24"/>
        <v>õàíãàñàí</v>
      </c>
      <c r="N168" s="139">
        <f t="shared" si="23"/>
        <v>7500000</v>
      </c>
      <c r="O168" s="49">
        <v>-1853794.8999999864</v>
      </c>
      <c r="P168" s="256"/>
      <c r="Q168" s="240"/>
    </row>
    <row r="169" spans="1:17" ht="15.75" customHeight="1">
      <c r="A169" s="362"/>
      <c r="B169" s="371"/>
      <c r="C169" s="314"/>
      <c r="D169" s="244"/>
      <c r="E169" s="297"/>
      <c r="F169" s="378"/>
      <c r="G169" s="124" t="s">
        <v>18</v>
      </c>
      <c r="H169" s="14">
        <v>250000000</v>
      </c>
      <c r="I169" s="14">
        <v>277564580.26999998</v>
      </c>
      <c r="J169" s="11" t="str">
        <f t="shared" si="20"/>
        <v>õàíãàñàí</v>
      </c>
      <c r="K169" s="3">
        <f t="shared" si="22"/>
        <v>75000000</v>
      </c>
      <c r="L169" s="30">
        <v>7500000</v>
      </c>
      <c r="M169" s="31" t="str">
        <f t="shared" si="24"/>
        <v>õàíãàñàí</v>
      </c>
      <c r="N169" s="139">
        <f t="shared" si="23"/>
        <v>7500000</v>
      </c>
      <c r="O169" s="53">
        <v>-4581182.58</v>
      </c>
      <c r="P169" s="256"/>
      <c r="Q169" s="240"/>
    </row>
    <row r="170" spans="1:17" ht="15.75" customHeight="1">
      <c r="A170" s="362"/>
      <c r="B170" s="66"/>
      <c r="C170" s="314"/>
      <c r="D170" s="244"/>
      <c r="E170" s="297"/>
      <c r="F170" s="378"/>
      <c r="G170" s="124" t="s">
        <v>20</v>
      </c>
      <c r="H170" s="14">
        <v>250000000</v>
      </c>
      <c r="I170" s="14">
        <v>258973783.19999999</v>
      </c>
      <c r="J170" s="3" t="str">
        <f t="shared" si="20"/>
        <v>õàíãàñàí</v>
      </c>
      <c r="K170" s="3">
        <f t="shared" si="22"/>
        <v>75000000</v>
      </c>
      <c r="L170" s="15">
        <v>7500000</v>
      </c>
      <c r="M170" s="16" t="str">
        <f t="shared" si="24"/>
        <v>õàíãàñàí</v>
      </c>
      <c r="N170" s="139">
        <f t="shared" si="23"/>
        <v>7500000</v>
      </c>
      <c r="O170" s="49">
        <v>-21286984.5</v>
      </c>
      <c r="P170" s="256"/>
      <c r="Q170" s="240"/>
    </row>
    <row r="171" spans="1:17" ht="15.75" customHeight="1" thickBot="1">
      <c r="A171" s="362"/>
      <c r="B171" s="68"/>
      <c r="C171" s="314"/>
      <c r="D171" s="244"/>
      <c r="E171" s="297"/>
      <c r="F171" s="378"/>
      <c r="G171" s="124" t="s">
        <v>24</v>
      </c>
      <c r="H171" s="14">
        <v>250000000</v>
      </c>
      <c r="I171" s="14">
        <v>637047567.13999999</v>
      </c>
      <c r="J171" s="3" t="str">
        <f t="shared" si="20"/>
        <v>õàíãàñàí</v>
      </c>
      <c r="K171" s="3">
        <f t="shared" si="22"/>
        <v>75000000</v>
      </c>
      <c r="L171" s="15">
        <v>7548684.5599999996</v>
      </c>
      <c r="M171" s="16" t="str">
        <f t="shared" si="24"/>
        <v>õàíãàñàí</v>
      </c>
      <c r="N171" s="139">
        <f t="shared" si="23"/>
        <v>7500000</v>
      </c>
      <c r="O171" s="49">
        <v>-35998981.509999998</v>
      </c>
      <c r="P171" s="256"/>
      <c r="Q171" s="240"/>
    </row>
    <row r="172" spans="1:17" ht="15.75" customHeight="1" thickBot="1">
      <c r="A172" s="372"/>
      <c r="B172" s="171"/>
      <c r="C172" s="374"/>
      <c r="D172" s="375"/>
      <c r="E172" s="376"/>
      <c r="F172" s="379"/>
      <c r="G172" s="124" t="s">
        <v>40</v>
      </c>
      <c r="H172" s="14">
        <v>250000000</v>
      </c>
      <c r="I172" s="14">
        <v>328372500.22000003</v>
      </c>
      <c r="J172" s="3" t="str">
        <f t="shared" si="20"/>
        <v>õàíãàñàí</v>
      </c>
      <c r="K172" s="3">
        <f t="shared" si="22"/>
        <v>75000000</v>
      </c>
      <c r="L172" s="15">
        <v>7634144.6200000001</v>
      </c>
      <c r="M172" s="16" t="str">
        <f t="shared" si="24"/>
        <v>õàíãàñàí</v>
      </c>
      <c r="N172" s="139">
        <f t="shared" si="23"/>
        <v>7500000</v>
      </c>
      <c r="O172" s="49">
        <v>10910161.09</v>
      </c>
      <c r="P172" s="257"/>
      <c r="Q172" s="241"/>
    </row>
    <row r="173" spans="1:17">
      <c r="A173" s="361">
        <v>24</v>
      </c>
      <c r="B173" s="311">
        <v>45</v>
      </c>
      <c r="C173" s="313">
        <v>45</v>
      </c>
      <c r="D173" s="286">
        <v>2027542</v>
      </c>
      <c r="E173" s="315" t="s">
        <v>53</v>
      </c>
      <c r="F173" s="317" t="s">
        <v>13</v>
      </c>
      <c r="G173" s="128" t="s">
        <v>14</v>
      </c>
      <c r="H173" s="26">
        <v>50000000</v>
      </c>
      <c r="I173" s="26">
        <v>25857430</v>
      </c>
      <c r="J173" s="7" t="str">
        <f t="shared" si="20"/>
        <v>õàíãàñàí</v>
      </c>
      <c r="K173" s="3">
        <f t="shared" si="22"/>
        <v>15000000</v>
      </c>
      <c r="L173" s="27">
        <v>1500000</v>
      </c>
      <c r="M173" s="28" t="str">
        <f t="shared" si="24"/>
        <v>õàíãàñàí</v>
      </c>
      <c r="N173" s="139">
        <f t="shared" si="23"/>
        <v>1500000</v>
      </c>
      <c r="O173" s="55">
        <v>-41345150</v>
      </c>
      <c r="P173" s="261" t="s">
        <v>82</v>
      </c>
      <c r="Q173" s="239"/>
    </row>
    <row r="174" spans="1:17" ht="15" customHeight="1">
      <c r="A174" s="362"/>
      <c r="B174" s="312"/>
      <c r="C174" s="314"/>
      <c r="D174" s="244"/>
      <c r="E174" s="247"/>
      <c r="F174" s="318"/>
      <c r="G174" s="124" t="s">
        <v>16</v>
      </c>
      <c r="H174" s="14">
        <v>50000000</v>
      </c>
      <c r="I174" s="14">
        <v>46770264.700000003</v>
      </c>
      <c r="J174" s="3" t="str">
        <f t="shared" si="20"/>
        <v>õàíãàñàí</v>
      </c>
      <c r="K174" s="3">
        <f t="shared" si="22"/>
        <v>15000000</v>
      </c>
      <c r="L174" s="15">
        <v>1500000</v>
      </c>
      <c r="M174" s="16" t="str">
        <f t="shared" si="24"/>
        <v>õàíãàñàí</v>
      </c>
      <c r="N174" s="139">
        <f t="shared" si="23"/>
        <v>1500000</v>
      </c>
      <c r="O174" s="49">
        <v>-42283210</v>
      </c>
      <c r="P174" s="262"/>
      <c r="Q174" s="240"/>
    </row>
    <row r="175" spans="1:17" ht="15" customHeight="1">
      <c r="A175" s="362"/>
      <c r="B175" s="312"/>
      <c r="C175" s="314"/>
      <c r="D175" s="244"/>
      <c r="E175" s="247"/>
      <c r="F175" s="318"/>
      <c r="G175" s="124" t="s">
        <v>17</v>
      </c>
      <c r="H175" s="14">
        <v>50000000</v>
      </c>
      <c r="I175" s="14">
        <v>31389175</v>
      </c>
      <c r="J175" s="3" t="str">
        <f t="shared" si="20"/>
        <v>õàíãàñàí</v>
      </c>
      <c r="K175" s="3">
        <f t="shared" si="22"/>
        <v>15000000</v>
      </c>
      <c r="L175" s="15">
        <v>1542280</v>
      </c>
      <c r="M175" s="16" t="str">
        <f t="shared" si="24"/>
        <v>õàíãàñàí</v>
      </c>
      <c r="N175" s="139">
        <f t="shared" si="23"/>
        <v>1500000</v>
      </c>
      <c r="O175" s="49">
        <v>-50064961</v>
      </c>
      <c r="P175" s="262"/>
      <c r="Q175" s="240"/>
    </row>
    <row r="176" spans="1:17" ht="15.75" customHeight="1">
      <c r="A176" s="362"/>
      <c r="B176" s="312"/>
      <c r="C176" s="314"/>
      <c r="D176" s="244"/>
      <c r="E176" s="247"/>
      <c r="F176" s="318"/>
      <c r="G176" s="124" t="s">
        <v>18</v>
      </c>
      <c r="H176" s="14">
        <v>50000000</v>
      </c>
      <c r="I176" s="29">
        <v>31580143.5</v>
      </c>
      <c r="J176" s="11" t="str">
        <f t="shared" si="20"/>
        <v>õàíãàñàí</v>
      </c>
      <c r="K176" s="3">
        <f t="shared" si="22"/>
        <v>15000000</v>
      </c>
      <c r="L176" s="57">
        <v>1614</v>
      </c>
      <c r="M176" s="58" t="str">
        <f t="shared" si="24"/>
        <v>õàíãààã¿é</v>
      </c>
      <c r="N176" s="151">
        <f t="shared" si="23"/>
        <v>1500000</v>
      </c>
      <c r="O176" s="53">
        <v>-12611573</v>
      </c>
      <c r="P176" s="262"/>
      <c r="Q176" s="240"/>
    </row>
    <row r="177" spans="1:17" ht="15" customHeight="1">
      <c r="A177" s="362"/>
      <c r="B177" s="67"/>
      <c r="C177" s="314"/>
      <c r="D177" s="244"/>
      <c r="E177" s="247"/>
      <c r="F177" s="318"/>
      <c r="G177" s="124" t="s">
        <v>20</v>
      </c>
      <c r="H177" s="14">
        <v>50000000</v>
      </c>
      <c r="I177" s="14">
        <v>34927502.5</v>
      </c>
      <c r="J177" s="3" t="str">
        <f t="shared" si="20"/>
        <v>õàíãàñàí</v>
      </c>
      <c r="K177" s="3">
        <f t="shared" si="22"/>
        <v>15000000</v>
      </c>
      <c r="L177" s="47"/>
      <c r="M177" s="48" t="str">
        <f t="shared" si="24"/>
        <v>õàíãààã¿é</v>
      </c>
      <c r="N177" s="151">
        <f t="shared" si="23"/>
        <v>1500000</v>
      </c>
      <c r="O177" s="49">
        <v>-9918214</v>
      </c>
      <c r="P177" s="262"/>
      <c r="Q177" s="240"/>
    </row>
    <row r="178" spans="1:17" ht="15.75" customHeight="1" thickBot="1">
      <c r="A178" s="362"/>
      <c r="B178" s="86"/>
      <c r="C178" s="314"/>
      <c r="D178" s="244"/>
      <c r="E178" s="247"/>
      <c r="F178" s="318"/>
      <c r="G178" s="124" t="s">
        <v>24</v>
      </c>
      <c r="H178" s="14">
        <v>50000000</v>
      </c>
      <c r="I178" s="14">
        <v>32405556.199999999</v>
      </c>
      <c r="J178" s="3" t="str">
        <f t="shared" si="20"/>
        <v>õàíãàñàí</v>
      </c>
      <c r="K178" s="3">
        <f t="shared" si="22"/>
        <v>15000000</v>
      </c>
      <c r="L178" s="47"/>
      <c r="M178" s="48" t="str">
        <f t="shared" si="24"/>
        <v>õàíãààã¿é</v>
      </c>
      <c r="N178" s="151">
        <f t="shared" si="23"/>
        <v>1500000</v>
      </c>
      <c r="O178" s="51">
        <v>-10042226</v>
      </c>
      <c r="P178" s="262"/>
      <c r="Q178" s="240"/>
    </row>
    <row r="179" spans="1:17" ht="15.75" customHeight="1" thickBot="1">
      <c r="A179" s="362"/>
      <c r="B179" s="171"/>
      <c r="C179" s="314"/>
      <c r="D179" s="244"/>
      <c r="E179" s="316"/>
      <c r="F179" s="319"/>
      <c r="G179" s="124" t="s">
        <v>40</v>
      </c>
      <c r="H179" s="14">
        <v>50000000</v>
      </c>
      <c r="I179" s="14">
        <v>33209207</v>
      </c>
      <c r="J179" s="3" t="str">
        <f t="shared" si="20"/>
        <v>õàíãàñàí</v>
      </c>
      <c r="K179" s="3">
        <f t="shared" si="22"/>
        <v>15000000</v>
      </c>
      <c r="L179" s="47">
        <v>883061</v>
      </c>
      <c r="M179" s="61" t="str">
        <f t="shared" si="24"/>
        <v>õàíãààã¿é</v>
      </c>
      <c r="N179" s="151">
        <f t="shared" si="23"/>
        <v>1500000</v>
      </c>
      <c r="O179" s="51">
        <v>-1321879</v>
      </c>
      <c r="P179" s="263"/>
      <c r="Q179" s="241"/>
    </row>
    <row r="180" spans="1:17">
      <c r="A180" s="242">
        <v>25</v>
      </c>
      <c r="B180" s="242">
        <v>46</v>
      </c>
      <c r="C180" s="242">
        <v>46</v>
      </c>
      <c r="D180" s="242">
        <v>5138485</v>
      </c>
      <c r="E180" s="315" t="s">
        <v>54</v>
      </c>
      <c r="F180" s="385" t="s">
        <v>13</v>
      </c>
      <c r="G180" s="129" t="s">
        <v>14</v>
      </c>
      <c r="H180" s="26">
        <v>250000000</v>
      </c>
      <c r="I180" s="26">
        <v>158572500</v>
      </c>
      <c r="J180" s="7" t="str">
        <f t="shared" si="20"/>
        <v>õàíãàñàí</v>
      </c>
      <c r="K180" s="3">
        <f t="shared" si="22"/>
        <v>75000000</v>
      </c>
      <c r="L180" s="27">
        <v>7590000</v>
      </c>
      <c r="M180" s="19" t="str">
        <f t="shared" si="24"/>
        <v>õàíãàñàí</v>
      </c>
      <c r="N180" s="139">
        <f t="shared" si="23"/>
        <v>7500000</v>
      </c>
      <c r="O180" s="50">
        <v>-18799400</v>
      </c>
      <c r="P180" s="255"/>
      <c r="Q180" s="239"/>
    </row>
    <row r="181" spans="1:17" ht="15" customHeight="1">
      <c r="A181" s="242"/>
      <c r="B181" s="242"/>
      <c r="C181" s="242"/>
      <c r="D181" s="242"/>
      <c r="E181" s="247"/>
      <c r="F181" s="386"/>
      <c r="G181" s="130" t="s">
        <v>16</v>
      </c>
      <c r="H181" s="14">
        <v>250000000</v>
      </c>
      <c r="I181" s="14">
        <v>164948200</v>
      </c>
      <c r="J181" s="3" t="str">
        <f t="shared" si="20"/>
        <v>õàíãàñàí</v>
      </c>
      <c r="K181" s="3">
        <f t="shared" si="22"/>
        <v>75000000</v>
      </c>
      <c r="L181" s="15">
        <v>7590000</v>
      </c>
      <c r="M181" s="16" t="str">
        <f t="shared" si="24"/>
        <v>õàíãàñàí</v>
      </c>
      <c r="N181" s="139">
        <f t="shared" si="23"/>
        <v>7500000</v>
      </c>
      <c r="O181" s="49">
        <v>-12713200</v>
      </c>
      <c r="P181" s="256"/>
      <c r="Q181" s="240"/>
    </row>
    <row r="182" spans="1:17" ht="15" customHeight="1">
      <c r="A182" s="242"/>
      <c r="B182" s="242"/>
      <c r="C182" s="242"/>
      <c r="D182" s="242"/>
      <c r="E182" s="247"/>
      <c r="F182" s="386"/>
      <c r="G182" s="130" t="s">
        <v>17</v>
      </c>
      <c r="H182" s="14">
        <v>250000000</v>
      </c>
      <c r="I182" s="14">
        <v>167487700</v>
      </c>
      <c r="J182" s="3" t="str">
        <f t="shared" si="20"/>
        <v>õàíãàñàí</v>
      </c>
      <c r="K182" s="3">
        <f t="shared" si="22"/>
        <v>75000000</v>
      </c>
      <c r="L182" s="15">
        <v>7590000</v>
      </c>
      <c r="M182" s="16" t="str">
        <f t="shared" si="24"/>
        <v>õàíãàñàí</v>
      </c>
      <c r="N182" s="139">
        <f t="shared" si="23"/>
        <v>7500000</v>
      </c>
      <c r="O182" s="49">
        <v>-10482594</v>
      </c>
      <c r="P182" s="256"/>
      <c r="Q182" s="240"/>
    </row>
    <row r="183" spans="1:17" ht="15.75" customHeight="1" thickBot="1">
      <c r="A183" s="242"/>
      <c r="B183" s="242"/>
      <c r="C183" s="242"/>
      <c r="D183" s="242"/>
      <c r="E183" s="247"/>
      <c r="F183" s="386"/>
      <c r="G183" s="131" t="s">
        <v>18</v>
      </c>
      <c r="H183" s="20">
        <v>250000000</v>
      </c>
      <c r="I183" s="29">
        <v>207861100</v>
      </c>
      <c r="J183" s="11" t="str">
        <f t="shared" si="20"/>
        <v>õàíãàñàí</v>
      </c>
      <c r="K183" s="3">
        <f t="shared" si="22"/>
        <v>75000000</v>
      </c>
      <c r="L183" s="30">
        <v>7590000</v>
      </c>
      <c r="M183" s="31" t="str">
        <f t="shared" si="24"/>
        <v>õàíãàñàí</v>
      </c>
      <c r="N183" s="195">
        <f t="shared" si="23"/>
        <v>7500000</v>
      </c>
      <c r="O183" s="56">
        <v>40723800</v>
      </c>
      <c r="P183" s="256"/>
      <c r="Q183" s="240"/>
    </row>
    <row r="184" spans="1:17" ht="15" customHeight="1" thickBot="1">
      <c r="A184" s="242"/>
      <c r="B184" s="164"/>
      <c r="C184" s="242"/>
      <c r="D184" s="242"/>
      <c r="E184" s="247"/>
      <c r="F184" s="318"/>
      <c r="G184" s="124" t="s">
        <v>20</v>
      </c>
      <c r="H184" s="20">
        <v>250000000</v>
      </c>
      <c r="I184" s="14">
        <v>217778668.99000001</v>
      </c>
      <c r="J184" s="3" t="str">
        <f t="shared" si="20"/>
        <v>õàíãàñàí</v>
      </c>
      <c r="K184" s="3">
        <f t="shared" si="22"/>
        <v>75000000</v>
      </c>
      <c r="L184" s="15">
        <v>7590000</v>
      </c>
      <c r="M184" s="16" t="str">
        <f t="shared" si="24"/>
        <v>õàíãàñàí</v>
      </c>
      <c r="N184" s="139">
        <f t="shared" si="23"/>
        <v>7500000</v>
      </c>
      <c r="O184" s="49">
        <v>40973492.07</v>
      </c>
      <c r="P184" s="256"/>
      <c r="Q184" s="240"/>
    </row>
    <row r="185" spans="1:17" ht="15.75" customHeight="1" thickBot="1">
      <c r="A185" s="242"/>
      <c r="B185" s="164"/>
      <c r="C185" s="242"/>
      <c r="D185" s="242"/>
      <c r="E185" s="247"/>
      <c r="F185" s="318"/>
      <c r="G185" s="124" t="s">
        <v>24</v>
      </c>
      <c r="H185" s="20">
        <v>250000000</v>
      </c>
      <c r="I185" s="14">
        <v>201538556.13</v>
      </c>
      <c r="J185" s="3" t="str">
        <f t="shared" si="20"/>
        <v>õàíãàñàí</v>
      </c>
      <c r="K185" s="3">
        <f t="shared" si="22"/>
        <v>75000000</v>
      </c>
      <c r="L185" s="15">
        <v>7590000</v>
      </c>
      <c r="M185" s="16" t="str">
        <f t="shared" si="24"/>
        <v>õàíãàñàí</v>
      </c>
      <c r="N185" s="139">
        <f t="shared" si="23"/>
        <v>7500000</v>
      </c>
      <c r="O185" s="49">
        <v>38209471.380000003</v>
      </c>
      <c r="P185" s="256"/>
      <c r="Q185" s="240"/>
    </row>
    <row r="186" spans="1:17" ht="15.75" customHeight="1" thickBot="1">
      <c r="A186" s="242"/>
      <c r="B186" s="164"/>
      <c r="C186" s="242"/>
      <c r="D186" s="242"/>
      <c r="E186" s="248"/>
      <c r="F186" s="389"/>
      <c r="G186" s="124" t="s">
        <v>40</v>
      </c>
      <c r="H186" s="38">
        <v>250000000</v>
      </c>
      <c r="I186" s="14">
        <v>258911007.93000001</v>
      </c>
      <c r="J186" s="3" t="str">
        <f t="shared" si="20"/>
        <v>õàíãàñàí</v>
      </c>
      <c r="K186" s="3">
        <f t="shared" si="22"/>
        <v>75000000</v>
      </c>
      <c r="L186" s="15">
        <v>7590000</v>
      </c>
      <c r="M186" s="16" t="str">
        <f t="shared" si="24"/>
        <v>õàíãàñàí</v>
      </c>
      <c r="N186" s="139">
        <f t="shared" si="23"/>
        <v>7500000</v>
      </c>
      <c r="O186" s="49">
        <v>89796823.780000001</v>
      </c>
      <c r="P186" s="257"/>
      <c r="Q186" s="241"/>
    </row>
    <row r="187" spans="1:17">
      <c r="A187" s="249">
        <v>26</v>
      </c>
      <c r="B187" s="242">
        <v>47</v>
      </c>
      <c r="C187" s="243">
        <v>47</v>
      </c>
      <c r="D187" s="243">
        <v>5103037</v>
      </c>
      <c r="E187" s="246" t="s">
        <v>55</v>
      </c>
      <c r="F187" s="388" t="s">
        <v>13</v>
      </c>
      <c r="G187" s="129" t="s">
        <v>14</v>
      </c>
      <c r="H187" s="17">
        <v>51171000</v>
      </c>
      <c r="I187" s="26">
        <v>39813900</v>
      </c>
      <c r="J187" s="7" t="str">
        <f t="shared" si="20"/>
        <v>õàíãàñàí</v>
      </c>
      <c r="K187" s="3">
        <f t="shared" si="22"/>
        <v>15351300</v>
      </c>
      <c r="L187" s="60">
        <v>0</v>
      </c>
      <c r="M187" s="61" t="str">
        <f t="shared" si="24"/>
        <v>õàíãààã¿é</v>
      </c>
      <c r="N187" s="150">
        <f t="shared" si="23"/>
        <v>1535130</v>
      </c>
      <c r="O187" s="55">
        <v>-31120800</v>
      </c>
      <c r="P187" s="255"/>
      <c r="Q187" s="258" t="s">
        <v>23</v>
      </c>
    </row>
    <row r="188" spans="1:17" ht="15" customHeight="1">
      <c r="A188" s="250"/>
      <c r="B188" s="242"/>
      <c r="C188" s="244"/>
      <c r="D188" s="244"/>
      <c r="E188" s="247"/>
      <c r="F188" s="318"/>
      <c r="G188" s="130" t="s">
        <v>16</v>
      </c>
      <c r="H188" s="14">
        <v>51171000</v>
      </c>
      <c r="I188" s="14">
        <v>40561788</v>
      </c>
      <c r="J188" s="3" t="str">
        <f t="shared" si="20"/>
        <v>õàíãàñàí</v>
      </c>
      <c r="K188" s="3">
        <f t="shared" si="22"/>
        <v>15351300</v>
      </c>
      <c r="L188" s="47">
        <v>0</v>
      </c>
      <c r="M188" s="48" t="str">
        <f t="shared" si="24"/>
        <v>õàíãààã¿é</v>
      </c>
      <c r="N188" s="151">
        <f t="shared" si="23"/>
        <v>1535130</v>
      </c>
      <c r="O188" s="49">
        <v>-39713200</v>
      </c>
      <c r="P188" s="256"/>
      <c r="Q188" s="259"/>
    </row>
    <row r="189" spans="1:17" ht="15" customHeight="1">
      <c r="A189" s="250"/>
      <c r="B189" s="242"/>
      <c r="C189" s="244"/>
      <c r="D189" s="244"/>
      <c r="E189" s="247"/>
      <c r="F189" s="318"/>
      <c r="G189" s="130" t="s">
        <v>17</v>
      </c>
      <c r="H189" s="14">
        <v>51171000</v>
      </c>
      <c r="I189" s="14">
        <v>25115501</v>
      </c>
      <c r="J189" s="3" t="str">
        <f t="shared" si="20"/>
        <v>õàíãàñàí</v>
      </c>
      <c r="K189" s="3">
        <f t="shared" si="22"/>
        <v>15351300</v>
      </c>
      <c r="L189" s="47">
        <v>0</v>
      </c>
      <c r="M189" s="48" t="str">
        <f t="shared" si="24"/>
        <v>õàíãààã¿é</v>
      </c>
      <c r="N189" s="151">
        <f t="shared" si="23"/>
        <v>1535130</v>
      </c>
      <c r="O189" s="49">
        <v>45933825</v>
      </c>
      <c r="P189" s="256"/>
      <c r="Q189" s="259"/>
    </row>
    <row r="190" spans="1:17" ht="15.75" customHeight="1">
      <c r="A190" s="250"/>
      <c r="B190" s="242"/>
      <c r="C190" s="244"/>
      <c r="D190" s="244"/>
      <c r="E190" s="247"/>
      <c r="F190" s="318"/>
      <c r="G190" s="131" t="s">
        <v>18</v>
      </c>
      <c r="H190" s="29">
        <v>51171000</v>
      </c>
      <c r="I190" s="29">
        <v>24603526</v>
      </c>
      <c r="J190" s="11" t="str">
        <f t="shared" si="20"/>
        <v>õàíãàñàí</v>
      </c>
      <c r="K190" s="3">
        <f t="shared" si="22"/>
        <v>15351300</v>
      </c>
      <c r="L190" s="57">
        <v>0</v>
      </c>
      <c r="M190" s="58" t="str">
        <f t="shared" si="24"/>
        <v>õàíãààã¿é</v>
      </c>
      <c r="N190" s="151">
        <f t="shared" si="23"/>
        <v>1535130</v>
      </c>
      <c r="O190" s="53">
        <v>-9433897</v>
      </c>
      <c r="P190" s="256"/>
      <c r="Q190" s="259"/>
    </row>
    <row r="191" spans="1:17" ht="15" customHeight="1">
      <c r="A191" s="250"/>
      <c r="B191" s="65"/>
      <c r="C191" s="244"/>
      <c r="D191" s="244"/>
      <c r="E191" s="247"/>
      <c r="F191" s="318"/>
      <c r="G191" s="124" t="s">
        <v>20</v>
      </c>
      <c r="H191" s="14">
        <v>51171000</v>
      </c>
      <c r="I191" s="14">
        <v>23528759</v>
      </c>
      <c r="J191" s="3" t="str">
        <f t="shared" si="20"/>
        <v>õàíãàñàí</v>
      </c>
      <c r="K191" s="3">
        <f t="shared" si="22"/>
        <v>15351300</v>
      </c>
      <c r="L191" s="47"/>
      <c r="M191" s="48" t="str">
        <f t="shared" si="24"/>
        <v>õàíãààã¿é</v>
      </c>
      <c r="N191" s="151">
        <f t="shared" si="23"/>
        <v>1535130</v>
      </c>
      <c r="O191" s="49">
        <v>-13304220</v>
      </c>
      <c r="P191" s="256"/>
      <c r="Q191" s="259"/>
    </row>
    <row r="192" spans="1:17" ht="15.75" customHeight="1">
      <c r="A192" s="250"/>
      <c r="B192" s="2"/>
      <c r="C192" s="244"/>
      <c r="D192" s="244"/>
      <c r="E192" s="247"/>
      <c r="F192" s="318"/>
      <c r="G192" s="124" t="s">
        <v>24</v>
      </c>
      <c r="H192" s="14">
        <v>51171000</v>
      </c>
      <c r="I192" s="14">
        <v>23377466</v>
      </c>
      <c r="J192" s="3" t="str">
        <f t="shared" si="20"/>
        <v>õàíãàñàí</v>
      </c>
      <c r="K192" s="3">
        <f t="shared" si="22"/>
        <v>15351300</v>
      </c>
      <c r="L192" s="15">
        <v>2000000</v>
      </c>
      <c r="M192" s="87" t="s">
        <v>21</v>
      </c>
      <c r="N192" s="139">
        <f t="shared" si="23"/>
        <v>1535130</v>
      </c>
      <c r="O192" s="49">
        <v>-17422034</v>
      </c>
      <c r="P192" s="256"/>
      <c r="Q192" s="259"/>
    </row>
    <row r="193" spans="1:17" ht="15.75" customHeight="1" thickBot="1">
      <c r="A193" s="251"/>
      <c r="B193" s="166"/>
      <c r="C193" s="245"/>
      <c r="D193" s="245"/>
      <c r="E193" s="248"/>
      <c r="F193" s="389"/>
      <c r="G193" s="128" t="s">
        <v>40</v>
      </c>
      <c r="H193" s="26">
        <v>51171000</v>
      </c>
      <c r="I193" s="26">
        <v>46295193</v>
      </c>
      <c r="J193" s="7" t="str">
        <f t="shared" si="20"/>
        <v>õàíãàñàí</v>
      </c>
      <c r="K193" s="3">
        <f t="shared" si="22"/>
        <v>15351300</v>
      </c>
      <c r="L193" s="27">
        <v>2000000</v>
      </c>
      <c r="M193" s="87" t="s">
        <v>21</v>
      </c>
      <c r="N193" s="139">
        <f t="shared" si="23"/>
        <v>1535130</v>
      </c>
      <c r="O193" s="55">
        <v>-26167250</v>
      </c>
      <c r="P193" s="257"/>
      <c r="Q193" s="260"/>
    </row>
    <row r="194" spans="1:17" ht="12.75" customHeight="1">
      <c r="A194" s="243">
        <v>27</v>
      </c>
      <c r="B194" s="242">
        <v>48</v>
      </c>
      <c r="C194" s="243">
        <v>48</v>
      </c>
      <c r="D194" s="243">
        <v>5127505</v>
      </c>
      <c r="E194" s="246" t="s">
        <v>56</v>
      </c>
      <c r="F194" s="252" t="s">
        <v>39</v>
      </c>
      <c r="G194" s="128" t="s">
        <v>14</v>
      </c>
      <c r="H194" s="26">
        <v>291000000</v>
      </c>
      <c r="I194" s="26">
        <v>288947600</v>
      </c>
      <c r="J194" s="7" t="str">
        <f t="shared" si="20"/>
        <v>õàíãàñàí</v>
      </c>
      <c r="K194" s="3">
        <f t="shared" si="22"/>
        <v>87300000</v>
      </c>
      <c r="L194" s="27">
        <v>8730000</v>
      </c>
      <c r="M194" s="28" t="str">
        <f>+IF(L194*100/H194&gt;=3, "õàíãàñàí","õàíãààã¿é")</f>
        <v>õàíãàñàí</v>
      </c>
      <c r="N194" s="139">
        <f t="shared" si="23"/>
        <v>8730000</v>
      </c>
      <c r="O194" s="55">
        <v>-96166400</v>
      </c>
      <c r="P194" s="255"/>
      <c r="Q194" s="239"/>
    </row>
    <row r="195" spans="1:17" ht="15" customHeight="1">
      <c r="A195" s="244"/>
      <c r="B195" s="242"/>
      <c r="C195" s="244"/>
      <c r="D195" s="244"/>
      <c r="E195" s="247"/>
      <c r="F195" s="253"/>
      <c r="G195" s="124" t="s">
        <v>16</v>
      </c>
      <c r="H195" s="14">
        <v>291000000</v>
      </c>
      <c r="I195" s="45">
        <v>37415812.670000002</v>
      </c>
      <c r="J195" s="46" t="str">
        <f t="shared" si="20"/>
        <v>õàíãààã¿é</v>
      </c>
      <c r="K195" s="46">
        <f t="shared" si="22"/>
        <v>87300000</v>
      </c>
      <c r="L195" s="15">
        <v>8730000</v>
      </c>
      <c r="M195" s="16" t="str">
        <f>+IF(L195*100/H195&gt;=3, "õàíãàñàí","õàíãààã¿é")</f>
        <v>õàíãàñàí</v>
      </c>
      <c r="N195" s="139">
        <f t="shared" si="23"/>
        <v>8730000</v>
      </c>
      <c r="O195" s="49">
        <v>-96166400</v>
      </c>
      <c r="P195" s="256"/>
      <c r="Q195" s="240"/>
    </row>
    <row r="196" spans="1:17" ht="15" customHeight="1">
      <c r="A196" s="244"/>
      <c r="B196" s="242"/>
      <c r="C196" s="244"/>
      <c r="D196" s="244"/>
      <c r="E196" s="247"/>
      <c r="F196" s="253"/>
      <c r="G196" s="124" t="s">
        <v>17</v>
      </c>
      <c r="H196" s="14">
        <v>844924888.33000004</v>
      </c>
      <c r="I196" s="45">
        <v>19159575.050000001</v>
      </c>
      <c r="J196" s="46" t="str">
        <f t="shared" si="20"/>
        <v>õàíãààã¿é</v>
      </c>
      <c r="K196" s="46">
        <f t="shared" si="22"/>
        <v>253477466.49900001</v>
      </c>
      <c r="L196" s="47">
        <v>8730000</v>
      </c>
      <c r="M196" s="48" t="str">
        <f>+IF(L196*100/H196&gt;=3, "õàíãàñàí","õàíãààã¿é")</f>
        <v>õàíãààã¿é</v>
      </c>
      <c r="N196" s="151">
        <f t="shared" si="23"/>
        <v>25347746.649900004</v>
      </c>
      <c r="O196" s="49">
        <v>-189211600</v>
      </c>
      <c r="P196" s="256"/>
      <c r="Q196" s="240"/>
    </row>
    <row r="197" spans="1:17" ht="15" customHeight="1">
      <c r="A197" s="244"/>
      <c r="B197" s="242"/>
      <c r="C197" s="244"/>
      <c r="D197" s="244"/>
      <c r="E197" s="247"/>
      <c r="F197" s="253"/>
      <c r="G197" s="125" t="s">
        <v>18</v>
      </c>
      <c r="H197" s="308" t="s">
        <v>19</v>
      </c>
      <c r="I197" s="309"/>
      <c r="J197" s="309"/>
      <c r="K197" s="309"/>
      <c r="L197" s="309"/>
      <c r="M197" s="309"/>
      <c r="N197" s="309"/>
      <c r="O197" s="310"/>
      <c r="P197" s="256"/>
      <c r="Q197" s="240"/>
    </row>
    <row r="198" spans="1:17" ht="15" customHeight="1">
      <c r="A198" s="244"/>
      <c r="B198" s="65"/>
      <c r="C198" s="244"/>
      <c r="D198" s="244"/>
      <c r="E198" s="247"/>
      <c r="F198" s="253"/>
      <c r="G198" s="124" t="s">
        <v>20</v>
      </c>
      <c r="H198" s="52">
        <v>749143859.61000001</v>
      </c>
      <c r="I198" s="52">
        <v>315930929.50999999</v>
      </c>
      <c r="J198" s="88" t="s">
        <v>45</v>
      </c>
      <c r="K198" s="52">
        <f>H198*30/100</f>
        <v>224743157.88299999</v>
      </c>
      <c r="L198" s="117">
        <v>10613579.07</v>
      </c>
      <c r="M198" s="153" t="str">
        <f t="shared" ref="M198:M209" si="25">+IF(L198*100/H198&gt;=3, "õàíãàñàí","õàíãààã¿é")</f>
        <v>õàíãààã¿é</v>
      </c>
      <c r="N198" s="142">
        <f>H198*3/100</f>
        <v>22474315.7883</v>
      </c>
      <c r="O198" s="52">
        <v>-60209527.130000003</v>
      </c>
      <c r="P198" s="256"/>
      <c r="Q198" s="240"/>
    </row>
    <row r="199" spans="1:17" ht="15" customHeight="1">
      <c r="A199" s="244"/>
      <c r="B199" s="65"/>
      <c r="C199" s="244"/>
      <c r="D199" s="244"/>
      <c r="E199" s="247"/>
      <c r="F199" s="253"/>
      <c r="G199" s="124" t="s">
        <v>24</v>
      </c>
      <c r="H199" s="52">
        <v>749143859.61000001</v>
      </c>
      <c r="I199" s="52">
        <v>373770253.19</v>
      </c>
      <c r="J199" s="88" t="s">
        <v>45</v>
      </c>
      <c r="K199" s="52">
        <f t="shared" ref="K199:K221" si="26">H199*30/100</f>
        <v>224743157.88299999</v>
      </c>
      <c r="L199" s="117">
        <v>10693180.91</v>
      </c>
      <c r="M199" s="118" t="str">
        <f t="shared" si="25"/>
        <v>õàíãààã¿é</v>
      </c>
      <c r="N199" s="142">
        <f t="shared" ref="N199:N221" si="27">H199*3/100</f>
        <v>22474315.7883</v>
      </c>
      <c r="O199" s="52">
        <v>36676952.469999999</v>
      </c>
      <c r="P199" s="256"/>
      <c r="Q199" s="240"/>
    </row>
    <row r="200" spans="1:17" ht="15" customHeight="1" thickBot="1">
      <c r="A200" s="245"/>
      <c r="B200" s="164"/>
      <c r="C200" s="245"/>
      <c r="D200" s="245"/>
      <c r="E200" s="248"/>
      <c r="F200" s="254"/>
      <c r="G200" s="124" t="s">
        <v>40</v>
      </c>
      <c r="H200" s="54">
        <v>749143859.61000001</v>
      </c>
      <c r="I200" s="54">
        <v>428384505.76999998</v>
      </c>
      <c r="J200" s="88" t="s">
        <v>45</v>
      </c>
      <c r="K200" s="52">
        <f t="shared" si="26"/>
        <v>224743157.88299999</v>
      </c>
      <c r="L200" s="221">
        <v>10773379.76</v>
      </c>
      <c r="M200" s="118" t="str">
        <f t="shared" si="25"/>
        <v>õàíãààã¿é</v>
      </c>
      <c r="N200" s="142">
        <f t="shared" si="27"/>
        <v>22474315.7883</v>
      </c>
      <c r="O200" s="54">
        <v>-69421189.280000001</v>
      </c>
      <c r="P200" s="257"/>
      <c r="Q200" s="240"/>
    </row>
    <row r="201" spans="1:17" ht="12.75" customHeight="1">
      <c r="A201" s="242">
        <v>28</v>
      </c>
      <c r="B201" s="242">
        <v>49</v>
      </c>
      <c r="C201" s="242">
        <v>49</v>
      </c>
      <c r="D201" s="242">
        <v>5139104</v>
      </c>
      <c r="E201" s="301" t="s">
        <v>57</v>
      </c>
      <c r="F201" s="301" t="s">
        <v>39</v>
      </c>
      <c r="G201" s="129" t="s">
        <v>14</v>
      </c>
      <c r="H201" s="26">
        <v>250000000</v>
      </c>
      <c r="I201" s="26">
        <v>89456273</v>
      </c>
      <c r="J201" s="7" t="str">
        <f t="shared" ref="J201:J221" si="28">+IF(I201*100/H201&gt;=30,"õàíãàñàí","õàíãààã¿é")</f>
        <v>õàíãàñàí</v>
      </c>
      <c r="K201" s="52">
        <f t="shared" si="26"/>
        <v>75000000</v>
      </c>
      <c r="L201" s="27">
        <v>7500000</v>
      </c>
      <c r="M201" s="28" t="str">
        <f t="shared" si="25"/>
        <v>õàíãàñàí</v>
      </c>
      <c r="N201" s="152">
        <f t="shared" si="27"/>
        <v>7500000</v>
      </c>
      <c r="O201" s="55">
        <v>-43126597</v>
      </c>
      <c r="P201" s="329"/>
      <c r="Q201" s="302"/>
    </row>
    <row r="202" spans="1:17" ht="15" customHeight="1">
      <c r="A202" s="242"/>
      <c r="B202" s="242"/>
      <c r="C202" s="242"/>
      <c r="D202" s="242"/>
      <c r="E202" s="301"/>
      <c r="F202" s="301"/>
      <c r="G202" s="130" t="s">
        <v>16</v>
      </c>
      <c r="H202" s="14">
        <v>250000000</v>
      </c>
      <c r="I202" s="14">
        <v>78757190.469999999</v>
      </c>
      <c r="J202" s="3" t="str">
        <f t="shared" si="28"/>
        <v>õàíãàñàí</v>
      </c>
      <c r="K202" s="52">
        <f t="shared" si="26"/>
        <v>75000000</v>
      </c>
      <c r="L202" s="15">
        <v>7500000</v>
      </c>
      <c r="M202" s="16" t="str">
        <f t="shared" si="25"/>
        <v>õàíãàñàí</v>
      </c>
      <c r="N202" s="152">
        <f t="shared" si="27"/>
        <v>7500000</v>
      </c>
      <c r="O202" s="49">
        <v>-70646416.180000007</v>
      </c>
      <c r="P202" s="269"/>
      <c r="Q202" s="302"/>
    </row>
    <row r="203" spans="1:17" ht="15" customHeight="1">
      <c r="A203" s="242"/>
      <c r="B203" s="242"/>
      <c r="C203" s="242"/>
      <c r="D203" s="242"/>
      <c r="E203" s="301"/>
      <c r="F203" s="301"/>
      <c r="G203" s="130" t="s">
        <v>17</v>
      </c>
      <c r="H203" s="14">
        <v>250000000</v>
      </c>
      <c r="I203" s="45">
        <v>74666811</v>
      </c>
      <c r="J203" s="46" t="str">
        <f t="shared" si="28"/>
        <v>õàíãààã¿é</v>
      </c>
      <c r="K203" s="117">
        <f t="shared" si="26"/>
        <v>75000000</v>
      </c>
      <c r="L203" s="15">
        <v>7500000</v>
      </c>
      <c r="M203" s="16" t="str">
        <f t="shared" si="25"/>
        <v>õàíãàñàí</v>
      </c>
      <c r="N203" s="152">
        <f t="shared" si="27"/>
        <v>7500000</v>
      </c>
      <c r="O203" s="49">
        <v>-81071215</v>
      </c>
      <c r="P203" s="269"/>
      <c r="Q203" s="302"/>
    </row>
    <row r="204" spans="1:17" ht="15.75" customHeight="1" thickBot="1">
      <c r="A204" s="242"/>
      <c r="B204" s="242"/>
      <c r="C204" s="242"/>
      <c r="D204" s="242"/>
      <c r="E204" s="301"/>
      <c r="F204" s="301"/>
      <c r="G204" s="131" t="s">
        <v>18</v>
      </c>
      <c r="H204" s="20">
        <v>250000000</v>
      </c>
      <c r="I204" s="29">
        <v>176984300.19</v>
      </c>
      <c r="J204" s="11" t="str">
        <f t="shared" si="28"/>
        <v>õàíãàñàí</v>
      </c>
      <c r="K204" s="52">
        <f t="shared" si="26"/>
        <v>75000000</v>
      </c>
      <c r="L204" s="30">
        <v>7500000</v>
      </c>
      <c r="M204" s="31" t="str">
        <f t="shared" si="25"/>
        <v>õàíãàñàí</v>
      </c>
      <c r="N204" s="152">
        <f t="shared" si="27"/>
        <v>7500000</v>
      </c>
      <c r="O204" s="53">
        <v>-9350361</v>
      </c>
      <c r="P204" s="269"/>
      <c r="Q204" s="302"/>
    </row>
    <row r="205" spans="1:17" ht="15.75" customHeight="1" thickBot="1">
      <c r="A205" s="242"/>
      <c r="B205" s="164"/>
      <c r="C205" s="242"/>
      <c r="D205" s="242"/>
      <c r="E205" s="301"/>
      <c r="F205" s="301"/>
      <c r="G205" s="124" t="s">
        <v>20</v>
      </c>
      <c r="H205" s="106">
        <v>250000000</v>
      </c>
      <c r="I205" s="45">
        <v>73351710.170000002</v>
      </c>
      <c r="J205" s="46" t="str">
        <f t="shared" si="28"/>
        <v>õàíãààã¿é</v>
      </c>
      <c r="K205" s="117">
        <f t="shared" si="26"/>
        <v>75000000</v>
      </c>
      <c r="L205" s="15">
        <v>7500000</v>
      </c>
      <c r="M205" s="16" t="str">
        <f t="shared" si="25"/>
        <v>õàíãàñàí</v>
      </c>
      <c r="N205" s="152">
        <f t="shared" si="27"/>
        <v>7500000</v>
      </c>
      <c r="O205" s="49">
        <v>-19178756.550000001</v>
      </c>
      <c r="P205" s="269"/>
      <c r="Q205" s="302"/>
    </row>
    <row r="206" spans="1:17" ht="15.75" customHeight="1" thickBot="1">
      <c r="A206" s="242"/>
      <c r="B206" s="164"/>
      <c r="C206" s="242"/>
      <c r="D206" s="242"/>
      <c r="E206" s="301"/>
      <c r="F206" s="301"/>
      <c r="G206" s="124" t="s">
        <v>24</v>
      </c>
      <c r="H206" s="20">
        <v>250000000</v>
      </c>
      <c r="I206" s="14">
        <v>217020020.24000001</v>
      </c>
      <c r="J206" s="3" t="str">
        <f t="shared" si="28"/>
        <v>õàíãàñàí</v>
      </c>
      <c r="K206" s="52">
        <f t="shared" si="26"/>
        <v>75000000</v>
      </c>
      <c r="L206" s="15">
        <v>7500000</v>
      </c>
      <c r="M206" s="16" t="str">
        <f t="shared" si="25"/>
        <v>õàíãàñàí</v>
      </c>
      <c r="N206" s="152">
        <f t="shared" si="27"/>
        <v>7500000</v>
      </c>
      <c r="O206" s="49">
        <v>-29666774.350000001</v>
      </c>
      <c r="P206" s="269"/>
      <c r="Q206" s="302"/>
    </row>
    <row r="207" spans="1:17" ht="15.75" customHeight="1" thickBot="1">
      <c r="A207" s="242"/>
      <c r="B207" s="164"/>
      <c r="C207" s="242"/>
      <c r="D207" s="242"/>
      <c r="E207" s="301"/>
      <c r="F207" s="301"/>
      <c r="G207" s="124" t="s">
        <v>40</v>
      </c>
      <c r="H207" s="20">
        <v>250000000</v>
      </c>
      <c r="I207" s="26">
        <v>222567682.66999999</v>
      </c>
      <c r="J207" s="7" t="str">
        <f t="shared" si="28"/>
        <v>õàíãàñàí</v>
      </c>
      <c r="K207" s="52">
        <f t="shared" si="26"/>
        <v>75000000</v>
      </c>
      <c r="L207" s="27">
        <v>7500000</v>
      </c>
      <c r="M207" s="28" t="str">
        <f t="shared" si="25"/>
        <v>õàíãàñàí</v>
      </c>
      <c r="N207" s="152">
        <f t="shared" si="27"/>
        <v>7500000</v>
      </c>
      <c r="O207" s="55">
        <v>-45835939.759999998</v>
      </c>
      <c r="P207" s="330"/>
      <c r="Q207" s="302"/>
    </row>
    <row r="208" spans="1:17">
      <c r="A208" s="242">
        <v>29</v>
      </c>
      <c r="B208" s="242">
        <v>50</v>
      </c>
      <c r="C208" s="242">
        <v>50</v>
      </c>
      <c r="D208" s="242">
        <v>5176204</v>
      </c>
      <c r="E208" s="285" t="s">
        <v>58</v>
      </c>
      <c r="F208" s="242" t="s">
        <v>13</v>
      </c>
      <c r="G208" s="129" t="s">
        <v>14</v>
      </c>
      <c r="H208" s="17">
        <v>50000000</v>
      </c>
      <c r="I208" s="26">
        <v>79520300</v>
      </c>
      <c r="J208" s="7" t="str">
        <f t="shared" si="28"/>
        <v>õàíãàñàí</v>
      </c>
      <c r="K208" s="52">
        <f t="shared" si="26"/>
        <v>15000000</v>
      </c>
      <c r="L208" s="60">
        <v>0</v>
      </c>
      <c r="M208" s="61" t="str">
        <f t="shared" si="25"/>
        <v>õàíãààã¿é</v>
      </c>
      <c r="N208" s="142">
        <f t="shared" si="27"/>
        <v>1500000</v>
      </c>
      <c r="O208" s="55">
        <v>-10720200</v>
      </c>
      <c r="P208" s="302"/>
      <c r="Q208" s="303" t="s">
        <v>23</v>
      </c>
    </row>
    <row r="209" spans="1:17" ht="15" customHeight="1">
      <c r="A209" s="242"/>
      <c r="B209" s="242"/>
      <c r="C209" s="242"/>
      <c r="D209" s="242"/>
      <c r="E209" s="285"/>
      <c r="F209" s="242"/>
      <c r="G209" s="130" t="s">
        <v>16</v>
      </c>
      <c r="H209" s="14">
        <v>50000000</v>
      </c>
      <c r="I209" s="14">
        <v>86028000</v>
      </c>
      <c r="J209" s="3" t="str">
        <f t="shared" si="28"/>
        <v>õàíãàñàí</v>
      </c>
      <c r="K209" s="52">
        <f t="shared" si="26"/>
        <v>15000000</v>
      </c>
      <c r="L209" s="47">
        <v>0</v>
      </c>
      <c r="M209" s="48" t="str">
        <f t="shared" si="25"/>
        <v>õàíãààã¿é</v>
      </c>
      <c r="N209" s="142">
        <f t="shared" si="27"/>
        <v>1500000</v>
      </c>
      <c r="O209" s="49">
        <v>-1619100</v>
      </c>
      <c r="P209" s="302"/>
      <c r="Q209" s="303"/>
    </row>
    <row r="210" spans="1:17" ht="15" customHeight="1">
      <c r="A210" s="242"/>
      <c r="B210" s="242"/>
      <c r="C210" s="242"/>
      <c r="D210" s="242"/>
      <c r="E210" s="285"/>
      <c r="F210" s="242"/>
      <c r="G210" s="130" t="s">
        <v>17</v>
      </c>
      <c r="H210" s="14">
        <v>50000000</v>
      </c>
      <c r="I210" s="14">
        <v>86268630</v>
      </c>
      <c r="J210" s="3" t="str">
        <f t="shared" si="28"/>
        <v>õàíãàñàí</v>
      </c>
      <c r="K210" s="52">
        <f t="shared" si="26"/>
        <v>15000000</v>
      </c>
      <c r="L210" s="47">
        <v>0</v>
      </c>
      <c r="M210" s="48" t="str">
        <f>+IF(L210*100/I210&gt;=3, "õàíãàñàí","õàíãààã¿é")</f>
        <v>õàíãààã¿é</v>
      </c>
      <c r="N210" s="142">
        <f t="shared" si="27"/>
        <v>1500000</v>
      </c>
      <c r="O210" s="49">
        <v>-2677163.83</v>
      </c>
      <c r="P210" s="302"/>
      <c r="Q210" s="303"/>
    </row>
    <row r="211" spans="1:17" ht="15.75" customHeight="1" thickBot="1">
      <c r="A211" s="242"/>
      <c r="B211" s="242"/>
      <c r="C211" s="242"/>
      <c r="D211" s="242"/>
      <c r="E211" s="285"/>
      <c r="F211" s="242"/>
      <c r="G211" s="131" t="s">
        <v>18</v>
      </c>
      <c r="H211" s="20">
        <v>50000000</v>
      </c>
      <c r="I211" s="29">
        <v>96150932</v>
      </c>
      <c r="J211" s="11" t="str">
        <f t="shared" si="28"/>
        <v>õàíãàñàí</v>
      </c>
      <c r="K211" s="52">
        <f t="shared" si="26"/>
        <v>15000000</v>
      </c>
      <c r="L211" s="57">
        <v>0</v>
      </c>
      <c r="M211" s="103" t="str">
        <f>+IF(L211*100/I211&gt;=3, "õàíãàñàí","õàíãààã¿é")</f>
        <v>õàíãààã¿é</v>
      </c>
      <c r="N211" s="142">
        <f t="shared" si="27"/>
        <v>1500000</v>
      </c>
      <c r="O211" s="53">
        <v>-1694518</v>
      </c>
      <c r="P211" s="302"/>
      <c r="Q211" s="303"/>
    </row>
    <row r="212" spans="1:17" ht="15" customHeight="1" thickBot="1">
      <c r="A212" s="242"/>
      <c r="B212" s="164"/>
      <c r="C212" s="242"/>
      <c r="D212" s="242"/>
      <c r="E212" s="285"/>
      <c r="F212" s="242"/>
      <c r="G212" s="130" t="s">
        <v>20</v>
      </c>
      <c r="H212" s="20">
        <v>50000000</v>
      </c>
      <c r="I212" s="14">
        <v>96120520</v>
      </c>
      <c r="J212" s="3" t="str">
        <f t="shared" si="28"/>
        <v>õàíãàñàí</v>
      </c>
      <c r="K212" s="52">
        <f t="shared" si="26"/>
        <v>15000000</v>
      </c>
      <c r="L212" s="47"/>
      <c r="M212" s="103" t="str">
        <f>+IF(L212*100/I212&gt;=3, "õàíãàñàí","õàíãààã¿é")</f>
        <v>õàíãààã¿é</v>
      </c>
      <c r="N212" s="142">
        <f t="shared" si="27"/>
        <v>1500000</v>
      </c>
      <c r="O212" s="49">
        <v>-3349835</v>
      </c>
      <c r="P212" s="302"/>
      <c r="Q212" s="303"/>
    </row>
    <row r="213" spans="1:17" ht="15.75" customHeight="1" thickBot="1">
      <c r="A213" s="242"/>
      <c r="B213" s="164"/>
      <c r="C213" s="242"/>
      <c r="D213" s="242"/>
      <c r="E213" s="285"/>
      <c r="F213" s="242"/>
      <c r="G213" s="130" t="s">
        <v>24</v>
      </c>
      <c r="H213" s="20">
        <v>50000000</v>
      </c>
      <c r="I213" s="14">
        <v>96131198</v>
      </c>
      <c r="J213" s="3" t="str">
        <f t="shared" si="28"/>
        <v>õàíãàñàí</v>
      </c>
      <c r="K213" s="52">
        <f t="shared" si="26"/>
        <v>15000000</v>
      </c>
      <c r="L213" s="47"/>
      <c r="M213" s="103" t="str">
        <f>+IF(L213*100/I213&gt;=3, "õàíãàñàí","õàíãààã¿é")</f>
        <v>õàíãààã¿é</v>
      </c>
      <c r="N213" s="142">
        <f t="shared" si="27"/>
        <v>1500000</v>
      </c>
      <c r="O213" s="49">
        <v>-4917554</v>
      </c>
      <c r="P213" s="302"/>
      <c r="Q213" s="303"/>
    </row>
    <row r="214" spans="1:17" ht="15.75" customHeight="1" thickBot="1">
      <c r="A214" s="242"/>
      <c r="B214" s="164"/>
      <c r="C214" s="242"/>
      <c r="D214" s="242"/>
      <c r="E214" s="285"/>
      <c r="F214" s="242"/>
      <c r="G214" s="134" t="s">
        <v>40</v>
      </c>
      <c r="H214" s="38">
        <v>50000000</v>
      </c>
      <c r="I214" s="14">
        <v>136822941</v>
      </c>
      <c r="J214" s="3" t="str">
        <f t="shared" si="28"/>
        <v>õàíãàñàí</v>
      </c>
      <c r="K214" s="52">
        <f t="shared" si="26"/>
        <v>15000000</v>
      </c>
      <c r="L214" s="196">
        <v>7538219</v>
      </c>
      <c r="M214" s="219" t="str">
        <f>+IF(L214*100/I214&gt;=3, "õàíãàñàí","õàíãààã¿é")</f>
        <v>õàíãàñàí</v>
      </c>
      <c r="N214" s="152">
        <f t="shared" si="27"/>
        <v>1500000</v>
      </c>
      <c r="O214" s="49">
        <v>-9814627</v>
      </c>
      <c r="P214" s="302"/>
      <c r="Q214" s="303"/>
    </row>
    <row r="215" spans="1:17">
      <c r="A215" s="314">
        <v>30</v>
      </c>
      <c r="B215" s="363">
        <v>51</v>
      </c>
      <c r="C215" s="244">
        <v>51</v>
      </c>
      <c r="D215" s="244">
        <v>5011558</v>
      </c>
      <c r="E215" s="247" t="s">
        <v>59</v>
      </c>
      <c r="F215" s="386" t="s">
        <v>13</v>
      </c>
      <c r="G215" s="133" t="s">
        <v>14</v>
      </c>
      <c r="H215" s="17">
        <v>766695800</v>
      </c>
      <c r="I215" s="26">
        <v>536365100</v>
      </c>
      <c r="J215" s="7" t="str">
        <f t="shared" si="28"/>
        <v>õàíãàñàí</v>
      </c>
      <c r="K215" s="52">
        <f t="shared" si="26"/>
        <v>230008740</v>
      </c>
      <c r="L215" s="60">
        <v>0</v>
      </c>
      <c r="M215" s="93" t="str">
        <f t="shared" ref="M215:M221" si="29">+IF(L215*100/H215&gt;=3, "õàíãàñàí","õàíãààã¿é")</f>
        <v>õàíãààã¿é</v>
      </c>
      <c r="N215" s="142">
        <f t="shared" si="27"/>
        <v>23000874</v>
      </c>
      <c r="O215" s="55">
        <v>-35076800</v>
      </c>
      <c r="P215" s="390"/>
      <c r="Q215" s="392" t="s">
        <v>23</v>
      </c>
    </row>
    <row r="216" spans="1:17" ht="15" customHeight="1">
      <c r="A216" s="314"/>
      <c r="B216" s="300"/>
      <c r="C216" s="244"/>
      <c r="D216" s="244"/>
      <c r="E216" s="247"/>
      <c r="F216" s="386"/>
      <c r="G216" s="130" t="s">
        <v>16</v>
      </c>
      <c r="H216" s="14">
        <v>766695800</v>
      </c>
      <c r="I216" s="14">
        <v>468684800</v>
      </c>
      <c r="J216" s="3" t="str">
        <f t="shared" si="28"/>
        <v>õàíãàñàí</v>
      </c>
      <c r="K216" s="52">
        <f t="shared" si="26"/>
        <v>230008740</v>
      </c>
      <c r="L216" s="47">
        <v>0</v>
      </c>
      <c r="M216" s="48" t="str">
        <f t="shared" si="29"/>
        <v>õàíãààã¿é</v>
      </c>
      <c r="N216" s="142">
        <f t="shared" si="27"/>
        <v>23000874</v>
      </c>
      <c r="O216" s="49">
        <v>-108195700</v>
      </c>
      <c r="P216" s="390"/>
      <c r="Q216" s="392"/>
    </row>
    <row r="217" spans="1:17" ht="15" customHeight="1">
      <c r="A217" s="314"/>
      <c r="B217" s="300"/>
      <c r="C217" s="244"/>
      <c r="D217" s="244"/>
      <c r="E217" s="247"/>
      <c r="F217" s="386"/>
      <c r="G217" s="130" t="s">
        <v>17</v>
      </c>
      <c r="H217" s="14">
        <v>766695816</v>
      </c>
      <c r="I217" s="14">
        <v>428886548</v>
      </c>
      <c r="J217" s="3" t="str">
        <f t="shared" si="28"/>
        <v>õàíãàñàí</v>
      </c>
      <c r="K217" s="52">
        <f t="shared" si="26"/>
        <v>230008744.80000001</v>
      </c>
      <c r="L217" s="47">
        <v>0</v>
      </c>
      <c r="M217" s="48" t="str">
        <f t="shared" si="29"/>
        <v>õàíãààã¿é</v>
      </c>
      <c r="N217" s="142">
        <f t="shared" si="27"/>
        <v>23000874.48</v>
      </c>
      <c r="O217" s="49">
        <v>-153616814.85999998</v>
      </c>
      <c r="P217" s="390"/>
      <c r="Q217" s="392"/>
    </row>
    <row r="218" spans="1:17" ht="15.75" customHeight="1">
      <c r="A218" s="314"/>
      <c r="B218" s="300"/>
      <c r="C218" s="244"/>
      <c r="D218" s="244"/>
      <c r="E218" s="247"/>
      <c r="F218" s="386"/>
      <c r="G218" s="131" t="s">
        <v>18</v>
      </c>
      <c r="H218" s="29">
        <v>982409316</v>
      </c>
      <c r="I218" s="29">
        <v>521170916</v>
      </c>
      <c r="J218" s="11" t="str">
        <f t="shared" si="28"/>
        <v>õàíãàñàí</v>
      </c>
      <c r="K218" s="52">
        <f t="shared" si="26"/>
        <v>294722794.80000001</v>
      </c>
      <c r="L218" s="57">
        <v>0</v>
      </c>
      <c r="M218" s="58" t="str">
        <f t="shared" si="29"/>
        <v>õàíãààã¿é</v>
      </c>
      <c r="N218" s="142">
        <f t="shared" si="27"/>
        <v>29472279.48</v>
      </c>
      <c r="O218" s="53">
        <v>-112731917.72</v>
      </c>
      <c r="P218" s="390"/>
      <c r="Q218" s="392"/>
    </row>
    <row r="219" spans="1:17" ht="15" customHeight="1">
      <c r="A219" s="314"/>
      <c r="B219" s="168"/>
      <c r="C219" s="244"/>
      <c r="D219" s="244"/>
      <c r="E219" s="247"/>
      <c r="F219" s="386"/>
      <c r="G219" s="130" t="s">
        <v>20</v>
      </c>
      <c r="H219" s="14">
        <v>982409316.79999995</v>
      </c>
      <c r="I219" s="14">
        <v>557276823.11000001</v>
      </c>
      <c r="J219" s="3" t="str">
        <f t="shared" si="28"/>
        <v>õàíãàñàí</v>
      </c>
      <c r="K219" s="52">
        <f t="shared" si="26"/>
        <v>294722795.04000002</v>
      </c>
      <c r="L219" s="47">
        <v>23000792.399999999</v>
      </c>
      <c r="M219" s="48" t="str">
        <f t="shared" si="29"/>
        <v>õàíãààã¿é</v>
      </c>
      <c r="N219" s="142">
        <f t="shared" si="27"/>
        <v>29472279.503999997</v>
      </c>
      <c r="O219" s="49">
        <v>-173173462.91999999</v>
      </c>
      <c r="P219" s="390"/>
      <c r="Q219" s="392"/>
    </row>
    <row r="220" spans="1:17" ht="15" customHeight="1">
      <c r="A220" s="314"/>
      <c r="B220" s="168"/>
      <c r="C220" s="244"/>
      <c r="D220" s="244"/>
      <c r="E220" s="247"/>
      <c r="F220" s="386"/>
      <c r="G220" s="130" t="s">
        <v>24</v>
      </c>
      <c r="H220" s="14">
        <v>982409316.79999995</v>
      </c>
      <c r="I220" s="14">
        <v>573553602</v>
      </c>
      <c r="J220" s="3" t="str">
        <f t="shared" si="28"/>
        <v>õàíãàñàí</v>
      </c>
      <c r="K220" s="52">
        <f t="shared" si="26"/>
        <v>294722795.04000002</v>
      </c>
      <c r="L220" s="47">
        <v>23000792</v>
      </c>
      <c r="M220" s="48" t="str">
        <f t="shared" si="29"/>
        <v>õàíãààã¿é</v>
      </c>
      <c r="N220" s="142">
        <f t="shared" si="27"/>
        <v>29472279.503999997</v>
      </c>
      <c r="O220" s="49">
        <v>-71335848.180000007</v>
      </c>
      <c r="P220" s="390"/>
      <c r="Q220" s="392"/>
    </row>
    <row r="221" spans="1:17" ht="13.5" thickBot="1">
      <c r="A221" s="374"/>
      <c r="B221" s="199"/>
      <c r="C221" s="375"/>
      <c r="D221" s="375"/>
      <c r="E221" s="316"/>
      <c r="F221" s="387"/>
      <c r="G221" s="130" t="s">
        <v>40</v>
      </c>
      <c r="H221" s="14">
        <v>982409317</v>
      </c>
      <c r="I221" s="22">
        <v>632211820</v>
      </c>
      <c r="J221" s="186" t="str">
        <f t="shared" si="28"/>
        <v>õàíãàñàí</v>
      </c>
      <c r="K221" s="3">
        <f t="shared" si="26"/>
        <v>294722795.10000002</v>
      </c>
      <c r="L221" s="47">
        <v>23000792</v>
      </c>
      <c r="M221" s="48" t="str">
        <f t="shared" si="29"/>
        <v>õàíãààã¿é</v>
      </c>
      <c r="N221" s="200">
        <f t="shared" si="27"/>
        <v>29472279.510000002</v>
      </c>
      <c r="O221" s="49">
        <v>2298893</v>
      </c>
      <c r="P221" s="391"/>
      <c r="Q221" s="393"/>
    </row>
    <row r="222" spans="1:17">
      <c r="A222" s="198"/>
      <c r="B222" s="32"/>
      <c r="C222" s="198"/>
      <c r="D222" s="198"/>
      <c r="E222" s="198"/>
      <c r="F222" s="198"/>
      <c r="G222" s="132"/>
      <c r="H222" s="33"/>
      <c r="I222" s="33"/>
      <c r="J222" s="13"/>
      <c r="K222" s="13"/>
      <c r="L222" s="34"/>
      <c r="M222" s="35"/>
      <c r="N222" s="35"/>
      <c r="O222" s="56"/>
      <c r="P222" s="36"/>
      <c r="Q222" s="32"/>
    </row>
    <row r="223" spans="1:17" s="35" customFormat="1" ht="13.5" thickBot="1">
      <c r="A223" s="32"/>
      <c r="B223" s="32"/>
      <c r="C223" s="32"/>
      <c r="D223" s="32"/>
      <c r="E223" s="84"/>
      <c r="F223" s="84"/>
      <c r="G223" s="132"/>
      <c r="H223" s="33"/>
      <c r="I223" s="33"/>
      <c r="J223" s="13"/>
      <c r="K223" s="13"/>
      <c r="L223" s="34"/>
      <c r="O223" s="56"/>
      <c r="P223" s="36"/>
      <c r="Q223" s="36"/>
    </row>
    <row r="224" spans="1:17" s="89" customFormat="1" ht="58.5" customHeight="1" thickBot="1">
      <c r="A224" s="172" t="s">
        <v>0</v>
      </c>
      <c r="B224" s="174"/>
      <c r="C224" s="172" t="s">
        <v>1</v>
      </c>
      <c r="D224" s="178" t="s">
        <v>34</v>
      </c>
      <c r="E224" s="172" t="s">
        <v>3</v>
      </c>
      <c r="F224" s="225" t="s">
        <v>4</v>
      </c>
      <c r="G224" s="99" t="s">
        <v>5</v>
      </c>
      <c r="H224" s="100" t="s">
        <v>6</v>
      </c>
      <c r="I224" s="349" t="s">
        <v>7</v>
      </c>
      <c r="J224" s="350"/>
      <c r="K224" s="137" t="s">
        <v>80</v>
      </c>
      <c r="L224" s="275" t="s">
        <v>8</v>
      </c>
      <c r="M224" s="276"/>
      <c r="N224" s="137" t="s">
        <v>81</v>
      </c>
      <c r="O224" s="101" t="s">
        <v>9</v>
      </c>
      <c r="P224" s="102" t="s">
        <v>10</v>
      </c>
      <c r="Q224" s="102" t="s">
        <v>11</v>
      </c>
    </row>
    <row r="225" spans="1:17" ht="13.5" thickBot="1">
      <c r="A225" s="242">
        <v>31</v>
      </c>
      <c r="B225" s="242">
        <v>52</v>
      </c>
      <c r="C225" s="242">
        <v>52</v>
      </c>
      <c r="D225" s="242">
        <v>5157234</v>
      </c>
      <c r="E225" s="285" t="s">
        <v>60</v>
      </c>
      <c r="F225" s="242" t="s">
        <v>13</v>
      </c>
      <c r="G225" s="123" t="s">
        <v>14</v>
      </c>
      <c r="H225" s="17">
        <v>50000000</v>
      </c>
      <c r="I225" s="121">
        <v>13026200</v>
      </c>
      <c r="J225" s="122" t="str">
        <f t="shared" ref="J225:J269" si="30">+IF(I225*100/H225&gt;=30,"õàíãàñàí","õàíãààã¿é")</f>
        <v>õàíãààã¿é</v>
      </c>
      <c r="K225" s="122">
        <f>H225*30/100</f>
        <v>15000000</v>
      </c>
      <c r="L225" s="18">
        <v>1500000</v>
      </c>
      <c r="M225" s="19" t="str">
        <f t="shared" ref="M225:M270" si="31">+IF(L225*100/H225&gt;=3, "õàíãàñàí","õàíãààã¿é")</f>
        <v>õàíãàñàí</v>
      </c>
      <c r="N225" s="144">
        <f>H225*3/100</f>
        <v>1500000</v>
      </c>
      <c r="O225" s="50">
        <v>-7122100</v>
      </c>
      <c r="P225" s="255"/>
      <c r="Q225" s="239"/>
    </row>
    <row r="226" spans="1:17" ht="15" customHeight="1" thickBot="1">
      <c r="A226" s="242"/>
      <c r="B226" s="242"/>
      <c r="C226" s="242"/>
      <c r="D226" s="242"/>
      <c r="E226" s="285"/>
      <c r="F226" s="242"/>
      <c r="G226" s="124" t="s">
        <v>16</v>
      </c>
      <c r="H226" s="14">
        <v>50000000</v>
      </c>
      <c r="I226" s="45">
        <v>10056800</v>
      </c>
      <c r="J226" s="46" t="str">
        <f t="shared" si="30"/>
        <v>õàíãààã¿é</v>
      </c>
      <c r="K226" s="122">
        <f t="shared" ref="K226:K294" si="32">H226*30/100</f>
        <v>15000000</v>
      </c>
      <c r="L226" s="15">
        <v>1500000</v>
      </c>
      <c r="M226" s="16" t="str">
        <f t="shared" si="31"/>
        <v>õàíãàñàí</v>
      </c>
      <c r="N226" s="144">
        <f t="shared" ref="N226:N293" si="33">H226*3/100</f>
        <v>1500000</v>
      </c>
      <c r="O226" s="49">
        <v>-10295800</v>
      </c>
      <c r="P226" s="256"/>
      <c r="Q226" s="240"/>
    </row>
    <row r="227" spans="1:17" ht="15" customHeight="1" thickBot="1">
      <c r="A227" s="242"/>
      <c r="B227" s="242"/>
      <c r="C227" s="242"/>
      <c r="D227" s="242"/>
      <c r="E227" s="285"/>
      <c r="F227" s="242"/>
      <c r="G227" s="124" t="s">
        <v>17</v>
      </c>
      <c r="H227" s="14">
        <v>50000000</v>
      </c>
      <c r="I227" s="45">
        <v>7776737.5999999996</v>
      </c>
      <c r="J227" s="46" t="str">
        <f t="shared" si="30"/>
        <v>õàíãààã¿é</v>
      </c>
      <c r="K227" s="122">
        <f t="shared" si="32"/>
        <v>15000000</v>
      </c>
      <c r="L227" s="15">
        <v>1500000</v>
      </c>
      <c r="M227" s="16" t="str">
        <f t="shared" si="31"/>
        <v>õàíãàñàí</v>
      </c>
      <c r="N227" s="144">
        <f t="shared" si="33"/>
        <v>1500000</v>
      </c>
      <c r="O227" s="49">
        <v>-14461911.85</v>
      </c>
      <c r="P227" s="256"/>
      <c r="Q227" s="240"/>
    </row>
    <row r="228" spans="1:17" ht="15.75" customHeight="1" thickBot="1">
      <c r="A228" s="242"/>
      <c r="B228" s="242"/>
      <c r="C228" s="242"/>
      <c r="D228" s="242"/>
      <c r="E228" s="285"/>
      <c r="F228" s="242"/>
      <c r="G228" s="125" t="s">
        <v>18</v>
      </c>
      <c r="H228" s="29">
        <v>50000000</v>
      </c>
      <c r="I228" s="94">
        <v>13911752.32</v>
      </c>
      <c r="J228" s="95" t="str">
        <f t="shared" si="30"/>
        <v>õàíãààã¿é</v>
      </c>
      <c r="K228" s="122">
        <f t="shared" si="32"/>
        <v>15000000</v>
      </c>
      <c r="L228" s="30">
        <v>1500000</v>
      </c>
      <c r="M228" s="31" t="str">
        <f t="shared" si="31"/>
        <v>õàíãàñàí</v>
      </c>
      <c r="N228" s="144">
        <f t="shared" si="33"/>
        <v>1500000</v>
      </c>
      <c r="O228" s="53">
        <v>-2965985.2799999998</v>
      </c>
      <c r="P228" s="256"/>
      <c r="Q228" s="240"/>
    </row>
    <row r="229" spans="1:17" ht="15" customHeight="1" thickBot="1">
      <c r="A229" s="242"/>
      <c r="B229" s="164"/>
      <c r="C229" s="242"/>
      <c r="D229" s="242"/>
      <c r="E229" s="285"/>
      <c r="F229" s="242"/>
      <c r="G229" s="124" t="s">
        <v>20</v>
      </c>
      <c r="H229" s="14">
        <v>50000000</v>
      </c>
      <c r="I229" s="14">
        <v>39771043</v>
      </c>
      <c r="J229" s="3" t="str">
        <f t="shared" si="30"/>
        <v>õàíãàñàí</v>
      </c>
      <c r="K229" s="154">
        <f t="shared" si="32"/>
        <v>15000000</v>
      </c>
      <c r="L229" s="15">
        <v>1500000</v>
      </c>
      <c r="M229" s="16" t="str">
        <f t="shared" si="31"/>
        <v>õàíãàñàí</v>
      </c>
      <c r="N229" s="144">
        <f t="shared" si="33"/>
        <v>1500000</v>
      </c>
      <c r="O229" s="49">
        <v>-5347156.28</v>
      </c>
      <c r="P229" s="256"/>
      <c r="Q229" s="240"/>
    </row>
    <row r="230" spans="1:17" ht="15.75" customHeight="1" thickBot="1">
      <c r="A230" s="242"/>
      <c r="B230" s="164"/>
      <c r="C230" s="242"/>
      <c r="D230" s="242"/>
      <c r="E230" s="285"/>
      <c r="F230" s="242"/>
      <c r="G230" s="124" t="s">
        <v>24</v>
      </c>
      <c r="H230" s="14">
        <v>50000000</v>
      </c>
      <c r="I230" s="45">
        <v>14912127.449999999</v>
      </c>
      <c r="J230" s="46" t="str">
        <f t="shared" si="30"/>
        <v>õàíãààã¿é</v>
      </c>
      <c r="K230" s="122">
        <f t="shared" si="32"/>
        <v>15000000</v>
      </c>
      <c r="L230" s="15">
        <v>1500000</v>
      </c>
      <c r="M230" s="16" t="str">
        <f t="shared" si="31"/>
        <v>õàíãàñàí</v>
      </c>
      <c r="N230" s="144">
        <f t="shared" si="33"/>
        <v>1500000</v>
      </c>
      <c r="O230" s="49">
        <v>-2443200.9900000002</v>
      </c>
      <c r="P230" s="256"/>
      <c r="Q230" s="240"/>
    </row>
    <row r="231" spans="1:17" ht="15.75" customHeight="1" thickBot="1">
      <c r="A231" s="242"/>
      <c r="B231" s="164"/>
      <c r="C231" s="242"/>
      <c r="D231" s="242"/>
      <c r="E231" s="285"/>
      <c r="F231" s="242"/>
      <c r="G231" s="128" t="s">
        <v>40</v>
      </c>
      <c r="H231" s="26">
        <v>50000000</v>
      </c>
      <c r="I231" s="41">
        <v>39278422.850000001</v>
      </c>
      <c r="J231" s="7" t="str">
        <f t="shared" si="30"/>
        <v>õàíãàñàí</v>
      </c>
      <c r="K231" s="8">
        <f t="shared" si="32"/>
        <v>15000000</v>
      </c>
      <c r="L231" s="27">
        <v>1500000</v>
      </c>
      <c r="M231" s="28" t="str">
        <f t="shared" si="31"/>
        <v>õàíãàñàí</v>
      </c>
      <c r="N231" s="144">
        <f t="shared" si="33"/>
        <v>1500000</v>
      </c>
      <c r="O231" s="55">
        <v>2259328.73</v>
      </c>
      <c r="P231" s="257"/>
      <c r="Q231" s="241"/>
    </row>
    <row r="232" spans="1:17" ht="12.75" customHeight="1" thickBot="1">
      <c r="A232" s="243">
        <v>32</v>
      </c>
      <c r="B232" s="242">
        <v>53</v>
      </c>
      <c r="C232" s="243">
        <v>53</v>
      </c>
      <c r="D232" s="243">
        <v>5128013</v>
      </c>
      <c r="E232" s="296" t="s">
        <v>61</v>
      </c>
      <c r="F232" s="243" t="s">
        <v>13</v>
      </c>
      <c r="G232" s="128" t="s">
        <v>14</v>
      </c>
      <c r="H232" s="26">
        <v>50000000</v>
      </c>
      <c r="I232" s="104">
        <v>3820500</v>
      </c>
      <c r="J232" s="105" t="str">
        <f t="shared" si="30"/>
        <v>õàíãààã¿é</v>
      </c>
      <c r="K232" s="122">
        <f t="shared" si="32"/>
        <v>15000000</v>
      </c>
      <c r="L232" s="59">
        <v>1500000</v>
      </c>
      <c r="M232" s="28" t="str">
        <f t="shared" si="31"/>
        <v>õàíãàñàí</v>
      </c>
      <c r="N232" s="144">
        <f t="shared" si="33"/>
        <v>1500000</v>
      </c>
      <c r="O232" s="55">
        <v>-4189700</v>
      </c>
      <c r="P232" s="255"/>
      <c r="Q232" s="258" t="s">
        <v>23</v>
      </c>
    </row>
    <row r="233" spans="1:17" ht="15.75" customHeight="1" thickBot="1">
      <c r="A233" s="244"/>
      <c r="B233" s="242"/>
      <c r="C233" s="244"/>
      <c r="D233" s="244"/>
      <c r="E233" s="297"/>
      <c r="F233" s="244"/>
      <c r="G233" s="124" t="s">
        <v>16</v>
      </c>
      <c r="H233" s="14">
        <v>50000000</v>
      </c>
      <c r="I233" s="45">
        <v>6225865.1699999999</v>
      </c>
      <c r="J233" s="46" t="str">
        <f t="shared" si="30"/>
        <v>õàíãààã¿é</v>
      </c>
      <c r="K233" s="122">
        <f t="shared" si="32"/>
        <v>15000000</v>
      </c>
      <c r="L233" s="6">
        <v>1500000</v>
      </c>
      <c r="M233" s="16" t="str">
        <f t="shared" si="31"/>
        <v>õàíãàñàí</v>
      </c>
      <c r="N233" s="144">
        <f t="shared" si="33"/>
        <v>1500000</v>
      </c>
      <c r="O233" s="49">
        <v>-8199819.8300000001</v>
      </c>
      <c r="P233" s="256"/>
      <c r="Q233" s="259"/>
    </row>
    <row r="234" spans="1:17" ht="15.75" customHeight="1" thickBot="1">
      <c r="A234" s="244"/>
      <c r="B234" s="242"/>
      <c r="C234" s="244"/>
      <c r="D234" s="244"/>
      <c r="E234" s="297"/>
      <c r="F234" s="244"/>
      <c r="G234" s="124" t="s">
        <v>17</v>
      </c>
      <c r="H234" s="14">
        <v>50000000</v>
      </c>
      <c r="I234" s="45">
        <v>3118265.14</v>
      </c>
      <c r="J234" s="46" t="str">
        <f t="shared" si="30"/>
        <v>õàíãààã¿é</v>
      </c>
      <c r="K234" s="122">
        <f t="shared" si="32"/>
        <v>15000000</v>
      </c>
      <c r="L234" s="47">
        <v>0</v>
      </c>
      <c r="M234" s="48" t="str">
        <f t="shared" si="31"/>
        <v>õàíãààã¿é</v>
      </c>
      <c r="N234" s="155">
        <f t="shared" si="33"/>
        <v>1500000</v>
      </c>
      <c r="O234" s="49">
        <v>-4539763.03</v>
      </c>
      <c r="P234" s="256"/>
      <c r="Q234" s="259"/>
    </row>
    <row r="235" spans="1:17" ht="15.75" customHeight="1" thickBot="1">
      <c r="A235" s="244"/>
      <c r="B235" s="242"/>
      <c r="C235" s="244"/>
      <c r="D235" s="244"/>
      <c r="E235" s="297"/>
      <c r="F235" s="244"/>
      <c r="G235" s="125" t="s">
        <v>18</v>
      </c>
      <c r="H235" s="29">
        <v>50000000</v>
      </c>
      <c r="I235" s="94">
        <v>2482908.73</v>
      </c>
      <c r="J235" s="95" t="str">
        <f t="shared" si="30"/>
        <v>õàíãààã¿é</v>
      </c>
      <c r="K235" s="122">
        <f t="shared" si="32"/>
        <v>15000000</v>
      </c>
      <c r="L235" s="57">
        <v>0</v>
      </c>
      <c r="M235" s="58" t="str">
        <f t="shared" si="31"/>
        <v>õàíãààã¿é</v>
      </c>
      <c r="N235" s="155">
        <f t="shared" si="33"/>
        <v>1500000</v>
      </c>
      <c r="O235" s="53">
        <v>-4047616.41</v>
      </c>
      <c r="P235" s="256"/>
      <c r="Q235" s="259"/>
    </row>
    <row r="236" spans="1:17" ht="15.75" customHeight="1" thickBot="1">
      <c r="A236" s="244"/>
      <c r="B236" s="65"/>
      <c r="C236" s="244"/>
      <c r="D236" s="244"/>
      <c r="E236" s="297"/>
      <c r="F236" s="244"/>
      <c r="G236" s="124" t="s">
        <v>20</v>
      </c>
      <c r="H236" s="14">
        <v>50000000</v>
      </c>
      <c r="I236" s="45">
        <v>2482908.73</v>
      </c>
      <c r="J236" s="46" t="str">
        <f t="shared" si="30"/>
        <v>õàíãààã¿é</v>
      </c>
      <c r="K236" s="122">
        <f t="shared" si="32"/>
        <v>15000000</v>
      </c>
      <c r="L236" s="47"/>
      <c r="M236" s="48" t="str">
        <f t="shared" si="31"/>
        <v>õàíãààã¿é</v>
      </c>
      <c r="N236" s="155">
        <f t="shared" si="33"/>
        <v>1500000</v>
      </c>
      <c r="O236" s="49">
        <v>-4047616.41</v>
      </c>
      <c r="P236" s="256"/>
      <c r="Q236" s="259"/>
    </row>
    <row r="237" spans="1:17" ht="15.75" customHeight="1" thickBot="1">
      <c r="A237" s="244"/>
      <c r="B237" s="65"/>
      <c r="C237" s="244"/>
      <c r="D237" s="244"/>
      <c r="E237" s="297"/>
      <c r="F237" s="244"/>
      <c r="G237" s="124" t="s">
        <v>24</v>
      </c>
      <c r="H237" s="14">
        <v>50000000</v>
      </c>
      <c r="I237" s="45">
        <v>2482908.73</v>
      </c>
      <c r="J237" s="46" t="str">
        <f t="shared" si="30"/>
        <v>õàíãààã¿é</v>
      </c>
      <c r="K237" s="122">
        <f t="shared" si="32"/>
        <v>15000000</v>
      </c>
      <c r="L237" s="47"/>
      <c r="M237" s="48" t="str">
        <f t="shared" si="31"/>
        <v>õàíãààã¿é</v>
      </c>
      <c r="N237" s="155">
        <f t="shared" si="33"/>
        <v>1500000</v>
      </c>
      <c r="O237" s="49">
        <v>-4047616.41</v>
      </c>
      <c r="P237" s="256"/>
      <c r="Q237" s="259"/>
    </row>
    <row r="238" spans="1:17" ht="15.75" customHeight="1" thickBot="1">
      <c r="A238" s="245"/>
      <c r="B238" s="164"/>
      <c r="C238" s="245"/>
      <c r="D238" s="245"/>
      <c r="E238" s="298"/>
      <c r="F238" s="245"/>
      <c r="G238" s="128" t="s">
        <v>40</v>
      </c>
      <c r="H238" s="26">
        <v>50000000</v>
      </c>
      <c r="I238" s="104">
        <v>2482908.73</v>
      </c>
      <c r="J238" s="105" t="str">
        <f t="shared" si="30"/>
        <v>õàíãààã¿é</v>
      </c>
      <c r="K238" s="122">
        <f t="shared" si="32"/>
        <v>15000000</v>
      </c>
      <c r="L238" s="60"/>
      <c r="M238" s="61" t="str">
        <f t="shared" si="31"/>
        <v>õàíãààã¿é</v>
      </c>
      <c r="N238" s="155">
        <f t="shared" si="33"/>
        <v>1500000</v>
      </c>
      <c r="O238" s="55">
        <v>-4047616.4</v>
      </c>
      <c r="P238" s="257"/>
      <c r="Q238" s="260"/>
    </row>
    <row r="239" spans="1:17" ht="12.75" customHeight="1" thickBot="1">
      <c r="A239" s="243">
        <v>33</v>
      </c>
      <c r="B239" s="300">
        <v>54</v>
      </c>
      <c r="C239" s="243">
        <v>54</v>
      </c>
      <c r="D239" s="243">
        <v>5173701</v>
      </c>
      <c r="E239" s="246" t="s">
        <v>62</v>
      </c>
      <c r="F239" s="252" t="s">
        <v>39</v>
      </c>
      <c r="G239" s="128" t="s">
        <v>14</v>
      </c>
      <c r="H239" s="59">
        <v>250000000</v>
      </c>
      <c r="I239" s="26">
        <v>209336700</v>
      </c>
      <c r="J239" s="7" t="str">
        <f t="shared" si="30"/>
        <v>õàíãàñàí</v>
      </c>
      <c r="K239" s="154">
        <f t="shared" si="32"/>
        <v>75000000</v>
      </c>
      <c r="L239" s="27">
        <v>7500000</v>
      </c>
      <c r="M239" s="28" t="str">
        <f t="shared" si="31"/>
        <v>õàíãàñàí</v>
      </c>
      <c r="N239" s="144">
        <f t="shared" si="33"/>
        <v>7500000</v>
      </c>
      <c r="O239" s="55">
        <v>-5418800</v>
      </c>
      <c r="P239" s="255"/>
      <c r="Q239" s="239"/>
    </row>
    <row r="240" spans="1:17" ht="15.75" customHeight="1" thickBot="1">
      <c r="A240" s="244"/>
      <c r="B240" s="300"/>
      <c r="C240" s="244"/>
      <c r="D240" s="244"/>
      <c r="E240" s="247"/>
      <c r="F240" s="253"/>
      <c r="G240" s="124" t="s">
        <v>16</v>
      </c>
      <c r="H240" s="6">
        <v>250000000</v>
      </c>
      <c r="I240" s="14">
        <v>220677700</v>
      </c>
      <c r="J240" s="3" t="str">
        <f t="shared" si="30"/>
        <v>õàíãàñàí</v>
      </c>
      <c r="K240" s="154">
        <f t="shared" si="32"/>
        <v>75000000</v>
      </c>
      <c r="L240" s="15">
        <v>7500000</v>
      </c>
      <c r="M240" s="16" t="str">
        <f t="shared" si="31"/>
        <v>õàíãàñàí</v>
      </c>
      <c r="N240" s="144">
        <f t="shared" si="33"/>
        <v>7500000</v>
      </c>
      <c r="O240" s="49">
        <v>-7558500</v>
      </c>
      <c r="P240" s="256"/>
      <c r="Q240" s="240"/>
    </row>
    <row r="241" spans="1:17" ht="15.75" customHeight="1" thickBot="1">
      <c r="A241" s="244"/>
      <c r="B241" s="300"/>
      <c r="C241" s="244"/>
      <c r="D241" s="244"/>
      <c r="E241" s="247"/>
      <c r="F241" s="253"/>
      <c r="G241" s="124" t="s">
        <v>17</v>
      </c>
      <c r="H241" s="6">
        <v>250000000</v>
      </c>
      <c r="I241" s="14">
        <v>206302525.00999999</v>
      </c>
      <c r="J241" s="3" t="str">
        <f t="shared" si="30"/>
        <v>õàíãàñàí</v>
      </c>
      <c r="K241" s="154">
        <f t="shared" si="32"/>
        <v>75000000</v>
      </c>
      <c r="L241" s="15">
        <v>7500000</v>
      </c>
      <c r="M241" s="16" t="str">
        <f t="shared" si="31"/>
        <v>õàíãàñàí</v>
      </c>
      <c r="N241" s="144">
        <f t="shared" si="33"/>
        <v>7500000</v>
      </c>
      <c r="O241" s="49">
        <v>-9775782.0399999991</v>
      </c>
      <c r="P241" s="256"/>
      <c r="Q241" s="240"/>
    </row>
    <row r="242" spans="1:17" ht="15.75" customHeight="1" thickBot="1">
      <c r="A242" s="244"/>
      <c r="B242" s="300"/>
      <c r="C242" s="244"/>
      <c r="D242" s="244"/>
      <c r="E242" s="247"/>
      <c r="F242" s="253"/>
      <c r="G242" s="125" t="s">
        <v>18</v>
      </c>
      <c r="H242" s="12">
        <v>250000000</v>
      </c>
      <c r="I242" s="29">
        <v>203188007.71000001</v>
      </c>
      <c r="J242" s="11" t="str">
        <f t="shared" si="30"/>
        <v>õàíãàñàí</v>
      </c>
      <c r="K242" s="154">
        <f t="shared" si="32"/>
        <v>75000000</v>
      </c>
      <c r="L242" s="30">
        <v>7500000</v>
      </c>
      <c r="M242" s="31" t="str">
        <f t="shared" si="31"/>
        <v>õàíãàñàí</v>
      </c>
      <c r="N242" s="144">
        <f t="shared" si="33"/>
        <v>7500000</v>
      </c>
      <c r="O242" s="53">
        <v>-2875242.3</v>
      </c>
      <c r="P242" s="256"/>
      <c r="Q242" s="240"/>
    </row>
    <row r="243" spans="1:17" ht="15.75" customHeight="1" thickBot="1">
      <c r="A243" s="244"/>
      <c r="B243" s="78"/>
      <c r="C243" s="244"/>
      <c r="D243" s="244"/>
      <c r="E243" s="247"/>
      <c r="F243" s="253"/>
      <c r="G243" s="124" t="s">
        <v>20</v>
      </c>
      <c r="H243" s="12">
        <v>250000000</v>
      </c>
      <c r="I243" s="14">
        <v>205969541.43000001</v>
      </c>
      <c r="J243" s="3" t="str">
        <f t="shared" si="30"/>
        <v>õàíãàñàí</v>
      </c>
      <c r="K243" s="154">
        <f t="shared" si="32"/>
        <v>75000000</v>
      </c>
      <c r="L243" s="15">
        <v>7500000</v>
      </c>
      <c r="M243" s="16" t="str">
        <f t="shared" si="31"/>
        <v>õàíãàñàí</v>
      </c>
      <c r="N243" s="144">
        <f t="shared" si="33"/>
        <v>7500000</v>
      </c>
      <c r="O243" s="49">
        <v>-7553747.5800000001</v>
      </c>
      <c r="P243" s="256"/>
      <c r="Q243" s="240"/>
    </row>
    <row r="244" spans="1:17" ht="15.75" customHeight="1" thickBot="1">
      <c r="A244" s="244"/>
      <c r="B244" s="78"/>
      <c r="C244" s="244"/>
      <c r="D244" s="244"/>
      <c r="E244" s="247"/>
      <c r="F244" s="253"/>
      <c r="G244" s="124" t="s">
        <v>24</v>
      </c>
      <c r="H244" s="12">
        <v>250000000</v>
      </c>
      <c r="I244" s="14">
        <v>189061752.43000001</v>
      </c>
      <c r="J244" s="3" t="str">
        <f t="shared" si="30"/>
        <v>õàíãàñàí</v>
      </c>
      <c r="K244" s="154">
        <f t="shared" si="32"/>
        <v>75000000</v>
      </c>
      <c r="L244" s="15">
        <v>7500000</v>
      </c>
      <c r="M244" s="16" t="str">
        <f t="shared" si="31"/>
        <v>õàíãàñàí</v>
      </c>
      <c r="N244" s="144">
        <f t="shared" si="33"/>
        <v>7500000</v>
      </c>
      <c r="O244" s="49">
        <v>-15345899.58</v>
      </c>
      <c r="P244" s="256"/>
      <c r="Q244" s="240"/>
    </row>
    <row r="245" spans="1:17" ht="15.75" customHeight="1" thickBot="1">
      <c r="A245" s="245"/>
      <c r="B245" s="165"/>
      <c r="C245" s="245"/>
      <c r="D245" s="245"/>
      <c r="E245" s="248"/>
      <c r="F245" s="254"/>
      <c r="G245" s="124" t="s">
        <v>40</v>
      </c>
      <c r="H245" s="220">
        <v>250000000</v>
      </c>
      <c r="I245" s="26">
        <v>183714922.40000001</v>
      </c>
      <c r="J245" s="7" t="str">
        <f t="shared" si="30"/>
        <v>õàíãàñàí</v>
      </c>
      <c r="K245" s="154">
        <f t="shared" si="32"/>
        <v>75000000</v>
      </c>
      <c r="L245" s="60"/>
      <c r="M245" s="48" t="str">
        <f t="shared" si="31"/>
        <v>õàíãààã¿é</v>
      </c>
      <c r="N245" s="155">
        <f t="shared" si="33"/>
        <v>7500000</v>
      </c>
      <c r="O245" s="55">
        <v>-17820719.600000001</v>
      </c>
      <c r="P245" s="257"/>
      <c r="Q245" s="240"/>
    </row>
    <row r="246" spans="1:17" ht="13.5" thickBot="1">
      <c r="A246" s="242">
        <v>34</v>
      </c>
      <c r="B246" s="242">
        <v>55</v>
      </c>
      <c r="C246" s="242">
        <v>55</v>
      </c>
      <c r="D246" s="242">
        <v>5091225</v>
      </c>
      <c r="E246" s="285" t="s">
        <v>63</v>
      </c>
      <c r="F246" s="242" t="s">
        <v>13</v>
      </c>
      <c r="G246" s="128" t="s">
        <v>14</v>
      </c>
      <c r="H246" s="17">
        <v>100000000</v>
      </c>
      <c r="I246" s="26">
        <v>54653658.460000001</v>
      </c>
      <c r="J246" s="7" t="str">
        <f t="shared" si="30"/>
        <v>õàíãàñàí</v>
      </c>
      <c r="K246" s="154">
        <f t="shared" si="32"/>
        <v>30000000</v>
      </c>
      <c r="L246" s="60">
        <v>1500000</v>
      </c>
      <c r="M246" s="61" t="str">
        <f t="shared" si="31"/>
        <v>õàíãààã¿é</v>
      </c>
      <c r="N246" s="155">
        <f t="shared" si="33"/>
        <v>3000000</v>
      </c>
      <c r="O246" s="55">
        <v>-4410287.53</v>
      </c>
      <c r="P246" s="329"/>
      <c r="Q246" s="302"/>
    </row>
    <row r="247" spans="1:17" ht="15" customHeight="1" thickBot="1">
      <c r="A247" s="242"/>
      <c r="B247" s="242"/>
      <c r="C247" s="242"/>
      <c r="D247" s="242"/>
      <c r="E247" s="285"/>
      <c r="F247" s="242"/>
      <c r="G247" s="124" t="s">
        <v>16</v>
      </c>
      <c r="H247" s="14">
        <v>100000000</v>
      </c>
      <c r="I247" s="14">
        <v>52475512.93</v>
      </c>
      <c r="J247" s="3" t="str">
        <f t="shared" si="30"/>
        <v>õàíãàñàí</v>
      </c>
      <c r="K247" s="154">
        <f t="shared" si="32"/>
        <v>30000000</v>
      </c>
      <c r="L247" s="47">
        <v>1500000</v>
      </c>
      <c r="M247" s="48" t="str">
        <f t="shared" si="31"/>
        <v>õàíãààã¿é</v>
      </c>
      <c r="N247" s="155">
        <f t="shared" si="33"/>
        <v>3000000</v>
      </c>
      <c r="O247" s="49">
        <v>-2163265.5299999998</v>
      </c>
      <c r="P247" s="269"/>
      <c r="Q247" s="302"/>
    </row>
    <row r="248" spans="1:17" ht="15" customHeight="1" thickBot="1">
      <c r="A248" s="242"/>
      <c r="B248" s="242"/>
      <c r="C248" s="242"/>
      <c r="D248" s="242"/>
      <c r="E248" s="285"/>
      <c r="F248" s="242"/>
      <c r="G248" s="124" t="s">
        <v>17</v>
      </c>
      <c r="H248" s="14">
        <v>100000000</v>
      </c>
      <c r="I248" s="14">
        <v>47422685.100000001</v>
      </c>
      <c r="J248" s="3" t="str">
        <f t="shared" si="30"/>
        <v>õàíãàñàí</v>
      </c>
      <c r="K248" s="154">
        <f t="shared" si="32"/>
        <v>30000000</v>
      </c>
      <c r="L248" s="47">
        <v>1500000</v>
      </c>
      <c r="M248" s="48" t="str">
        <f t="shared" si="31"/>
        <v>õàíãààã¿é</v>
      </c>
      <c r="N248" s="155">
        <f t="shared" si="33"/>
        <v>3000000</v>
      </c>
      <c r="O248" s="49">
        <v>-10600982.9</v>
      </c>
      <c r="P248" s="269"/>
      <c r="Q248" s="302"/>
    </row>
    <row r="249" spans="1:17" ht="15.75" customHeight="1" thickBot="1">
      <c r="A249" s="242"/>
      <c r="B249" s="242"/>
      <c r="C249" s="242"/>
      <c r="D249" s="242"/>
      <c r="E249" s="285"/>
      <c r="F249" s="242"/>
      <c r="G249" s="125" t="s">
        <v>18</v>
      </c>
      <c r="H249" s="29">
        <v>100000000</v>
      </c>
      <c r="I249" s="29">
        <v>45380777.369999997</v>
      </c>
      <c r="J249" s="11" t="str">
        <f t="shared" si="30"/>
        <v>õàíãàñàí</v>
      </c>
      <c r="K249" s="154">
        <f t="shared" si="32"/>
        <v>30000000</v>
      </c>
      <c r="L249" s="30">
        <v>3000000</v>
      </c>
      <c r="M249" s="31" t="str">
        <f t="shared" si="31"/>
        <v>õàíãàñàí</v>
      </c>
      <c r="N249" s="144">
        <f t="shared" si="33"/>
        <v>3000000</v>
      </c>
      <c r="O249" s="53">
        <v>-2249196.5699999998</v>
      </c>
      <c r="P249" s="269"/>
      <c r="Q249" s="302"/>
    </row>
    <row r="250" spans="1:17" ht="15" customHeight="1" thickBot="1">
      <c r="A250" s="242"/>
      <c r="B250" s="164"/>
      <c r="C250" s="242"/>
      <c r="D250" s="242"/>
      <c r="E250" s="285"/>
      <c r="F250" s="242"/>
      <c r="G250" s="124" t="s">
        <v>20</v>
      </c>
      <c r="H250" s="14">
        <v>100000000</v>
      </c>
      <c r="I250" s="14">
        <v>38537518.210000001</v>
      </c>
      <c r="J250" s="3" t="str">
        <f t="shared" si="30"/>
        <v>õàíãàñàí</v>
      </c>
      <c r="K250" s="154">
        <f t="shared" si="32"/>
        <v>30000000</v>
      </c>
      <c r="L250" s="15">
        <v>3000000</v>
      </c>
      <c r="M250" s="16" t="str">
        <f t="shared" si="31"/>
        <v>õàíãàñàí</v>
      </c>
      <c r="N250" s="144">
        <f t="shared" si="33"/>
        <v>3000000</v>
      </c>
      <c r="O250" s="49">
        <v>-10032139.42</v>
      </c>
      <c r="P250" s="269"/>
      <c r="Q250" s="302"/>
    </row>
    <row r="251" spans="1:17" ht="15.75" customHeight="1" thickBot="1">
      <c r="A251" s="242"/>
      <c r="B251" s="164"/>
      <c r="C251" s="242"/>
      <c r="D251" s="242"/>
      <c r="E251" s="285"/>
      <c r="F251" s="242"/>
      <c r="G251" s="124" t="s">
        <v>24</v>
      </c>
      <c r="H251" s="14">
        <v>100000000</v>
      </c>
      <c r="I251" s="14">
        <v>36250036.630000003</v>
      </c>
      <c r="J251" s="3" t="str">
        <f t="shared" si="30"/>
        <v>õàíãàñàí</v>
      </c>
      <c r="K251" s="154">
        <f t="shared" si="32"/>
        <v>30000000</v>
      </c>
      <c r="L251" s="15">
        <v>3000000</v>
      </c>
      <c r="M251" s="16" t="str">
        <f t="shared" si="31"/>
        <v>õàíãàñàí</v>
      </c>
      <c r="N251" s="144">
        <f t="shared" si="33"/>
        <v>3000000</v>
      </c>
      <c r="O251" s="49">
        <v>-13499787</v>
      </c>
      <c r="P251" s="269"/>
      <c r="Q251" s="302"/>
    </row>
    <row r="252" spans="1:17" ht="15.75" customHeight="1" thickBot="1">
      <c r="A252" s="242"/>
      <c r="B252" s="164"/>
      <c r="C252" s="242"/>
      <c r="D252" s="242"/>
      <c r="E252" s="285"/>
      <c r="F252" s="242"/>
      <c r="G252" s="128" t="s">
        <v>40</v>
      </c>
      <c r="H252" s="26">
        <v>100000000</v>
      </c>
      <c r="I252" s="26">
        <v>39582474.210000001</v>
      </c>
      <c r="J252" s="7" t="str">
        <f t="shared" si="30"/>
        <v>õàíãàñàí</v>
      </c>
      <c r="K252" s="154">
        <f t="shared" si="32"/>
        <v>30000000</v>
      </c>
      <c r="L252" s="179"/>
      <c r="M252" s="48" t="str">
        <f t="shared" si="31"/>
        <v>õàíãààã¿é</v>
      </c>
      <c r="N252" s="155">
        <f t="shared" si="33"/>
        <v>3000000</v>
      </c>
      <c r="O252" s="55">
        <v>-12119515.42</v>
      </c>
      <c r="P252" s="330"/>
      <c r="Q252" s="302"/>
    </row>
    <row r="253" spans="1:17" ht="12.75" customHeight="1" thickBot="1">
      <c r="A253" s="243">
        <v>35</v>
      </c>
      <c r="B253" s="323">
        <v>56</v>
      </c>
      <c r="C253" s="249">
        <v>56</v>
      </c>
      <c r="D253" s="243">
        <v>5137314</v>
      </c>
      <c r="E253" s="246" t="s">
        <v>64</v>
      </c>
      <c r="F253" s="252" t="s">
        <v>65</v>
      </c>
      <c r="G253" s="128" t="s">
        <v>14</v>
      </c>
      <c r="H253" s="26">
        <v>52425500</v>
      </c>
      <c r="I253" s="26">
        <v>31806755</v>
      </c>
      <c r="J253" s="7" t="str">
        <f t="shared" si="30"/>
        <v>õàíãàñàí</v>
      </c>
      <c r="K253" s="154">
        <f t="shared" si="32"/>
        <v>15727650</v>
      </c>
      <c r="L253" s="60">
        <v>0</v>
      </c>
      <c r="M253" s="61" t="str">
        <f t="shared" si="31"/>
        <v>õàíãààã¿é</v>
      </c>
      <c r="N253" s="155">
        <f t="shared" si="33"/>
        <v>1572765</v>
      </c>
      <c r="O253" s="55">
        <v>-2977916</v>
      </c>
      <c r="P253" s="302"/>
      <c r="Q253" s="303" t="s">
        <v>23</v>
      </c>
    </row>
    <row r="254" spans="1:17" ht="15" customHeight="1" thickBot="1">
      <c r="A254" s="244"/>
      <c r="B254" s="324"/>
      <c r="C254" s="250"/>
      <c r="D254" s="244"/>
      <c r="E254" s="247"/>
      <c r="F254" s="253"/>
      <c r="G254" s="124" t="s">
        <v>16</v>
      </c>
      <c r="H254" s="14">
        <v>52425500</v>
      </c>
      <c r="I254" s="14">
        <v>32718370</v>
      </c>
      <c r="J254" s="3" t="str">
        <f t="shared" si="30"/>
        <v>õàíãàñàí</v>
      </c>
      <c r="K254" s="154">
        <f t="shared" si="32"/>
        <v>15727650</v>
      </c>
      <c r="L254" s="47">
        <v>0</v>
      </c>
      <c r="M254" s="48" t="str">
        <f t="shared" si="31"/>
        <v>õàíãààã¿é</v>
      </c>
      <c r="N254" s="155">
        <f t="shared" si="33"/>
        <v>1572765</v>
      </c>
      <c r="O254" s="49">
        <v>-4507981</v>
      </c>
      <c r="P254" s="302"/>
      <c r="Q254" s="303"/>
    </row>
    <row r="255" spans="1:17" ht="15" customHeight="1" thickBot="1">
      <c r="A255" s="244"/>
      <c r="B255" s="324"/>
      <c r="C255" s="250"/>
      <c r="D255" s="244"/>
      <c r="E255" s="247"/>
      <c r="F255" s="253"/>
      <c r="G255" s="124" t="s">
        <v>17</v>
      </c>
      <c r="H255" s="14">
        <v>52425500</v>
      </c>
      <c r="I255" s="14">
        <v>64206066</v>
      </c>
      <c r="J255" s="3" t="str">
        <f t="shared" si="30"/>
        <v>õàíãàñàí</v>
      </c>
      <c r="K255" s="154">
        <f t="shared" si="32"/>
        <v>15727650</v>
      </c>
      <c r="L255" s="47">
        <v>0</v>
      </c>
      <c r="M255" s="48" t="str">
        <f t="shared" si="31"/>
        <v>õàíãààã¿é</v>
      </c>
      <c r="N255" s="155">
        <f t="shared" si="33"/>
        <v>1572765</v>
      </c>
      <c r="O255" s="49">
        <v>-5976970.7599999998</v>
      </c>
      <c r="P255" s="302"/>
      <c r="Q255" s="303"/>
    </row>
    <row r="256" spans="1:17" ht="15" customHeight="1" thickBot="1">
      <c r="A256" s="244"/>
      <c r="B256" s="324"/>
      <c r="C256" s="250"/>
      <c r="D256" s="244"/>
      <c r="E256" s="247"/>
      <c r="F256" s="253"/>
      <c r="G256" s="124" t="s">
        <v>18</v>
      </c>
      <c r="H256" s="14">
        <v>52425500</v>
      </c>
      <c r="I256" s="14">
        <v>39009026.049999997</v>
      </c>
      <c r="J256" s="3" t="str">
        <f t="shared" si="30"/>
        <v>õàíãàñàí</v>
      </c>
      <c r="K256" s="154">
        <f t="shared" si="32"/>
        <v>15727650</v>
      </c>
      <c r="L256" s="47">
        <v>0</v>
      </c>
      <c r="M256" s="48" t="str">
        <f t="shared" si="31"/>
        <v>õàíãààã¿é</v>
      </c>
      <c r="N256" s="155">
        <f t="shared" si="33"/>
        <v>1572765</v>
      </c>
      <c r="O256" s="49">
        <v>-7325868.2200000007</v>
      </c>
      <c r="P256" s="302"/>
      <c r="Q256" s="303"/>
    </row>
    <row r="257" spans="1:17" ht="15" customHeight="1" thickBot="1">
      <c r="A257" s="244"/>
      <c r="B257" s="90"/>
      <c r="C257" s="250"/>
      <c r="D257" s="244"/>
      <c r="E257" s="247"/>
      <c r="F257" s="253"/>
      <c r="G257" s="124" t="s">
        <v>20</v>
      </c>
      <c r="H257" s="14">
        <v>52425500</v>
      </c>
      <c r="I257" s="14">
        <v>33162080.100000001</v>
      </c>
      <c r="J257" s="3" t="str">
        <f t="shared" si="30"/>
        <v>õàíãàñàí</v>
      </c>
      <c r="K257" s="154">
        <f t="shared" si="32"/>
        <v>15727650</v>
      </c>
      <c r="L257" s="47"/>
      <c r="M257" s="48" t="str">
        <f t="shared" si="31"/>
        <v>õàíãààã¿é</v>
      </c>
      <c r="N257" s="155">
        <f t="shared" si="33"/>
        <v>1572765</v>
      </c>
      <c r="O257" s="49">
        <v>-13437710.85</v>
      </c>
      <c r="P257" s="302"/>
      <c r="Q257" s="303"/>
    </row>
    <row r="258" spans="1:17" ht="15.75" customHeight="1" thickBot="1">
      <c r="A258" s="244"/>
      <c r="B258" s="69"/>
      <c r="C258" s="250"/>
      <c r="D258" s="244"/>
      <c r="E258" s="247"/>
      <c r="F258" s="253"/>
      <c r="G258" s="124" t="s">
        <v>24</v>
      </c>
      <c r="H258" s="14">
        <v>52425500</v>
      </c>
      <c r="I258" s="14">
        <v>33738857.689999998</v>
      </c>
      <c r="J258" s="3" t="str">
        <f t="shared" si="30"/>
        <v>õàíãàñàí</v>
      </c>
      <c r="K258" s="154">
        <f t="shared" si="32"/>
        <v>15727650</v>
      </c>
      <c r="L258" s="47"/>
      <c r="M258" s="48" t="str">
        <f t="shared" si="31"/>
        <v>õàíãààã¿é</v>
      </c>
      <c r="N258" s="155">
        <f t="shared" si="33"/>
        <v>1572765</v>
      </c>
      <c r="O258" s="49">
        <v>-18110830.109999999</v>
      </c>
      <c r="P258" s="302"/>
      <c r="Q258" s="303"/>
    </row>
    <row r="259" spans="1:17" ht="15.75" customHeight="1" thickBot="1">
      <c r="A259" s="245"/>
      <c r="B259" s="82"/>
      <c r="C259" s="251"/>
      <c r="D259" s="245"/>
      <c r="E259" s="248"/>
      <c r="F259" s="254"/>
      <c r="G259" s="128" t="s">
        <v>40</v>
      </c>
      <c r="H259" s="14">
        <v>52425500</v>
      </c>
      <c r="I259" s="26">
        <v>29869399.440000001</v>
      </c>
      <c r="J259" s="7" t="str">
        <f t="shared" si="30"/>
        <v>õàíãàñàí</v>
      </c>
      <c r="K259" s="154">
        <f t="shared" si="32"/>
        <v>15727650</v>
      </c>
      <c r="L259" s="60"/>
      <c r="M259" s="48" t="str">
        <f t="shared" si="31"/>
        <v>õàíãààã¿é</v>
      </c>
      <c r="N259" s="155">
        <f t="shared" si="33"/>
        <v>1572765</v>
      </c>
      <c r="O259" s="55">
        <v>-14188579.08</v>
      </c>
      <c r="P259" s="302"/>
      <c r="Q259" s="303"/>
    </row>
    <row r="260" spans="1:17" ht="12.75" customHeight="1" thickBot="1">
      <c r="A260" s="243">
        <v>36</v>
      </c>
      <c r="B260" s="242">
        <v>57</v>
      </c>
      <c r="C260" s="243">
        <v>57</v>
      </c>
      <c r="D260" s="243">
        <v>5183855</v>
      </c>
      <c r="E260" s="246" t="s">
        <v>79</v>
      </c>
      <c r="F260" s="252" t="s">
        <v>39</v>
      </c>
      <c r="G260" s="128" t="s">
        <v>14</v>
      </c>
      <c r="H260" s="26">
        <v>251000000</v>
      </c>
      <c r="I260" s="26">
        <v>586531400</v>
      </c>
      <c r="J260" s="7" t="str">
        <f t="shared" si="30"/>
        <v>õàíãàñàí</v>
      </c>
      <c r="K260" s="154">
        <f t="shared" si="32"/>
        <v>75300000</v>
      </c>
      <c r="L260" s="104">
        <v>7500000</v>
      </c>
      <c r="M260" s="61" t="str">
        <f t="shared" si="31"/>
        <v>õàíãààã¿é</v>
      </c>
      <c r="N260" s="155">
        <f t="shared" si="33"/>
        <v>7530000</v>
      </c>
      <c r="O260" s="55">
        <v>-5664700</v>
      </c>
      <c r="P260" s="335"/>
      <c r="Q260" s="325"/>
    </row>
    <row r="261" spans="1:17" ht="15.75" customHeight="1" thickBot="1">
      <c r="A261" s="244"/>
      <c r="B261" s="242"/>
      <c r="C261" s="244"/>
      <c r="D261" s="244"/>
      <c r="E261" s="247"/>
      <c r="F261" s="253"/>
      <c r="G261" s="124" t="s">
        <v>16</v>
      </c>
      <c r="H261" s="14">
        <v>251000000</v>
      </c>
      <c r="I261" s="14">
        <v>589807291.46000004</v>
      </c>
      <c r="J261" s="3" t="str">
        <f t="shared" si="30"/>
        <v>õàíãàñàí</v>
      </c>
      <c r="K261" s="154">
        <f t="shared" si="32"/>
        <v>75300000</v>
      </c>
      <c r="L261" s="45">
        <v>7500000</v>
      </c>
      <c r="M261" s="48" t="str">
        <f t="shared" si="31"/>
        <v>õàíãààã¿é</v>
      </c>
      <c r="N261" s="155">
        <f t="shared" si="33"/>
        <v>7530000</v>
      </c>
      <c r="O261" s="49">
        <v>-40901370.539999999</v>
      </c>
      <c r="P261" s="256"/>
      <c r="Q261" s="240"/>
    </row>
    <row r="262" spans="1:17" ht="15.75" customHeight="1" thickBot="1">
      <c r="A262" s="244"/>
      <c r="B262" s="242"/>
      <c r="C262" s="244"/>
      <c r="D262" s="244"/>
      <c r="E262" s="247"/>
      <c r="F262" s="253"/>
      <c r="G262" s="124" t="s">
        <v>17</v>
      </c>
      <c r="H262" s="14">
        <v>251000000</v>
      </c>
      <c r="I262" s="14">
        <v>586338656.59000003</v>
      </c>
      <c r="J262" s="3" t="str">
        <f t="shared" si="30"/>
        <v>õàíãàñàí</v>
      </c>
      <c r="K262" s="154">
        <f t="shared" si="32"/>
        <v>75300000</v>
      </c>
      <c r="L262" s="14">
        <v>7530000</v>
      </c>
      <c r="M262" s="16" t="str">
        <f t="shared" si="31"/>
        <v>õàíãàñàí</v>
      </c>
      <c r="N262" s="144">
        <f t="shared" si="33"/>
        <v>7530000</v>
      </c>
      <c r="O262" s="49">
        <v>-17423972.539999999</v>
      </c>
      <c r="P262" s="256"/>
      <c r="Q262" s="240"/>
    </row>
    <row r="263" spans="1:17" ht="15.75" customHeight="1" thickBot="1">
      <c r="A263" s="244"/>
      <c r="B263" s="242"/>
      <c r="C263" s="244"/>
      <c r="D263" s="244"/>
      <c r="E263" s="247"/>
      <c r="F263" s="253"/>
      <c r="G263" s="125" t="s">
        <v>18</v>
      </c>
      <c r="H263" s="29">
        <v>251000000</v>
      </c>
      <c r="I263" s="29">
        <v>585564962.49000001</v>
      </c>
      <c r="J263" s="11" t="str">
        <f t="shared" si="30"/>
        <v>õàíãàñàí</v>
      </c>
      <c r="K263" s="154">
        <f t="shared" si="32"/>
        <v>75300000</v>
      </c>
      <c r="L263" s="20">
        <v>7530000</v>
      </c>
      <c r="M263" s="21" t="str">
        <f t="shared" si="31"/>
        <v>õàíãàñàí</v>
      </c>
      <c r="N263" s="144">
        <f t="shared" si="33"/>
        <v>7530000</v>
      </c>
      <c r="O263" s="53">
        <v>-17692102.84</v>
      </c>
      <c r="P263" s="256"/>
      <c r="Q263" s="240"/>
    </row>
    <row r="264" spans="1:17" ht="15.75" customHeight="1" thickBot="1">
      <c r="A264" s="244"/>
      <c r="B264" s="65"/>
      <c r="C264" s="244"/>
      <c r="D264" s="244"/>
      <c r="E264" s="247"/>
      <c r="F264" s="253"/>
      <c r="G264" s="124" t="s">
        <v>20</v>
      </c>
      <c r="H264" s="14">
        <v>251000000</v>
      </c>
      <c r="I264" s="14">
        <v>882387865.23000002</v>
      </c>
      <c r="J264" s="3" t="str">
        <f t="shared" si="30"/>
        <v>õàíãàñàí</v>
      </c>
      <c r="K264" s="154">
        <f t="shared" si="32"/>
        <v>75300000</v>
      </c>
      <c r="L264" s="38">
        <v>7601000</v>
      </c>
      <c r="M264" s="40" t="str">
        <f t="shared" si="31"/>
        <v>õàíãàñàí</v>
      </c>
      <c r="N264" s="144">
        <f t="shared" si="33"/>
        <v>7530000</v>
      </c>
      <c r="O264" s="49">
        <v>-311661321.89999998</v>
      </c>
      <c r="P264" s="256"/>
      <c r="Q264" s="240"/>
    </row>
    <row r="265" spans="1:17" ht="15.75" customHeight="1" thickBot="1">
      <c r="A265" s="244"/>
      <c r="B265" s="65"/>
      <c r="C265" s="244"/>
      <c r="D265" s="244"/>
      <c r="E265" s="247"/>
      <c r="F265" s="253"/>
      <c r="G265" s="124" t="s">
        <v>24</v>
      </c>
      <c r="H265" s="14">
        <v>251000000</v>
      </c>
      <c r="I265" s="14">
        <v>313150188.49000001</v>
      </c>
      <c r="J265" s="3" t="str">
        <f t="shared" si="30"/>
        <v>õàíãàñàí</v>
      </c>
      <c r="K265" s="154">
        <f t="shared" si="32"/>
        <v>75300000</v>
      </c>
      <c r="L265" s="45">
        <v>7426058.25</v>
      </c>
      <c r="M265" s="48" t="str">
        <f t="shared" si="31"/>
        <v>õàíãààã¿é</v>
      </c>
      <c r="N265" s="155">
        <f t="shared" si="33"/>
        <v>7530000</v>
      </c>
      <c r="O265" s="49">
        <v>-319463107.64999998</v>
      </c>
      <c r="P265" s="256"/>
      <c r="Q265" s="240"/>
    </row>
    <row r="266" spans="1:17" ht="15.75" customHeight="1" thickBot="1">
      <c r="A266" s="245"/>
      <c r="B266" s="164"/>
      <c r="C266" s="245"/>
      <c r="D266" s="245"/>
      <c r="E266" s="248"/>
      <c r="F266" s="254"/>
      <c r="G266" s="124" t="s">
        <v>40</v>
      </c>
      <c r="H266" s="14">
        <v>251000000</v>
      </c>
      <c r="I266" s="14">
        <v>248751839.34999999</v>
      </c>
      <c r="J266" s="3" t="str">
        <f t="shared" si="30"/>
        <v>õàíãàñàí</v>
      </c>
      <c r="K266" s="154">
        <f t="shared" si="32"/>
        <v>75300000</v>
      </c>
      <c r="L266" s="104">
        <v>7426058.25</v>
      </c>
      <c r="M266" s="61" t="str">
        <f t="shared" si="31"/>
        <v>õàíãààã¿é</v>
      </c>
      <c r="N266" s="155">
        <f t="shared" si="33"/>
        <v>7530000</v>
      </c>
      <c r="O266" s="49">
        <v>-26815299.050000001</v>
      </c>
      <c r="P266" s="257"/>
      <c r="Q266" s="241"/>
    </row>
    <row r="267" spans="1:17" ht="12.75" customHeight="1" thickBot="1">
      <c r="A267" s="243">
        <v>37</v>
      </c>
      <c r="B267" s="91">
        <v>58</v>
      </c>
      <c r="C267" s="243">
        <v>58</v>
      </c>
      <c r="D267" s="243">
        <v>5213487</v>
      </c>
      <c r="E267" s="246" t="s">
        <v>66</v>
      </c>
      <c r="F267" s="252" t="s">
        <v>39</v>
      </c>
      <c r="G267" s="128" t="s">
        <v>14</v>
      </c>
      <c r="H267" s="26">
        <v>500000000</v>
      </c>
      <c r="I267" s="26">
        <v>237313900</v>
      </c>
      <c r="J267" s="7" t="str">
        <f t="shared" si="30"/>
        <v>õàíãàñàí</v>
      </c>
      <c r="K267" s="154">
        <f t="shared" si="32"/>
        <v>150000000</v>
      </c>
      <c r="L267" s="27">
        <v>15000000</v>
      </c>
      <c r="M267" s="28" t="str">
        <f t="shared" si="31"/>
        <v>õàíãàñàí</v>
      </c>
      <c r="N267" s="144">
        <f t="shared" si="33"/>
        <v>15000000</v>
      </c>
      <c r="O267" s="55">
        <v>-108880443</v>
      </c>
      <c r="P267" s="255"/>
      <c r="Q267" s="239"/>
    </row>
    <row r="268" spans="1:17" ht="15.75" customHeight="1" thickBot="1">
      <c r="A268" s="244"/>
      <c r="B268" s="91"/>
      <c r="C268" s="244"/>
      <c r="D268" s="244"/>
      <c r="E268" s="247"/>
      <c r="F268" s="253"/>
      <c r="G268" s="124" t="s">
        <v>16</v>
      </c>
      <c r="H268" s="14">
        <v>500000000</v>
      </c>
      <c r="I268" s="14">
        <v>188042200</v>
      </c>
      <c r="J268" s="3" t="str">
        <f t="shared" si="30"/>
        <v>õàíãàñàí</v>
      </c>
      <c r="K268" s="154">
        <f t="shared" si="32"/>
        <v>150000000</v>
      </c>
      <c r="L268" s="15">
        <v>15000000</v>
      </c>
      <c r="M268" s="16" t="str">
        <f t="shared" si="31"/>
        <v>õàíãàñàí</v>
      </c>
      <c r="N268" s="144">
        <f t="shared" si="33"/>
        <v>15000000</v>
      </c>
      <c r="O268" s="49">
        <v>-171902438</v>
      </c>
      <c r="P268" s="256"/>
      <c r="Q268" s="240"/>
    </row>
    <row r="269" spans="1:17" ht="15.75" customHeight="1" thickBot="1">
      <c r="A269" s="244"/>
      <c r="B269" s="91"/>
      <c r="C269" s="244"/>
      <c r="D269" s="244"/>
      <c r="E269" s="247"/>
      <c r="F269" s="253"/>
      <c r="G269" s="124" t="s">
        <v>17</v>
      </c>
      <c r="H269" s="14">
        <v>500000000</v>
      </c>
      <c r="I269" s="14">
        <v>150781800</v>
      </c>
      <c r="J269" s="3" t="str">
        <f t="shared" si="30"/>
        <v>õàíãàñàí</v>
      </c>
      <c r="K269" s="154">
        <f t="shared" si="32"/>
        <v>150000000</v>
      </c>
      <c r="L269" s="15">
        <v>15000000</v>
      </c>
      <c r="M269" s="16" t="str">
        <f t="shared" si="31"/>
        <v>õàíãàñàí</v>
      </c>
      <c r="N269" s="144">
        <f t="shared" si="33"/>
        <v>15000000</v>
      </c>
      <c r="O269" s="49">
        <v>-232084163.29999995</v>
      </c>
      <c r="P269" s="256"/>
      <c r="Q269" s="240"/>
    </row>
    <row r="270" spans="1:17" ht="15.75" customHeight="1" thickBot="1">
      <c r="A270" s="244"/>
      <c r="B270" s="91"/>
      <c r="C270" s="244"/>
      <c r="D270" s="244"/>
      <c r="E270" s="247"/>
      <c r="F270" s="253"/>
      <c r="G270" s="125" t="s">
        <v>18</v>
      </c>
      <c r="H270" s="29">
        <v>500000000</v>
      </c>
      <c r="I270" s="29">
        <v>146712500</v>
      </c>
      <c r="J270" s="11" t="s">
        <v>21</v>
      </c>
      <c r="K270" s="154">
        <f t="shared" si="32"/>
        <v>150000000</v>
      </c>
      <c r="L270" s="30">
        <v>15000000</v>
      </c>
      <c r="M270" s="31" t="str">
        <f t="shared" si="31"/>
        <v>õàíãàñàí</v>
      </c>
      <c r="N270" s="144">
        <f t="shared" si="33"/>
        <v>15000000</v>
      </c>
      <c r="O270" s="53">
        <v>-54810861.840000004</v>
      </c>
      <c r="P270" s="256"/>
      <c r="Q270" s="240"/>
    </row>
    <row r="271" spans="1:17" ht="15.75" customHeight="1" thickBot="1">
      <c r="A271" s="244"/>
      <c r="B271" s="78"/>
      <c r="C271" s="244"/>
      <c r="D271" s="244"/>
      <c r="E271" s="247"/>
      <c r="F271" s="253"/>
      <c r="G271" s="124" t="s">
        <v>20</v>
      </c>
      <c r="H271" s="14">
        <v>818000000</v>
      </c>
      <c r="I271" s="45">
        <v>137699934.03999999</v>
      </c>
      <c r="J271" s="46" t="s">
        <v>51</v>
      </c>
      <c r="K271" s="122">
        <f t="shared" si="32"/>
        <v>245400000</v>
      </c>
      <c r="L271" s="47"/>
      <c r="M271" s="48" t="s">
        <v>51</v>
      </c>
      <c r="N271" s="155">
        <f t="shared" si="33"/>
        <v>24540000</v>
      </c>
      <c r="O271" s="49">
        <v>-171306495.91999999</v>
      </c>
      <c r="P271" s="256"/>
      <c r="Q271" s="240"/>
    </row>
    <row r="272" spans="1:17" ht="15.75" customHeight="1" thickBot="1">
      <c r="A272" s="244"/>
      <c r="B272" s="78"/>
      <c r="C272" s="244"/>
      <c r="D272" s="244"/>
      <c r="E272" s="247"/>
      <c r="F272" s="253"/>
      <c r="G272" s="124" t="s">
        <v>24</v>
      </c>
      <c r="H272" s="14">
        <v>818000000</v>
      </c>
      <c r="I272" s="45">
        <v>130899030.56</v>
      </c>
      <c r="J272" s="46" t="s">
        <v>51</v>
      </c>
      <c r="K272" s="122">
        <f t="shared" si="32"/>
        <v>245400000</v>
      </c>
      <c r="L272" s="47"/>
      <c r="M272" s="48" t="s">
        <v>51</v>
      </c>
      <c r="N272" s="155">
        <f t="shared" si="33"/>
        <v>24540000</v>
      </c>
      <c r="O272" s="49">
        <v>-180177460.88999999</v>
      </c>
      <c r="P272" s="256"/>
      <c r="Q272" s="240"/>
    </row>
    <row r="273" spans="1:17" ht="15.75" customHeight="1" thickBot="1">
      <c r="A273" s="245"/>
      <c r="B273" s="165"/>
      <c r="C273" s="245"/>
      <c r="D273" s="245"/>
      <c r="E273" s="248"/>
      <c r="F273" s="254"/>
      <c r="G273" s="124" t="s">
        <v>40</v>
      </c>
      <c r="H273" s="14">
        <v>818000000</v>
      </c>
      <c r="I273" s="45">
        <v>139789632</v>
      </c>
      <c r="J273" s="46" t="s">
        <v>51</v>
      </c>
      <c r="K273" s="122">
        <f t="shared" si="32"/>
        <v>245400000</v>
      </c>
      <c r="L273" s="206">
        <v>25000000</v>
      </c>
      <c r="M273" s="197" t="s">
        <v>45</v>
      </c>
      <c r="N273" s="208">
        <f t="shared" si="33"/>
        <v>24540000</v>
      </c>
      <c r="O273" s="49">
        <v>-185703605.03999999</v>
      </c>
      <c r="P273" s="257"/>
      <c r="Q273" s="241"/>
    </row>
    <row r="274" spans="1:17" ht="12.75" customHeight="1" thickBot="1">
      <c r="A274" s="242">
        <v>38</v>
      </c>
      <c r="B274" s="242">
        <v>59</v>
      </c>
      <c r="C274" s="242">
        <v>59</v>
      </c>
      <c r="D274" s="243">
        <v>5217962</v>
      </c>
      <c r="E274" s="246" t="s">
        <v>67</v>
      </c>
      <c r="F274" s="252" t="s">
        <v>39</v>
      </c>
      <c r="G274" s="128" t="s">
        <v>14</v>
      </c>
      <c r="H274" s="26">
        <v>250000000</v>
      </c>
      <c r="I274" s="45">
        <v>54945200</v>
      </c>
      <c r="J274" s="46" t="str">
        <f t="shared" ref="J274:J294" si="34">+IF(I274*100/H274&gt;=30,"õàíãàñàí","õàíãààã¿é")</f>
        <v>õàíãààã¿é</v>
      </c>
      <c r="K274" s="122">
        <f t="shared" si="32"/>
        <v>75000000</v>
      </c>
      <c r="L274" s="92">
        <v>0</v>
      </c>
      <c r="M274" s="93" t="str">
        <f t="shared" ref="M274:M294" si="35">+IF(L274*100/H274&gt;=3, "õàíãàñàí","õàíãààã¿é")</f>
        <v>õàíãààã¿é</v>
      </c>
      <c r="N274" s="155">
        <f t="shared" si="33"/>
        <v>7500000</v>
      </c>
      <c r="O274" s="55">
        <v>-25229879.621099986</v>
      </c>
      <c r="P274" s="255"/>
      <c r="Q274" s="258" t="s">
        <v>23</v>
      </c>
    </row>
    <row r="275" spans="1:17" ht="15" customHeight="1" thickBot="1">
      <c r="A275" s="242"/>
      <c r="B275" s="242"/>
      <c r="C275" s="242"/>
      <c r="D275" s="244"/>
      <c r="E275" s="247"/>
      <c r="F275" s="253"/>
      <c r="G275" s="124" t="s">
        <v>16</v>
      </c>
      <c r="H275" s="14">
        <v>250000000</v>
      </c>
      <c r="I275" s="45">
        <v>44088500</v>
      </c>
      <c r="J275" s="46" t="str">
        <f t="shared" si="34"/>
        <v>õàíãààã¿é</v>
      </c>
      <c r="K275" s="122">
        <f t="shared" si="32"/>
        <v>75000000</v>
      </c>
      <c r="L275" s="47">
        <v>0</v>
      </c>
      <c r="M275" s="48" t="str">
        <f t="shared" si="35"/>
        <v>õàíãààã¿é</v>
      </c>
      <c r="N275" s="155">
        <f t="shared" si="33"/>
        <v>7500000</v>
      </c>
      <c r="O275" s="49">
        <v>-66316028.669999979</v>
      </c>
      <c r="P275" s="256"/>
      <c r="Q275" s="259"/>
    </row>
    <row r="276" spans="1:17" ht="15" customHeight="1" thickBot="1">
      <c r="A276" s="242"/>
      <c r="B276" s="242"/>
      <c r="C276" s="242"/>
      <c r="D276" s="244"/>
      <c r="E276" s="247"/>
      <c r="F276" s="253"/>
      <c r="G276" s="124" t="s">
        <v>17</v>
      </c>
      <c r="H276" s="14">
        <v>250000000</v>
      </c>
      <c r="I276" s="45">
        <v>18414500</v>
      </c>
      <c r="J276" s="46" t="str">
        <f t="shared" si="34"/>
        <v>õàíãààã¿é</v>
      </c>
      <c r="K276" s="122">
        <f t="shared" si="32"/>
        <v>75000000</v>
      </c>
      <c r="L276" s="47">
        <v>0</v>
      </c>
      <c r="M276" s="48" t="str">
        <f t="shared" si="35"/>
        <v>õàíãààã¿é</v>
      </c>
      <c r="N276" s="155">
        <f t="shared" si="33"/>
        <v>7500000</v>
      </c>
      <c r="O276" s="49">
        <v>-104649627.48999999</v>
      </c>
      <c r="P276" s="256"/>
      <c r="Q276" s="259"/>
    </row>
    <row r="277" spans="1:17" ht="15.75" customHeight="1" thickBot="1">
      <c r="A277" s="242"/>
      <c r="B277" s="242"/>
      <c r="C277" s="242"/>
      <c r="D277" s="244"/>
      <c r="E277" s="247"/>
      <c r="F277" s="253"/>
      <c r="G277" s="125" t="s">
        <v>18</v>
      </c>
      <c r="H277" s="20">
        <v>250000000</v>
      </c>
      <c r="I277" s="45">
        <v>31104700</v>
      </c>
      <c r="J277" s="46" t="str">
        <f t="shared" si="34"/>
        <v>õàíãààã¿é</v>
      </c>
      <c r="K277" s="122">
        <f t="shared" si="32"/>
        <v>75000000</v>
      </c>
      <c r="L277" s="57">
        <v>0</v>
      </c>
      <c r="M277" s="58" t="str">
        <f t="shared" si="35"/>
        <v>õàíãààã¿é</v>
      </c>
      <c r="N277" s="155">
        <f t="shared" si="33"/>
        <v>7500000</v>
      </c>
      <c r="O277" s="53">
        <v>-26889363.390000001</v>
      </c>
      <c r="P277" s="256"/>
      <c r="Q277" s="259"/>
    </row>
    <row r="278" spans="1:17" ht="15" customHeight="1" thickBot="1">
      <c r="A278" s="242"/>
      <c r="B278" s="164"/>
      <c r="C278" s="242"/>
      <c r="D278" s="244"/>
      <c r="E278" s="247"/>
      <c r="F278" s="253"/>
      <c r="G278" s="124" t="s">
        <v>20</v>
      </c>
      <c r="H278" s="20">
        <v>250000000</v>
      </c>
      <c r="I278" s="45">
        <v>28032989.399999999</v>
      </c>
      <c r="J278" s="46" t="str">
        <f t="shared" si="34"/>
        <v>õàíãààã¿é</v>
      </c>
      <c r="K278" s="122">
        <f t="shared" si="32"/>
        <v>75000000</v>
      </c>
      <c r="L278" s="47"/>
      <c r="M278" s="48" t="str">
        <f t="shared" si="35"/>
        <v>õàíãààã¿é</v>
      </c>
      <c r="N278" s="155">
        <f t="shared" si="33"/>
        <v>7500000</v>
      </c>
      <c r="O278" s="49">
        <v>-51211832.82</v>
      </c>
      <c r="P278" s="256"/>
      <c r="Q278" s="259"/>
    </row>
    <row r="279" spans="1:17" ht="15.75" customHeight="1" thickBot="1">
      <c r="A279" s="242"/>
      <c r="B279" s="164"/>
      <c r="C279" s="242"/>
      <c r="D279" s="244"/>
      <c r="E279" s="247"/>
      <c r="F279" s="253"/>
      <c r="G279" s="124" t="s">
        <v>24</v>
      </c>
      <c r="H279" s="20">
        <v>532000000</v>
      </c>
      <c r="I279" s="14">
        <v>309314722.32999998</v>
      </c>
      <c r="J279" s="3" t="str">
        <f t="shared" si="34"/>
        <v>õàíãàñàí</v>
      </c>
      <c r="K279" s="154">
        <f t="shared" si="32"/>
        <v>159600000</v>
      </c>
      <c r="L279" s="47"/>
      <c r="M279" s="48" t="str">
        <f t="shared" si="35"/>
        <v>õàíãààã¿é</v>
      </c>
      <c r="N279" s="155">
        <f t="shared" si="33"/>
        <v>15960000</v>
      </c>
      <c r="O279" s="49">
        <v>-67404005.260000005</v>
      </c>
      <c r="P279" s="256"/>
      <c r="Q279" s="259"/>
    </row>
    <row r="280" spans="1:17" ht="15.75" customHeight="1" thickBot="1">
      <c r="A280" s="242"/>
      <c r="B280" s="164"/>
      <c r="C280" s="242"/>
      <c r="D280" s="245"/>
      <c r="E280" s="248"/>
      <c r="F280" s="254"/>
      <c r="G280" s="124" t="s">
        <v>40</v>
      </c>
      <c r="H280" s="38">
        <v>532600000</v>
      </c>
      <c r="I280" s="14">
        <v>318678743.44999999</v>
      </c>
      <c r="J280" s="3" t="str">
        <f t="shared" si="34"/>
        <v>õàíãàñàí</v>
      </c>
      <c r="K280" s="154">
        <f t="shared" si="32"/>
        <v>159780000</v>
      </c>
      <c r="L280" s="60"/>
      <c r="M280" s="61" t="str">
        <f t="shared" si="35"/>
        <v>õàíãààã¿é</v>
      </c>
      <c r="N280" s="155">
        <f t="shared" si="33"/>
        <v>15978000</v>
      </c>
      <c r="O280" s="55">
        <v>-73900379.209999993</v>
      </c>
      <c r="P280" s="257"/>
      <c r="Q280" s="260"/>
    </row>
    <row r="281" spans="1:17" ht="12.75" customHeight="1" thickBot="1">
      <c r="A281" s="242">
        <v>39</v>
      </c>
      <c r="B281" s="300">
        <v>61</v>
      </c>
      <c r="C281" s="242">
        <v>61</v>
      </c>
      <c r="D281" s="242">
        <v>5186285</v>
      </c>
      <c r="E281" s="296" t="s">
        <v>68</v>
      </c>
      <c r="F281" s="252" t="s">
        <v>39</v>
      </c>
      <c r="G281" s="128" t="s">
        <v>14</v>
      </c>
      <c r="H281" s="17">
        <v>250000000</v>
      </c>
      <c r="I281" s="26">
        <v>217745000</v>
      </c>
      <c r="J281" s="7" t="str">
        <f t="shared" si="34"/>
        <v>õàíãàñàí</v>
      </c>
      <c r="K281" s="154">
        <f t="shared" si="32"/>
        <v>75000000</v>
      </c>
      <c r="L281" s="27">
        <v>7500000</v>
      </c>
      <c r="M281" s="28" t="str">
        <f t="shared" si="35"/>
        <v>õàíãàñàí</v>
      </c>
      <c r="N281" s="144">
        <f t="shared" si="33"/>
        <v>7500000</v>
      </c>
      <c r="O281" s="55">
        <v>-12756700</v>
      </c>
      <c r="P281" s="326"/>
      <c r="Q281" s="239"/>
    </row>
    <row r="282" spans="1:17" ht="15" customHeight="1" thickBot="1">
      <c r="A282" s="242"/>
      <c r="B282" s="300"/>
      <c r="C282" s="242"/>
      <c r="D282" s="242"/>
      <c r="E282" s="297"/>
      <c r="F282" s="253"/>
      <c r="G282" s="124" t="s">
        <v>16</v>
      </c>
      <c r="H282" s="14">
        <v>250000000</v>
      </c>
      <c r="I282" s="14">
        <v>231429871.31999999</v>
      </c>
      <c r="J282" s="3" t="str">
        <f t="shared" si="34"/>
        <v>õàíãàñàí</v>
      </c>
      <c r="K282" s="154">
        <f t="shared" si="32"/>
        <v>75000000</v>
      </c>
      <c r="L282" s="15">
        <v>7500000</v>
      </c>
      <c r="M282" s="16" t="str">
        <f t="shared" si="35"/>
        <v>õàíãàñàí</v>
      </c>
      <c r="N282" s="144">
        <f t="shared" si="33"/>
        <v>7500000</v>
      </c>
      <c r="O282" s="49">
        <v>-16572137.59</v>
      </c>
      <c r="P282" s="327"/>
      <c r="Q282" s="240"/>
    </row>
    <row r="283" spans="1:17" ht="15" customHeight="1" thickBot="1">
      <c r="A283" s="242"/>
      <c r="B283" s="300"/>
      <c r="C283" s="242"/>
      <c r="D283" s="242"/>
      <c r="E283" s="297"/>
      <c r="F283" s="253"/>
      <c r="G283" s="124" t="s">
        <v>17</v>
      </c>
      <c r="H283" s="14">
        <v>250000000</v>
      </c>
      <c r="I283" s="14">
        <v>205592857.49000001</v>
      </c>
      <c r="J283" s="3" t="str">
        <f t="shared" si="34"/>
        <v>õàíãàñàí</v>
      </c>
      <c r="K283" s="154">
        <f t="shared" si="32"/>
        <v>75000000</v>
      </c>
      <c r="L283" s="15">
        <v>7500000</v>
      </c>
      <c r="M283" s="16" t="str">
        <f t="shared" si="35"/>
        <v>õàíãàñàí</v>
      </c>
      <c r="N283" s="144">
        <f t="shared" si="33"/>
        <v>7500000</v>
      </c>
      <c r="O283" s="49">
        <v>-24136942.469999999</v>
      </c>
      <c r="P283" s="327"/>
      <c r="Q283" s="240"/>
    </row>
    <row r="284" spans="1:17" ht="15.75" customHeight="1" thickBot="1">
      <c r="A284" s="242"/>
      <c r="B284" s="300"/>
      <c r="C284" s="242"/>
      <c r="D284" s="242"/>
      <c r="E284" s="297"/>
      <c r="F284" s="253"/>
      <c r="G284" s="126" t="s">
        <v>18</v>
      </c>
      <c r="H284" s="20">
        <v>250000000</v>
      </c>
      <c r="I284" s="29">
        <v>201557169.52000001</v>
      </c>
      <c r="J284" s="9" t="str">
        <f t="shared" si="34"/>
        <v>õàíãàñàí</v>
      </c>
      <c r="K284" s="154">
        <f t="shared" si="32"/>
        <v>75000000</v>
      </c>
      <c r="L284" s="30">
        <v>7500000</v>
      </c>
      <c r="M284" s="31" t="str">
        <f t="shared" si="35"/>
        <v>õàíãàñàí</v>
      </c>
      <c r="N284" s="183">
        <f t="shared" si="33"/>
        <v>7500000</v>
      </c>
      <c r="O284" s="53">
        <v>-4204114.57</v>
      </c>
      <c r="P284" s="327"/>
      <c r="Q284" s="240"/>
    </row>
    <row r="285" spans="1:17" ht="15" customHeight="1" thickBot="1">
      <c r="A285" s="242"/>
      <c r="B285" s="165"/>
      <c r="C285" s="242"/>
      <c r="D285" s="242"/>
      <c r="E285" s="297"/>
      <c r="F285" s="253"/>
      <c r="G285" s="127" t="s">
        <v>20</v>
      </c>
      <c r="H285" s="20">
        <v>250000000</v>
      </c>
      <c r="I285" s="14">
        <v>201178994.97999999</v>
      </c>
      <c r="J285" s="39" t="str">
        <f t="shared" si="34"/>
        <v>õàíãàñàí</v>
      </c>
      <c r="K285" s="154">
        <f t="shared" si="32"/>
        <v>75000000</v>
      </c>
      <c r="L285" s="15">
        <v>7500000</v>
      </c>
      <c r="M285" s="16" t="str">
        <f t="shared" si="35"/>
        <v>õàíãàñàí</v>
      </c>
      <c r="N285" s="139">
        <f t="shared" si="33"/>
        <v>7500000</v>
      </c>
      <c r="O285" s="49">
        <v>-6038868.21</v>
      </c>
      <c r="P285" s="327"/>
      <c r="Q285" s="240"/>
    </row>
    <row r="286" spans="1:17" ht="15.75" customHeight="1" thickBot="1">
      <c r="A286" s="242"/>
      <c r="B286" s="165"/>
      <c r="C286" s="242"/>
      <c r="D286" s="242"/>
      <c r="E286" s="297"/>
      <c r="F286" s="253"/>
      <c r="G286" s="127" t="s">
        <v>24</v>
      </c>
      <c r="H286" s="20">
        <v>250000000</v>
      </c>
      <c r="I286" s="14">
        <v>199557194.66</v>
      </c>
      <c r="J286" s="39" t="str">
        <f t="shared" si="34"/>
        <v>õàíãàñàí</v>
      </c>
      <c r="K286" s="154">
        <f t="shared" si="32"/>
        <v>75000000</v>
      </c>
      <c r="L286" s="15">
        <v>7500000</v>
      </c>
      <c r="M286" s="16" t="str">
        <f t="shared" si="35"/>
        <v>õàíãàñàí</v>
      </c>
      <c r="N286" s="139">
        <f t="shared" si="33"/>
        <v>7500000</v>
      </c>
      <c r="O286" s="49">
        <v>-6549705.1299999999</v>
      </c>
      <c r="P286" s="327"/>
      <c r="Q286" s="240"/>
    </row>
    <row r="287" spans="1:17" ht="15.75" customHeight="1" thickBot="1">
      <c r="A287" s="242"/>
      <c r="B287" s="165"/>
      <c r="C287" s="242"/>
      <c r="D287" s="242"/>
      <c r="E287" s="298"/>
      <c r="F287" s="254"/>
      <c r="G287" s="134" t="s">
        <v>40</v>
      </c>
      <c r="H287" s="20">
        <v>250000000</v>
      </c>
      <c r="I287" s="14">
        <v>205331840.63999999</v>
      </c>
      <c r="J287" s="39" t="str">
        <f t="shared" si="34"/>
        <v>õàíãàñàí</v>
      </c>
      <c r="K287" s="154">
        <f t="shared" si="32"/>
        <v>75000000</v>
      </c>
      <c r="L287" s="15">
        <v>7500000</v>
      </c>
      <c r="M287" s="16" t="str">
        <f t="shared" si="35"/>
        <v>õàíãàñàí</v>
      </c>
      <c r="N287" s="139">
        <f t="shared" si="33"/>
        <v>7500000</v>
      </c>
      <c r="O287" s="49">
        <v>23977.13</v>
      </c>
      <c r="P287" s="328"/>
      <c r="Q287" s="241"/>
    </row>
    <row r="288" spans="1:17" ht="12.75" customHeight="1" thickBot="1">
      <c r="A288" s="242">
        <v>40</v>
      </c>
      <c r="B288" s="242">
        <v>62</v>
      </c>
      <c r="C288" s="242">
        <v>62</v>
      </c>
      <c r="D288" s="242">
        <v>5244536</v>
      </c>
      <c r="E288" s="334" t="s">
        <v>69</v>
      </c>
      <c r="F288" s="242" t="s">
        <v>13</v>
      </c>
      <c r="G288" s="133" t="s">
        <v>14</v>
      </c>
      <c r="H288" s="17">
        <v>250000000</v>
      </c>
      <c r="I288" s="26">
        <v>70990043.599999994</v>
      </c>
      <c r="J288" s="122" t="str">
        <f t="shared" si="34"/>
        <v>õàíãààã¿é</v>
      </c>
      <c r="K288" s="122">
        <f t="shared" si="32"/>
        <v>75000000</v>
      </c>
      <c r="L288" s="60">
        <v>0</v>
      </c>
      <c r="M288" s="61" t="str">
        <f t="shared" si="35"/>
        <v>õàíãààã¿é</v>
      </c>
      <c r="N288" s="150">
        <f t="shared" si="33"/>
        <v>7500000</v>
      </c>
      <c r="O288" s="161">
        <v>-154613692.66000003</v>
      </c>
      <c r="P288" s="239"/>
      <c r="Q288" s="320" t="s">
        <v>23</v>
      </c>
    </row>
    <row r="289" spans="1:17" ht="15" customHeight="1" thickBot="1">
      <c r="A289" s="242"/>
      <c r="B289" s="242"/>
      <c r="C289" s="242"/>
      <c r="D289" s="242"/>
      <c r="E289" s="334"/>
      <c r="F289" s="242"/>
      <c r="G289" s="130" t="s">
        <v>16</v>
      </c>
      <c r="H289" s="14">
        <v>250000000</v>
      </c>
      <c r="I289" s="14">
        <v>866149674.73000002</v>
      </c>
      <c r="J289" s="3" t="str">
        <f t="shared" si="34"/>
        <v>õàíãàñàí</v>
      </c>
      <c r="K289" s="154">
        <f t="shared" si="32"/>
        <v>75000000</v>
      </c>
      <c r="L289" s="47">
        <v>0</v>
      </c>
      <c r="M289" s="48" t="str">
        <f t="shared" si="35"/>
        <v>õàíãààã¿é</v>
      </c>
      <c r="N289" s="155">
        <f t="shared" si="33"/>
        <v>7500000</v>
      </c>
      <c r="O289" s="159">
        <v>-273785699.11999995</v>
      </c>
      <c r="P289" s="240"/>
      <c r="Q289" s="321"/>
    </row>
    <row r="290" spans="1:17" ht="15" customHeight="1" thickBot="1">
      <c r="A290" s="242"/>
      <c r="B290" s="242"/>
      <c r="C290" s="242"/>
      <c r="D290" s="242"/>
      <c r="E290" s="334"/>
      <c r="F290" s="242"/>
      <c r="G290" s="130" t="s">
        <v>17</v>
      </c>
      <c r="H290" s="14">
        <v>250000000</v>
      </c>
      <c r="I290" s="14">
        <v>773317073.41000009</v>
      </c>
      <c r="J290" s="3" t="str">
        <f t="shared" si="34"/>
        <v>õàíãàñàí</v>
      </c>
      <c r="K290" s="154">
        <f t="shared" si="32"/>
        <v>75000000</v>
      </c>
      <c r="L290" s="47">
        <v>0</v>
      </c>
      <c r="M290" s="48" t="str">
        <f t="shared" si="35"/>
        <v>õàíãààã¿é</v>
      </c>
      <c r="N290" s="155">
        <f t="shared" si="33"/>
        <v>7500000</v>
      </c>
      <c r="O290" s="159">
        <v>-340851897.26999998</v>
      </c>
      <c r="P290" s="240"/>
      <c r="Q290" s="321"/>
    </row>
    <row r="291" spans="1:17" ht="15" customHeight="1" thickBot="1">
      <c r="A291" s="242"/>
      <c r="B291" s="242"/>
      <c r="C291" s="242"/>
      <c r="D291" s="242"/>
      <c r="E291" s="334"/>
      <c r="F291" s="242"/>
      <c r="G291" s="131" t="s">
        <v>18</v>
      </c>
      <c r="H291" s="29">
        <v>250000000</v>
      </c>
      <c r="I291" s="29">
        <v>1062088230.08</v>
      </c>
      <c r="J291" s="11" t="str">
        <f t="shared" si="34"/>
        <v>õàíãàñàí</v>
      </c>
      <c r="K291" s="154">
        <f t="shared" si="32"/>
        <v>75000000</v>
      </c>
      <c r="L291" s="57">
        <v>0</v>
      </c>
      <c r="M291" s="58" t="str">
        <f t="shared" si="35"/>
        <v>õàíãààã¿é</v>
      </c>
      <c r="N291" s="155">
        <f t="shared" si="33"/>
        <v>7500000</v>
      </c>
      <c r="O291" s="160">
        <v>-73187998.180000007</v>
      </c>
      <c r="P291" s="240"/>
      <c r="Q291" s="321"/>
    </row>
    <row r="292" spans="1:17" ht="15" customHeight="1" thickBot="1">
      <c r="A292" s="242"/>
      <c r="B292" s="164"/>
      <c r="C292" s="242"/>
      <c r="D292" s="242"/>
      <c r="E292" s="334"/>
      <c r="F292" s="242"/>
      <c r="G292" s="130" t="s">
        <v>20</v>
      </c>
      <c r="H292" s="14">
        <v>1638350664.2</v>
      </c>
      <c r="I292" s="14">
        <v>1123019205.7</v>
      </c>
      <c r="J292" s="3" t="str">
        <f t="shared" si="34"/>
        <v>õàíãàñàí</v>
      </c>
      <c r="K292" s="154">
        <f t="shared" si="32"/>
        <v>491505199.25999999</v>
      </c>
      <c r="L292" s="47"/>
      <c r="M292" s="48" t="str">
        <f t="shared" si="35"/>
        <v>õàíãààã¿é</v>
      </c>
      <c r="N292" s="155">
        <f t="shared" si="33"/>
        <v>49150519.926000006</v>
      </c>
      <c r="O292" s="159">
        <v>-11684426.720000001</v>
      </c>
      <c r="P292" s="240"/>
      <c r="Q292" s="321"/>
    </row>
    <row r="293" spans="1:17">
      <c r="A293" s="242"/>
      <c r="B293" s="164"/>
      <c r="C293" s="242"/>
      <c r="D293" s="242"/>
      <c r="E293" s="334"/>
      <c r="F293" s="242"/>
      <c r="G293" s="130" t="s">
        <v>24</v>
      </c>
      <c r="H293" s="14">
        <v>1638350664.23</v>
      </c>
      <c r="I293" s="14">
        <v>1114107639.49</v>
      </c>
      <c r="J293" s="3" t="str">
        <f t="shared" si="34"/>
        <v>õàíãàñàí</v>
      </c>
      <c r="K293" s="154">
        <f t="shared" si="32"/>
        <v>491505199.26899999</v>
      </c>
      <c r="L293" s="47"/>
      <c r="M293" s="48" t="str">
        <f t="shared" si="35"/>
        <v>õàíãààã¿é</v>
      </c>
      <c r="N293" s="155">
        <f t="shared" si="33"/>
        <v>49150519.926900007</v>
      </c>
      <c r="O293" s="159">
        <v>-28814854.02</v>
      </c>
      <c r="P293" s="240"/>
      <c r="Q293" s="321"/>
    </row>
    <row r="294" spans="1:17" ht="13.5" thickBot="1">
      <c r="A294" s="242"/>
      <c r="B294" s="173"/>
      <c r="C294" s="242"/>
      <c r="D294" s="242"/>
      <c r="E294" s="334"/>
      <c r="F294" s="242"/>
      <c r="G294" s="124" t="s">
        <v>40</v>
      </c>
      <c r="H294" s="14">
        <v>1401116564</v>
      </c>
      <c r="I294" s="14">
        <v>946935240.77999997</v>
      </c>
      <c r="J294" s="3" t="str">
        <f t="shared" si="34"/>
        <v>õàíãàñàí</v>
      </c>
      <c r="K294" s="186">
        <f t="shared" si="32"/>
        <v>420334969.19999999</v>
      </c>
      <c r="L294" s="44"/>
      <c r="M294" s="48" t="str">
        <f t="shared" si="35"/>
        <v>õàíãààã¿é</v>
      </c>
      <c r="N294" s="151">
        <f>H294*3/100</f>
        <v>42033496.920000002</v>
      </c>
      <c r="O294" s="159">
        <v>1829491.71</v>
      </c>
      <c r="P294" s="241"/>
      <c r="Q294" s="322"/>
    </row>
    <row r="295" spans="1:17">
      <c r="A295" s="32"/>
      <c r="B295" s="32"/>
      <c r="C295" s="32"/>
      <c r="D295" s="32"/>
      <c r="E295" s="84"/>
      <c r="F295" s="84"/>
      <c r="G295" s="132"/>
      <c r="H295" s="33"/>
      <c r="I295" s="33"/>
      <c r="J295" s="13"/>
      <c r="K295" s="13"/>
      <c r="L295" s="34"/>
      <c r="M295" s="35"/>
      <c r="N295" s="35"/>
      <c r="O295" s="56"/>
      <c r="P295" s="36"/>
      <c r="Q295" s="32"/>
    </row>
    <row r="296" spans="1:17" s="35" customFormat="1" ht="13.5" thickBot="1">
      <c r="A296" s="32"/>
      <c r="B296" s="32"/>
      <c r="C296" s="32"/>
      <c r="D296" s="32"/>
      <c r="E296" s="84"/>
      <c r="F296" s="84"/>
      <c r="G296" s="132"/>
      <c r="H296" s="33"/>
      <c r="I296" s="33"/>
      <c r="J296" s="13"/>
      <c r="K296" s="13"/>
      <c r="L296" s="34"/>
      <c r="O296" s="56"/>
      <c r="P296" s="36"/>
      <c r="Q296" s="36"/>
    </row>
    <row r="297" spans="1:17" ht="51.75" thickBot="1">
      <c r="A297" s="78" t="s">
        <v>0</v>
      </c>
      <c r="B297" s="78"/>
      <c r="C297" s="78" t="s">
        <v>1</v>
      </c>
      <c r="D297" s="120" t="s">
        <v>34</v>
      </c>
      <c r="E297" s="78" t="s">
        <v>3</v>
      </c>
      <c r="F297" s="98" t="s">
        <v>4</v>
      </c>
      <c r="G297" s="119" t="s">
        <v>5</v>
      </c>
      <c r="H297" s="114" t="s">
        <v>6</v>
      </c>
      <c r="I297" s="304" t="s">
        <v>7</v>
      </c>
      <c r="J297" s="305"/>
      <c r="K297" s="137" t="s">
        <v>80</v>
      </c>
      <c r="L297" s="306" t="s">
        <v>8</v>
      </c>
      <c r="M297" s="307"/>
      <c r="N297" s="137" t="s">
        <v>81</v>
      </c>
      <c r="O297" s="115" t="s">
        <v>9</v>
      </c>
      <c r="P297" s="102" t="s">
        <v>10</v>
      </c>
      <c r="Q297" s="109" t="s">
        <v>11</v>
      </c>
    </row>
    <row r="298" spans="1:17" ht="12.75" customHeight="1">
      <c r="A298" s="243">
        <v>41</v>
      </c>
      <c r="B298" s="245">
        <v>63</v>
      </c>
      <c r="C298" s="243">
        <v>63</v>
      </c>
      <c r="D298" s="243">
        <v>5182328</v>
      </c>
      <c r="E298" s="246" t="s">
        <v>70</v>
      </c>
      <c r="F298" s="336" t="s">
        <v>39</v>
      </c>
      <c r="G298" s="124" t="s">
        <v>14</v>
      </c>
      <c r="H298" s="14">
        <v>251000000</v>
      </c>
      <c r="I298" s="14">
        <v>230019300</v>
      </c>
      <c r="J298" s="3" t="str">
        <f t="shared" ref="J298:J325" si="36">+IF(I298*100/H298&gt;=30,"õàíãàñàí","õàíãààã¿é")</f>
        <v>õàíãàñàí</v>
      </c>
      <c r="K298" s="3">
        <f>H298*30/100</f>
        <v>75300000</v>
      </c>
      <c r="L298" s="47">
        <v>0</v>
      </c>
      <c r="M298" s="48" t="str">
        <f>+IF(L298*100/H298&gt;=3, "õàíãàñàí","õàíãààã¿é")</f>
        <v>õàíãààã¿é</v>
      </c>
      <c r="N298" s="151">
        <f>H298*3/100</f>
        <v>7530000</v>
      </c>
      <c r="O298" s="49">
        <v>-8609700</v>
      </c>
      <c r="P298" s="329"/>
      <c r="Q298" s="303" t="s">
        <v>23</v>
      </c>
    </row>
    <row r="299" spans="1:17" ht="15" customHeight="1">
      <c r="A299" s="244"/>
      <c r="B299" s="242"/>
      <c r="C299" s="244"/>
      <c r="D299" s="244"/>
      <c r="E299" s="247"/>
      <c r="F299" s="253"/>
      <c r="G299" s="124" t="s">
        <v>16</v>
      </c>
      <c r="H299" s="14">
        <v>251000000</v>
      </c>
      <c r="I299" s="14">
        <v>230019300</v>
      </c>
      <c r="J299" s="3" t="str">
        <f t="shared" si="36"/>
        <v>õàíãàñàí</v>
      </c>
      <c r="K299" s="3">
        <f t="shared" ref="K299:K325" si="37">H299*30/100</f>
        <v>75300000</v>
      </c>
      <c r="L299" s="47">
        <v>0</v>
      </c>
      <c r="M299" s="48" t="str">
        <f>+IF(L299*100/H299&gt;=3, "õàíãàñàí","õàíãààã¿é")</f>
        <v>õàíãààã¿é</v>
      </c>
      <c r="N299" s="151">
        <f t="shared" ref="N299:N325" si="38">H299*3/100</f>
        <v>7530000</v>
      </c>
      <c r="O299" s="49">
        <v>-8609700</v>
      </c>
      <c r="P299" s="269"/>
      <c r="Q299" s="303"/>
    </row>
    <row r="300" spans="1:17" ht="15" customHeight="1">
      <c r="A300" s="244"/>
      <c r="B300" s="242"/>
      <c r="C300" s="244"/>
      <c r="D300" s="244"/>
      <c r="E300" s="247"/>
      <c r="F300" s="253"/>
      <c r="G300" s="124" t="s">
        <v>17</v>
      </c>
      <c r="H300" s="14">
        <v>251000000</v>
      </c>
      <c r="I300" s="14">
        <v>229286935</v>
      </c>
      <c r="J300" s="3" t="str">
        <f t="shared" si="36"/>
        <v>õàíãàñàí</v>
      </c>
      <c r="K300" s="3">
        <f t="shared" si="37"/>
        <v>75300000</v>
      </c>
      <c r="L300" s="47">
        <v>0</v>
      </c>
      <c r="M300" s="48" t="str">
        <f>+IF(L300*100/H300&gt;=3, "õàíãàñàí","õàíãààã¿é")</f>
        <v>õàíãààã¿é</v>
      </c>
      <c r="N300" s="151">
        <f t="shared" si="38"/>
        <v>7530000</v>
      </c>
      <c r="O300" s="49">
        <v>-8921464</v>
      </c>
      <c r="P300" s="269"/>
      <c r="Q300" s="303"/>
    </row>
    <row r="301" spans="1:17" ht="15" customHeight="1">
      <c r="A301" s="244"/>
      <c r="B301" s="242"/>
      <c r="C301" s="244"/>
      <c r="D301" s="244"/>
      <c r="E301" s="247"/>
      <c r="F301" s="253"/>
      <c r="G301" s="124" t="s">
        <v>18</v>
      </c>
      <c r="H301" s="14">
        <v>251000000</v>
      </c>
      <c r="I301" s="14">
        <v>229104705</v>
      </c>
      <c r="J301" s="3" t="str">
        <f t="shared" si="36"/>
        <v>õàíãàñàí</v>
      </c>
      <c r="K301" s="3">
        <f t="shared" si="37"/>
        <v>75300000</v>
      </c>
      <c r="L301" s="47">
        <v>0</v>
      </c>
      <c r="M301" s="48" t="str">
        <f>+IF(L301*100/H301&gt;=3, "õàíãàñàí","õàíãààã¿é")</f>
        <v>õàíãààã¿é</v>
      </c>
      <c r="N301" s="151">
        <f t="shared" si="38"/>
        <v>7530000</v>
      </c>
      <c r="O301" s="49">
        <v>-182230</v>
      </c>
      <c r="P301" s="269"/>
      <c r="Q301" s="303"/>
    </row>
    <row r="302" spans="1:17" ht="15" customHeight="1">
      <c r="A302" s="244"/>
      <c r="B302" s="65"/>
      <c r="C302" s="244"/>
      <c r="D302" s="244"/>
      <c r="E302" s="247"/>
      <c r="F302" s="253"/>
      <c r="G302" s="124" t="s">
        <v>20</v>
      </c>
      <c r="H302" s="14">
        <v>251000000</v>
      </c>
      <c r="I302" s="14">
        <v>251715565.88999999</v>
      </c>
      <c r="J302" s="3" t="str">
        <f t="shared" si="36"/>
        <v>õàíãàñàí</v>
      </c>
      <c r="K302" s="3">
        <f t="shared" si="37"/>
        <v>75300000</v>
      </c>
      <c r="L302" s="47">
        <v>7500000</v>
      </c>
      <c r="M302" s="48" t="s">
        <v>51</v>
      </c>
      <c r="N302" s="151">
        <f t="shared" si="38"/>
        <v>7530000</v>
      </c>
      <c r="O302" s="49">
        <v>-626600</v>
      </c>
      <c r="P302" s="269"/>
      <c r="Q302" s="303"/>
    </row>
    <row r="303" spans="1:17" ht="15" customHeight="1">
      <c r="A303" s="244"/>
      <c r="B303" s="65"/>
      <c r="C303" s="244"/>
      <c r="D303" s="244"/>
      <c r="E303" s="247"/>
      <c r="F303" s="253"/>
      <c r="G303" s="124" t="s">
        <v>24</v>
      </c>
      <c r="H303" s="14">
        <v>251000000</v>
      </c>
      <c r="I303" s="14">
        <v>251893716.88999999</v>
      </c>
      <c r="J303" s="3" t="str">
        <f t="shared" si="36"/>
        <v>õàíãàñàí</v>
      </c>
      <c r="K303" s="3">
        <f t="shared" si="37"/>
        <v>75300000</v>
      </c>
      <c r="L303" s="47">
        <v>7500000</v>
      </c>
      <c r="M303" s="48" t="s">
        <v>51</v>
      </c>
      <c r="N303" s="151">
        <f t="shared" si="38"/>
        <v>7530000</v>
      </c>
      <c r="O303" s="49">
        <v>-527874</v>
      </c>
      <c r="P303" s="269"/>
      <c r="Q303" s="303"/>
    </row>
    <row r="304" spans="1:17" ht="15.75" customHeight="1" thickBot="1">
      <c r="A304" s="245"/>
      <c r="B304" s="164"/>
      <c r="C304" s="245"/>
      <c r="D304" s="245"/>
      <c r="E304" s="248"/>
      <c r="F304" s="254"/>
      <c r="G304" s="128" t="s">
        <v>40</v>
      </c>
      <c r="H304" s="14">
        <v>251000000</v>
      </c>
      <c r="I304" s="26">
        <v>2584182142.9699998</v>
      </c>
      <c r="J304" s="7" t="str">
        <f t="shared" si="36"/>
        <v>õàíãàñàí</v>
      </c>
      <c r="K304" s="3">
        <f t="shared" si="37"/>
        <v>75300000</v>
      </c>
      <c r="L304" s="217">
        <v>7579000</v>
      </c>
      <c r="M304" s="216" t="str">
        <f t="shared" ref="M304" si="39">+IF(L304*100/H304&gt;=3, "õàíãàñàí","õàíãààã¿é")</f>
        <v>õàíãàñàí</v>
      </c>
      <c r="N304" s="218">
        <f t="shared" si="38"/>
        <v>7530000</v>
      </c>
      <c r="O304" s="55">
        <v>-1439.8</v>
      </c>
      <c r="P304" s="271"/>
      <c r="Q304" s="303"/>
    </row>
    <row r="305" spans="1:17" ht="12.75" customHeight="1">
      <c r="A305" s="243">
        <v>42</v>
      </c>
      <c r="B305" s="242">
        <v>64</v>
      </c>
      <c r="C305" s="249">
        <v>64</v>
      </c>
      <c r="D305" s="243">
        <v>5208173</v>
      </c>
      <c r="E305" s="246" t="s">
        <v>71</v>
      </c>
      <c r="F305" s="252" t="s">
        <v>65</v>
      </c>
      <c r="G305" s="128" t="s">
        <v>14</v>
      </c>
      <c r="H305" s="26">
        <v>50000000</v>
      </c>
      <c r="I305" s="26">
        <v>54261333</v>
      </c>
      <c r="J305" s="7" t="str">
        <f t="shared" si="36"/>
        <v>õàíãàñàí</v>
      </c>
      <c r="K305" s="3">
        <f t="shared" si="37"/>
        <v>15000000</v>
      </c>
      <c r="L305" s="60">
        <v>0</v>
      </c>
      <c r="M305" s="61" t="str">
        <f t="shared" ref="M305:M321" si="40">+IF(L305*100/H305&gt;=3, "õàíãàñàí","õàíãààã¿é")</f>
        <v>õàíãààã¿é</v>
      </c>
      <c r="N305" s="150">
        <f t="shared" si="38"/>
        <v>1500000</v>
      </c>
      <c r="O305" s="55">
        <v>-3642689.9299999997</v>
      </c>
      <c r="P305" s="329"/>
      <c r="Q305" s="303" t="s">
        <v>23</v>
      </c>
    </row>
    <row r="306" spans="1:17" ht="15" customHeight="1">
      <c r="A306" s="244"/>
      <c r="B306" s="242"/>
      <c r="C306" s="250"/>
      <c r="D306" s="244"/>
      <c r="E306" s="247"/>
      <c r="F306" s="253"/>
      <c r="G306" s="124" t="s">
        <v>16</v>
      </c>
      <c r="H306" s="14">
        <v>50000000</v>
      </c>
      <c r="I306" s="14">
        <v>54274162</v>
      </c>
      <c r="J306" s="3" t="str">
        <f t="shared" si="36"/>
        <v>õàíãàñàí</v>
      </c>
      <c r="K306" s="3">
        <f t="shared" si="37"/>
        <v>15000000</v>
      </c>
      <c r="L306" s="47">
        <v>0</v>
      </c>
      <c r="M306" s="48" t="str">
        <f t="shared" si="40"/>
        <v>õàíãààã¿é</v>
      </c>
      <c r="N306" s="151">
        <f t="shared" si="38"/>
        <v>1500000</v>
      </c>
      <c r="O306" s="49">
        <v>-3629861.27</v>
      </c>
      <c r="P306" s="269"/>
      <c r="Q306" s="303"/>
    </row>
    <row r="307" spans="1:17" ht="15" customHeight="1">
      <c r="A307" s="244"/>
      <c r="B307" s="242"/>
      <c r="C307" s="250"/>
      <c r="D307" s="244"/>
      <c r="E307" s="247"/>
      <c r="F307" s="253"/>
      <c r="G307" s="124" t="s">
        <v>17</v>
      </c>
      <c r="H307" s="14">
        <v>50000000</v>
      </c>
      <c r="I307" s="14">
        <v>60118096.719999999</v>
      </c>
      <c r="J307" s="3" t="str">
        <f t="shared" si="36"/>
        <v>õàíãàñàí</v>
      </c>
      <c r="K307" s="3">
        <f t="shared" si="37"/>
        <v>15000000</v>
      </c>
      <c r="L307" s="47">
        <v>0</v>
      </c>
      <c r="M307" s="48" t="str">
        <f t="shared" si="40"/>
        <v>õàíãààã¿é</v>
      </c>
      <c r="N307" s="151">
        <f t="shared" si="38"/>
        <v>1500000</v>
      </c>
      <c r="O307" s="49">
        <v>-5546813.9200000009</v>
      </c>
      <c r="P307" s="269"/>
      <c r="Q307" s="303"/>
    </row>
    <row r="308" spans="1:17" ht="15.75" customHeight="1">
      <c r="A308" s="244"/>
      <c r="B308" s="242"/>
      <c r="C308" s="250"/>
      <c r="D308" s="244"/>
      <c r="E308" s="247"/>
      <c r="F308" s="253"/>
      <c r="G308" s="125" t="s">
        <v>18</v>
      </c>
      <c r="H308" s="29">
        <v>50000000</v>
      </c>
      <c r="I308" s="29">
        <v>60216429</v>
      </c>
      <c r="J308" s="11" t="str">
        <f t="shared" si="36"/>
        <v>õàíãàñàí</v>
      </c>
      <c r="K308" s="3">
        <f t="shared" si="37"/>
        <v>15000000</v>
      </c>
      <c r="L308" s="57">
        <v>0</v>
      </c>
      <c r="M308" s="58" t="str">
        <f t="shared" si="40"/>
        <v>õàíãààã¿é</v>
      </c>
      <c r="N308" s="151">
        <f t="shared" si="38"/>
        <v>1500000</v>
      </c>
      <c r="O308" s="53">
        <v>3122304.790000001</v>
      </c>
      <c r="P308" s="269"/>
      <c r="Q308" s="303"/>
    </row>
    <row r="309" spans="1:17" ht="15" customHeight="1">
      <c r="A309" s="244"/>
      <c r="B309" s="65"/>
      <c r="C309" s="250"/>
      <c r="D309" s="244"/>
      <c r="E309" s="247"/>
      <c r="F309" s="253"/>
      <c r="G309" s="124" t="s">
        <v>20</v>
      </c>
      <c r="H309" s="14">
        <v>50000000</v>
      </c>
      <c r="I309" s="14">
        <v>59948731</v>
      </c>
      <c r="J309" s="3" t="str">
        <f t="shared" si="36"/>
        <v>õàíãàñàí</v>
      </c>
      <c r="K309" s="3">
        <f t="shared" si="37"/>
        <v>15000000</v>
      </c>
      <c r="L309" s="47"/>
      <c r="M309" s="48" t="str">
        <f t="shared" si="40"/>
        <v>õàíãààã¿é</v>
      </c>
      <c r="N309" s="151">
        <f t="shared" si="38"/>
        <v>1500000</v>
      </c>
      <c r="O309" s="49">
        <v>2867961.16</v>
      </c>
      <c r="P309" s="269"/>
      <c r="Q309" s="303"/>
    </row>
    <row r="310" spans="1:17" ht="15" customHeight="1">
      <c r="A310" s="244"/>
      <c r="B310" s="65"/>
      <c r="C310" s="250"/>
      <c r="D310" s="244"/>
      <c r="E310" s="247"/>
      <c r="F310" s="253"/>
      <c r="G310" s="124" t="s">
        <v>24</v>
      </c>
      <c r="H310" s="14">
        <v>50000000</v>
      </c>
      <c r="I310" s="14">
        <v>57445277</v>
      </c>
      <c r="J310" s="3" t="str">
        <f t="shared" si="36"/>
        <v>õàíãàñàí</v>
      </c>
      <c r="K310" s="3">
        <f t="shared" si="37"/>
        <v>15000000</v>
      </c>
      <c r="L310" s="47"/>
      <c r="M310" s="48" t="str">
        <f t="shared" si="40"/>
        <v>õàíãààã¿é</v>
      </c>
      <c r="N310" s="151">
        <f t="shared" si="38"/>
        <v>1500000</v>
      </c>
      <c r="O310" s="49">
        <v>44588.72</v>
      </c>
      <c r="P310" s="269"/>
      <c r="Q310" s="303"/>
    </row>
    <row r="311" spans="1:17" ht="15" customHeight="1">
      <c r="A311" s="245"/>
      <c r="B311" s="96"/>
      <c r="C311" s="251"/>
      <c r="D311" s="245"/>
      <c r="E311" s="248"/>
      <c r="F311" s="254"/>
      <c r="G311" s="128" t="s">
        <v>40</v>
      </c>
      <c r="H311" s="26">
        <v>50000000</v>
      </c>
      <c r="I311" s="26">
        <v>58090993</v>
      </c>
      <c r="J311" s="7" t="str">
        <f t="shared" si="36"/>
        <v>õàíãàñàí</v>
      </c>
      <c r="K311" s="3">
        <f t="shared" si="37"/>
        <v>15000000</v>
      </c>
      <c r="L311" s="60"/>
      <c r="M311" s="61" t="str">
        <f t="shared" si="40"/>
        <v>õàíãààã¿é</v>
      </c>
      <c r="N311" s="151">
        <f t="shared" si="38"/>
        <v>1500000</v>
      </c>
      <c r="O311" s="55">
        <v>-1570559.2</v>
      </c>
      <c r="P311" s="330"/>
      <c r="Q311" s="303"/>
    </row>
    <row r="312" spans="1:17">
      <c r="A312" s="243">
        <v>43</v>
      </c>
      <c r="B312" s="339">
        <v>65</v>
      </c>
      <c r="C312" s="249">
        <v>65</v>
      </c>
      <c r="D312" s="243">
        <v>2565021</v>
      </c>
      <c r="E312" s="246" t="s">
        <v>72</v>
      </c>
      <c r="F312" s="243" t="s">
        <v>13</v>
      </c>
      <c r="G312" s="128" t="s">
        <v>14</v>
      </c>
      <c r="H312" s="26">
        <v>86347100</v>
      </c>
      <c r="I312" s="26">
        <v>43176200</v>
      </c>
      <c r="J312" s="7" t="str">
        <f t="shared" si="36"/>
        <v>õàíãàñàí</v>
      </c>
      <c r="K312" s="3">
        <f t="shared" si="37"/>
        <v>25904130</v>
      </c>
      <c r="L312" s="27">
        <f>+H312/100*3</f>
        <v>2590413</v>
      </c>
      <c r="M312" s="28" t="str">
        <f t="shared" si="40"/>
        <v>õàíãàñàí</v>
      </c>
      <c r="N312" s="156">
        <f t="shared" si="38"/>
        <v>2590413</v>
      </c>
      <c r="O312" s="55">
        <v>-41846000</v>
      </c>
      <c r="P312" s="335"/>
      <c r="Q312" s="325"/>
    </row>
    <row r="313" spans="1:17">
      <c r="A313" s="244"/>
      <c r="B313" s="339"/>
      <c r="C313" s="250"/>
      <c r="D313" s="244"/>
      <c r="E313" s="247"/>
      <c r="F313" s="244"/>
      <c r="G313" s="124" t="s">
        <v>16</v>
      </c>
      <c r="H313" s="14">
        <v>86347200</v>
      </c>
      <c r="I313" s="14">
        <v>30998100</v>
      </c>
      <c r="J313" s="3" t="str">
        <f t="shared" si="36"/>
        <v>õàíãàñàí</v>
      </c>
      <c r="K313" s="3">
        <f t="shared" si="37"/>
        <v>25904160</v>
      </c>
      <c r="L313" s="15">
        <f>+H313/100*3</f>
        <v>2590416</v>
      </c>
      <c r="M313" s="16" t="str">
        <f t="shared" si="40"/>
        <v>õàíãàñàí</v>
      </c>
      <c r="N313" s="156">
        <f t="shared" si="38"/>
        <v>2590416</v>
      </c>
      <c r="O313" s="49">
        <v>-50554600</v>
      </c>
      <c r="P313" s="256"/>
      <c r="Q313" s="240"/>
    </row>
    <row r="314" spans="1:17">
      <c r="A314" s="244"/>
      <c r="B314" s="339"/>
      <c r="C314" s="250"/>
      <c r="D314" s="244"/>
      <c r="E314" s="247"/>
      <c r="F314" s="244"/>
      <c r="G314" s="124" t="s">
        <v>17</v>
      </c>
      <c r="H314" s="14">
        <v>88705326</v>
      </c>
      <c r="I314" s="14">
        <v>27709034.830000002</v>
      </c>
      <c r="J314" s="3" t="str">
        <f t="shared" si="36"/>
        <v>õàíãàñàí</v>
      </c>
      <c r="K314" s="3">
        <f t="shared" si="37"/>
        <v>26611597.800000001</v>
      </c>
      <c r="L314" s="15">
        <v>4478000</v>
      </c>
      <c r="M314" s="16" t="str">
        <f t="shared" si="40"/>
        <v>õàíãàñàí</v>
      </c>
      <c r="N314" s="156">
        <f t="shared" si="38"/>
        <v>2661159.7799999998</v>
      </c>
      <c r="O314" s="49">
        <v>-60061167.200000003</v>
      </c>
      <c r="P314" s="256"/>
      <c r="Q314" s="240"/>
    </row>
    <row r="315" spans="1:17">
      <c r="A315" s="244"/>
      <c r="B315" s="339"/>
      <c r="C315" s="250"/>
      <c r="D315" s="244"/>
      <c r="E315" s="247"/>
      <c r="F315" s="244"/>
      <c r="G315" s="124" t="s">
        <v>18</v>
      </c>
      <c r="H315" s="14">
        <v>86426974</v>
      </c>
      <c r="I315" s="45">
        <v>22789066</v>
      </c>
      <c r="J315" s="46" t="str">
        <f t="shared" si="36"/>
        <v>õàíãààã¿é</v>
      </c>
      <c r="K315" s="3">
        <f t="shared" si="37"/>
        <v>25928092.199999999</v>
      </c>
      <c r="L315" s="15">
        <v>4475000</v>
      </c>
      <c r="M315" s="16" t="str">
        <f t="shared" si="40"/>
        <v>õàíãàñàí</v>
      </c>
      <c r="N315" s="156">
        <f t="shared" si="38"/>
        <v>2592809.2200000002</v>
      </c>
      <c r="O315" s="49">
        <v>-2966796</v>
      </c>
      <c r="P315" s="256"/>
      <c r="Q315" s="240"/>
    </row>
    <row r="316" spans="1:17">
      <c r="A316" s="244"/>
      <c r="B316" s="96"/>
      <c r="C316" s="250"/>
      <c r="D316" s="244"/>
      <c r="E316" s="247"/>
      <c r="F316" s="244"/>
      <c r="G316" s="124" t="s">
        <v>20</v>
      </c>
      <c r="H316" s="14">
        <v>86347224</v>
      </c>
      <c r="I316" s="45">
        <v>20130240.940000001</v>
      </c>
      <c r="J316" s="46" t="str">
        <f t="shared" si="36"/>
        <v>õàíãààã¿é</v>
      </c>
      <c r="K316" s="3">
        <f t="shared" si="37"/>
        <v>25904167.199999999</v>
      </c>
      <c r="L316" s="15">
        <v>4472000</v>
      </c>
      <c r="M316" s="16" t="str">
        <f t="shared" si="40"/>
        <v>õàíãàñàí</v>
      </c>
      <c r="N316" s="156">
        <f t="shared" si="38"/>
        <v>2590416.7200000002</v>
      </c>
      <c r="O316" s="49">
        <v>-7504072.3499999996</v>
      </c>
      <c r="P316" s="256"/>
      <c r="Q316" s="240"/>
    </row>
    <row r="317" spans="1:17">
      <c r="A317" s="244"/>
      <c r="B317" s="96"/>
      <c r="C317" s="250"/>
      <c r="D317" s="244"/>
      <c r="E317" s="247"/>
      <c r="F317" s="244"/>
      <c r="G317" s="124" t="s">
        <v>24</v>
      </c>
      <c r="H317" s="14">
        <v>86347224</v>
      </c>
      <c r="I317" s="45">
        <v>17995054.870000001</v>
      </c>
      <c r="J317" s="46" t="str">
        <f t="shared" si="36"/>
        <v>õàíãààã¿é</v>
      </c>
      <c r="K317" s="3">
        <f t="shared" si="37"/>
        <v>25904167.199999999</v>
      </c>
      <c r="L317" s="15">
        <v>4469000</v>
      </c>
      <c r="M317" s="16" t="str">
        <f t="shared" si="40"/>
        <v>õàíãàñàí</v>
      </c>
      <c r="N317" s="156">
        <f t="shared" si="38"/>
        <v>2590416.7200000002</v>
      </c>
      <c r="O317" s="49">
        <v>-10965018.689999999</v>
      </c>
      <c r="P317" s="256"/>
      <c r="Q317" s="240"/>
    </row>
    <row r="318" spans="1:17" ht="13.5" thickBot="1">
      <c r="A318" s="245"/>
      <c r="B318" s="96"/>
      <c r="C318" s="251"/>
      <c r="D318" s="245"/>
      <c r="E318" s="248"/>
      <c r="F318" s="245"/>
      <c r="G318" s="124" t="s">
        <v>40</v>
      </c>
      <c r="H318" s="14">
        <v>75547224</v>
      </c>
      <c r="I318" s="45">
        <v>17957885.52</v>
      </c>
      <c r="J318" s="46" t="str">
        <f t="shared" si="36"/>
        <v>õàíãààã¿é</v>
      </c>
      <c r="K318" s="3">
        <f t="shared" si="37"/>
        <v>22664167.199999999</v>
      </c>
      <c r="L318" s="15">
        <v>4466000</v>
      </c>
      <c r="M318" s="16" t="str">
        <f t="shared" si="40"/>
        <v>õàíãàñàí</v>
      </c>
      <c r="N318" s="156">
        <f t="shared" si="38"/>
        <v>2266416.7200000002</v>
      </c>
      <c r="O318" s="49">
        <v>-15167950.220000001</v>
      </c>
      <c r="P318" s="257"/>
      <c r="Q318" s="241"/>
    </row>
    <row r="319" spans="1:17" ht="12.75" customHeight="1">
      <c r="A319" s="242">
        <v>44</v>
      </c>
      <c r="B319" s="242">
        <v>66</v>
      </c>
      <c r="C319" s="242">
        <v>66</v>
      </c>
      <c r="D319" s="243">
        <v>5058031</v>
      </c>
      <c r="E319" s="246" t="s">
        <v>73</v>
      </c>
      <c r="F319" s="252" t="s">
        <v>39</v>
      </c>
      <c r="G319" s="128" t="s">
        <v>14</v>
      </c>
      <c r="H319" s="26">
        <v>250000000</v>
      </c>
      <c r="I319" s="26">
        <v>233570952</v>
      </c>
      <c r="J319" s="7" t="str">
        <f t="shared" si="36"/>
        <v>õàíãàñàí</v>
      </c>
      <c r="K319" s="3">
        <f t="shared" si="37"/>
        <v>75000000</v>
      </c>
      <c r="L319" s="60">
        <v>7494650</v>
      </c>
      <c r="M319" s="61" t="str">
        <f t="shared" si="40"/>
        <v>õàíãààã¿é</v>
      </c>
      <c r="N319" s="151">
        <f t="shared" si="38"/>
        <v>7500000</v>
      </c>
      <c r="O319" s="55">
        <v>-13665721.639999999</v>
      </c>
      <c r="P319" s="331"/>
      <c r="Q319" s="331"/>
    </row>
    <row r="320" spans="1:17" ht="15" customHeight="1">
      <c r="A320" s="242"/>
      <c r="B320" s="242"/>
      <c r="C320" s="242"/>
      <c r="D320" s="244"/>
      <c r="E320" s="247"/>
      <c r="F320" s="253"/>
      <c r="G320" s="124" t="s">
        <v>16</v>
      </c>
      <c r="H320" s="14">
        <v>250000000</v>
      </c>
      <c r="I320" s="14">
        <v>232773820</v>
      </c>
      <c r="J320" s="3" t="str">
        <f t="shared" si="36"/>
        <v>õàíãàñàí</v>
      </c>
      <c r="K320" s="3">
        <f t="shared" si="37"/>
        <v>75000000</v>
      </c>
      <c r="L320" s="15">
        <v>7500000</v>
      </c>
      <c r="M320" s="16" t="str">
        <f t="shared" si="40"/>
        <v>õàíãàñàí</v>
      </c>
      <c r="N320" s="156">
        <f t="shared" si="38"/>
        <v>7500000</v>
      </c>
      <c r="O320" s="49">
        <v>-13805395</v>
      </c>
      <c r="P320" s="332"/>
      <c r="Q320" s="332"/>
    </row>
    <row r="321" spans="1:17" ht="15" customHeight="1">
      <c r="A321" s="242"/>
      <c r="B321" s="242"/>
      <c r="C321" s="242"/>
      <c r="D321" s="244"/>
      <c r="E321" s="247"/>
      <c r="F321" s="253"/>
      <c r="G321" s="124" t="s">
        <v>17</v>
      </c>
      <c r="H321" s="14">
        <v>250000000</v>
      </c>
      <c r="I321" s="14">
        <v>227745212</v>
      </c>
      <c r="J321" s="3" t="str">
        <f t="shared" si="36"/>
        <v>õàíãàñàí</v>
      </c>
      <c r="K321" s="3">
        <f t="shared" si="37"/>
        <v>75000000</v>
      </c>
      <c r="L321" s="15">
        <v>7500000</v>
      </c>
      <c r="M321" s="16" t="str">
        <f t="shared" si="40"/>
        <v>õàíãàñàí</v>
      </c>
      <c r="N321" s="156">
        <f t="shared" si="38"/>
        <v>7500000</v>
      </c>
      <c r="O321" s="49">
        <v>-14024663</v>
      </c>
      <c r="P321" s="332"/>
      <c r="Q321" s="332"/>
    </row>
    <row r="322" spans="1:17" ht="15.75" customHeight="1" thickBot="1">
      <c r="A322" s="242"/>
      <c r="B322" s="242"/>
      <c r="C322" s="242"/>
      <c r="D322" s="244"/>
      <c r="E322" s="247"/>
      <c r="F322" s="253"/>
      <c r="G322" s="125" t="s">
        <v>18</v>
      </c>
      <c r="H322" s="29">
        <v>280000000</v>
      </c>
      <c r="I322" s="29">
        <v>257139582</v>
      </c>
      <c r="J322" s="11" t="str">
        <f t="shared" si="36"/>
        <v>õàíãàñàí</v>
      </c>
      <c r="K322" s="3">
        <f t="shared" si="37"/>
        <v>84000000</v>
      </c>
      <c r="L322" s="57">
        <v>7500000</v>
      </c>
      <c r="M322" s="58" t="s">
        <v>51</v>
      </c>
      <c r="N322" s="151">
        <f t="shared" si="38"/>
        <v>8400000</v>
      </c>
      <c r="O322" s="53">
        <v>-2631317</v>
      </c>
      <c r="P322" s="333"/>
      <c r="Q322" s="333"/>
    </row>
    <row r="323" spans="1:17" ht="15" customHeight="1">
      <c r="A323" s="242"/>
      <c r="B323" s="164"/>
      <c r="C323" s="242"/>
      <c r="D323" s="244"/>
      <c r="E323" s="247"/>
      <c r="F323" s="253"/>
      <c r="G323" s="124" t="s">
        <v>20</v>
      </c>
      <c r="H323" s="14">
        <v>280000000</v>
      </c>
      <c r="I323" s="14">
        <v>254603468</v>
      </c>
      <c r="J323" s="3" t="str">
        <f t="shared" si="36"/>
        <v>õàíãàñàí</v>
      </c>
      <c r="K323" s="3">
        <f t="shared" si="37"/>
        <v>84000000</v>
      </c>
      <c r="L323" s="47">
        <v>7500000</v>
      </c>
      <c r="M323" s="48" t="s">
        <v>51</v>
      </c>
      <c r="N323" s="151">
        <f t="shared" si="38"/>
        <v>8400000</v>
      </c>
      <c r="O323" s="49">
        <v>-3200438</v>
      </c>
      <c r="P323" s="255"/>
      <c r="Q323" s="239"/>
    </row>
    <row r="324" spans="1:17" ht="15" customHeight="1">
      <c r="A324" s="242"/>
      <c r="B324" s="164"/>
      <c r="C324" s="242"/>
      <c r="D324" s="244"/>
      <c r="E324" s="247"/>
      <c r="F324" s="253"/>
      <c r="G324" s="124" t="s">
        <v>24</v>
      </c>
      <c r="H324" s="14">
        <v>280000000</v>
      </c>
      <c r="I324" s="14">
        <v>253049050</v>
      </c>
      <c r="J324" s="3" t="str">
        <f t="shared" si="36"/>
        <v>õàíãàñàí</v>
      </c>
      <c r="K324" s="3">
        <f t="shared" si="37"/>
        <v>84000000</v>
      </c>
      <c r="L324" s="47">
        <v>7850000</v>
      </c>
      <c r="M324" s="48" t="s">
        <v>51</v>
      </c>
      <c r="N324" s="151">
        <f t="shared" si="38"/>
        <v>8400000</v>
      </c>
      <c r="O324" s="49">
        <v>-4301662</v>
      </c>
      <c r="P324" s="256"/>
      <c r="Q324" s="240"/>
    </row>
    <row r="325" spans="1:17" ht="15" customHeight="1">
      <c r="A325" s="242"/>
      <c r="B325" s="164"/>
      <c r="C325" s="242"/>
      <c r="D325" s="245"/>
      <c r="E325" s="248"/>
      <c r="F325" s="254"/>
      <c r="G325" s="124" t="s">
        <v>86</v>
      </c>
      <c r="H325" s="14">
        <v>280000000</v>
      </c>
      <c r="I325" s="14">
        <v>252378715</v>
      </c>
      <c r="J325" s="3" t="str">
        <f t="shared" si="36"/>
        <v>õàíãàñàí</v>
      </c>
      <c r="K325" s="3">
        <f t="shared" si="37"/>
        <v>84000000</v>
      </c>
      <c r="L325" s="47">
        <v>7850000</v>
      </c>
      <c r="M325" s="48" t="s">
        <v>51</v>
      </c>
      <c r="N325" s="151">
        <f t="shared" si="38"/>
        <v>8400000</v>
      </c>
      <c r="O325" s="49">
        <v>-5205375</v>
      </c>
      <c r="P325" s="256"/>
      <c r="Q325" s="240"/>
    </row>
    <row r="326" spans="1:17" ht="15" customHeight="1">
      <c r="A326" s="242">
        <v>45</v>
      </c>
      <c r="B326" s="242">
        <v>67</v>
      </c>
      <c r="C326" s="242">
        <v>67</v>
      </c>
      <c r="D326" s="242">
        <v>5236622</v>
      </c>
      <c r="E326" s="285" t="s">
        <v>74</v>
      </c>
      <c r="F326" s="243" t="s">
        <v>13</v>
      </c>
      <c r="G326" s="124" t="s">
        <v>14</v>
      </c>
      <c r="H326" s="287" t="s">
        <v>15</v>
      </c>
      <c r="I326" s="287"/>
      <c r="J326" s="287"/>
      <c r="K326" s="287"/>
      <c r="L326" s="287"/>
      <c r="M326" s="287"/>
      <c r="N326" s="287"/>
      <c r="O326" s="287"/>
      <c r="P326" s="256"/>
      <c r="Q326" s="240"/>
    </row>
    <row r="327" spans="1:17" ht="15" customHeight="1">
      <c r="A327" s="242"/>
      <c r="B327" s="242"/>
      <c r="C327" s="242"/>
      <c r="D327" s="242"/>
      <c r="E327" s="285"/>
      <c r="F327" s="244"/>
      <c r="G327" s="124" t="s">
        <v>16</v>
      </c>
      <c r="H327" s="287" t="s">
        <v>15</v>
      </c>
      <c r="I327" s="287"/>
      <c r="J327" s="287"/>
      <c r="K327" s="287"/>
      <c r="L327" s="287"/>
      <c r="M327" s="287"/>
      <c r="N327" s="287"/>
      <c r="O327" s="287"/>
      <c r="P327" s="256"/>
      <c r="Q327" s="240"/>
    </row>
    <row r="328" spans="1:17">
      <c r="A328" s="242"/>
      <c r="B328" s="242"/>
      <c r="C328" s="242"/>
      <c r="D328" s="242"/>
      <c r="E328" s="285"/>
      <c r="F328" s="244"/>
      <c r="G328" s="124" t="s">
        <v>17</v>
      </c>
      <c r="H328" s="14">
        <v>51000000</v>
      </c>
      <c r="I328" s="14">
        <v>66647464</v>
      </c>
      <c r="J328" s="3" t="str">
        <f>+IF(I328*100/H328&gt;=30,"õàíãàñàí","õàíãààã¿é")</f>
        <v>õàíãàñàí</v>
      </c>
      <c r="K328" s="3">
        <f>H328*30/100</f>
        <v>15300000</v>
      </c>
      <c r="L328" s="47">
        <v>0</v>
      </c>
      <c r="M328" s="48" t="str">
        <f>+IF(L328*100/H328&gt;=3, "õàíãàñàí","õàíãààã¿é")</f>
        <v>õàíãààã¿é</v>
      </c>
      <c r="N328" s="151">
        <f>H328*3/100</f>
        <v>1530000</v>
      </c>
      <c r="O328" s="49">
        <v>-23508282</v>
      </c>
      <c r="P328" s="256"/>
      <c r="Q328" s="240"/>
    </row>
    <row r="329" spans="1:17">
      <c r="A329" s="242"/>
      <c r="B329" s="242"/>
      <c r="C329" s="242"/>
      <c r="D329" s="242"/>
      <c r="E329" s="285"/>
      <c r="F329" s="244"/>
      <c r="G329" s="124" t="s">
        <v>18</v>
      </c>
      <c r="H329" s="14">
        <v>51000000</v>
      </c>
      <c r="I329" s="14">
        <v>66637602</v>
      </c>
      <c r="J329" s="3" t="str">
        <f>+IF(I329*100/H329&gt;=30,"õàíãàñàí","õàíãààã¿é")</f>
        <v>õàíãàñàí</v>
      </c>
      <c r="K329" s="3">
        <f t="shared" ref="K329:K332" si="41">H329*30/100</f>
        <v>15300000</v>
      </c>
      <c r="L329" s="47">
        <v>0</v>
      </c>
      <c r="M329" s="48" t="str">
        <f>+IF(L329*100/H329&gt;=3, "õàíãàñàí","õàíãààã¿é")</f>
        <v>õàíãààã¿é</v>
      </c>
      <c r="N329" s="151">
        <f t="shared" ref="N329:N332" si="42">H329*3/100</f>
        <v>1530000</v>
      </c>
      <c r="O329" s="49">
        <v>-3452285</v>
      </c>
      <c r="P329" s="256"/>
      <c r="Q329" s="240"/>
    </row>
    <row r="330" spans="1:17">
      <c r="A330" s="242"/>
      <c r="B330" s="164"/>
      <c r="C330" s="242"/>
      <c r="D330" s="242"/>
      <c r="E330" s="285"/>
      <c r="F330" s="244"/>
      <c r="G330" s="124" t="s">
        <v>20</v>
      </c>
      <c r="H330" s="14">
        <v>51000000</v>
      </c>
      <c r="I330" s="45">
        <v>3630477.56</v>
      </c>
      <c r="J330" s="46" t="s">
        <v>31</v>
      </c>
      <c r="K330" s="46">
        <f t="shared" si="41"/>
        <v>15300000</v>
      </c>
      <c r="L330" s="47"/>
      <c r="M330" s="48" t="str">
        <f>+IF(L330*100/H330&gt;=3, "õàíãàñàí","õàíãààã¿é")</f>
        <v>õàíãààã¿é</v>
      </c>
      <c r="N330" s="151">
        <f t="shared" si="42"/>
        <v>1530000</v>
      </c>
      <c r="O330" s="49">
        <v>-9438648.5299999993</v>
      </c>
      <c r="P330" s="256"/>
      <c r="Q330" s="240"/>
    </row>
    <row r="331" spans="1:17">
      <c r="A331" s="242"/>
      <c r="B331" s="164"/>
      <c r="C331" s="242"/>
      <c r="D331" s="242"/>
      <c r="E331" s="285"/>
      <c r="F331" s="244"/>
      <c r="G331" s="124" t="s">
        <v>24</v>
      </c>
      <c r="H331" s="14">
        <v>51000000</v>
      </c>
      <c r="I331" s="45"/>
      <c r="J331" s="46" t="s">
        <v>31</v>
      </c>
      <c r="K331" s="46">
        <f t="shared" si="41"/>
        <v>15300000</v>
      </c>
      <c r="L331" s="47">
        <v>1506500</v>
      </c>
      <c r="M331" s="48" t="s">
        <v>31</v>
      </c>
      <c r="N331" s="151">
        <f t="shared" si="42"/>
        <v>1530000</v>
      </c>
      <c r="O331" s="49">
        <v>-15105252.550000001</v>
      </c>
      <c r="P331" s="256"/>
      <c r="Q331" s="240"/>
    </row>
    <row r="332" spans="1:17" ht="13.5" thickBot="1">
      <c r="A332" s="242"/>
      <c r="B332" s="164"/>
      <c r="C332" s="242"/>
      <c r="D332" s="242"/>
      <c r="E332" s="285"/>
      <c r="F332" s="245"/>
      <c r="G332" s="124" t="s">
        <v>40</v>
      </c>
      <c r="H332" s="14">
        <v>51000000</v>
      </c>
      <c r="I332" s="22">
        <v>67721565.420000002</v>
      </c>
      <c r="J332" s="3" t="str">
        <f>+IF(I332*100/H332&gt;=30,"õàíãàñàí","õàíãààã¿é")</f>
        <v>õàíãàñàí</v>
      </c>
      <c r="K332" s="3">
        <f t="shared" si="41"/>
        <v>15300000</v>
      </c>
      <c r="L332" s="196">
        <v>1535500</v>
      </c>
      <c r="M332" s="197" t="s">
        <v>45</v>
      </c>
      <c r="N332" s="156">
        <f t="shared" si="42"/>
        <v>1530000</v>
      </c>
      <c r="O332" s="49">
        <v>-21140503.899999999</v>
      </c>
      <c r="P332" s="257"/>
      <c r="Q332" s="394"/>
    </row>
    <row r="333" spans="1:17" ht="15" customHeight="1">
      <c r="A333" s="243">
        <v>46</v>
      </c>
      <c r="B333" s="300">
        <v>69</v>
      </c>
      <c r="C333" s="243">
        <v>69</v>
      </c>
      <c r="D333" s="243">
        <v>5318122</v>
      </c>
      <c r="E333" s="246" t="s">
        <v>75</v>
      </c>
      <c r="F333" s="243" t="s">
        <v>13</v>
      </c>
      <c r="G333" s="124" t="s">
        <v>14</v>
      </c>
      <c r="H333" s="287" t="s">
        <v>15</v>
      </c>
      <c r="I333" s="287"/>
      <c r="J333" s="287"/>
      <c r="K333" s="287"/>
      <c r="L333" s="287"/>
      <c r="M333" s="287"/>
      <c r="N333" s="287"/>
      <c r="O333" s="287"/>
      <c r="P333" s="329"/>
      <c r="Q333" s="302"/>
    </row>
    <row r="334" spans="1:17" ht="15" customHeight="1">
      <c r="A334" s="244"/>
      <c r="B334" s="300"/>
      <c r="C334" s="244"/>
      <c r="D334" s="244"/>
      <c r="E334" s="247"/>
      <c r="F334" s="244"/>
      <c r="G334" s="124" t="s">
        <v>16</v>
      </c>
      <c r="H334" s="287" t="s">
        <v>15</v>
      </c>
      <c r="I334" s="287"/>
      <c r="J334" s="287"/>
      <c r="K334" s="287"/>
      <c r="L334" s="287"/>
      <c r="M334" s="287"/>
      <c r="N334" s="287"/>
      <c r="O334" s="287"/>
      <c r="P334" s="269"/>
      <c r="Q334" s="302"/>
    </row>
    <row r="335" spans="1:17" ht="15" customHeight="1">
      <c r="A335" s="244"/>
      <c r="B335" s="300"/>
      <c r="C335" s="244"/>
      <c r="D335" s="244"/>
      <c r="E335" s="247"/>
      <c r="F335" s="244"/>
      <c r="G335" s="124" t="s">
        <v>17</v>
      </c>
      <c r="H335" s="14">
        <v>51000000</v>
      </c>
      <c r="I335" s="14">
        <v>51194138</v>
      </c>
      <c r="J335" s="3" t="str">
        <f t="shared" ref="J335:J342" si="43">+IF(I335*100/H335&gt;=30,"õàíãàñàí","õàíãààã¿é")</f>
        <v>õàíãàñàí</v>
      </c>
      <c r="K335" s="3">
        <f>H335*30/100</f>
        <v>15300000</v>
      </c>
      <c r="L335" s="15">
        <v>1554000</v>
      </c>
      <c r="M335" s="16" t="str">
        <f>+IF(L335*100/H335&gt;=3, "õàíãàñàí","õàíãààã¿é")</f>
        <v>õàíãàñàí</v>
      </c>
      <c r="N335" s="139">
        <f>H335*3/100</f>
        <v>1530000</v>
      </c>
      <c r="O335" s="49">
        <v>-14979159</v>
      </c>
      <c r="P335" s="269"/>
      <c r="Q335" s="302"/>
    </row>
    <row r="336" spans="1:17" ht="15.75" customHeight="1">
      <c r="A336" s="244"/>
      <c r="B336" s="300"/>
      <c r="C336" s="244"/>
      <c r="D336" s="244"/>
      <c r="E336" s="247"/>
      <c r="F336" s="244"/>
      <c r="G336" s="124" t="s">
        <v>18</v>
      </c>
      <c r="H336" s="14">
        <v>51000000</v>
      </c>
      <c r="I336" s="14">
        <v>49611429</v>
      </c>
      <c r="J336" s="3" t="str">
        <f t="shared" si="43"/>
        <v>õàíãàñàí</v>
      </c>
      <c r="K336" s="3">
        <f t="shared" ref="K336:K342" si="44">H336*30/100</f>
        <v>15300000</v>
      </c>
      <c r="L336" s="399">
        <v>1551000</v>
      </c>
      <c r="M336" s="400" t="str">
        <f>+IF(L336*100/H336&gt;=3, "õàíãàñàí","õàíãààã¿é")</f>
        <v>õàíãàñàí</v>
      </c>
      <c r="N336" s="401">
        <f t="shared" ref="N336:N342" si="45">H336*3/100</f>
        <v>1530000</v>
      </c>
      <c r="O336" s="49">
        <v>-8270440</v>
      </c>
      <c r="P336" s="269"/>
      <c r="Q336" s="302"/>
    </row>
    <row r="337" spans="1:17" ht="15" customHeight="1">
      <c r="A337" s="244"/>
      <c r="B337" s="78"/>
      <c r="C337" s="244"/>
      <c r="D337" s="244"/>
      <c r="E337" s="247"/>
      <c r="F337" s="244"/>
      <c r="G337" s="124" t="s">
        <v>20</v>
      </c>
      <c r="H337" s="14">
        <v>51000000</v>
      </c>
      <c r="I337" s="14">
        <v>93075045</v>
      </c>
      <c r="J337" s="3" t="str">
        <f t="shared" si="43"/>
        <v>õàíãàñàí</v>
      </c>
      <c r="K337" s="3">
        <f t="shared" si="44"/>
        <v>15300000</v>
      </c>
      <c r="L337" s="15">
        <v>1598000</v>
      </c>
      <c r="M337" s="16" t="s">
        <v>45</v>
      </c>
      <c r="N337" s="139">
        <f t="shared" si="45"/>
        <v>1530000</v>
      </c>
      <c r="O337" s="49">
        <v>-21363911</v>
      </c>
      <c r="P337" s="269"/>
      <c r="Q337" s="302"/>
    </row>
    <row r="338" spans="1:17" ht="15" customHeight="1">
      <c r="A338" s="244"/>
      <c r="B338" s="78"/>
      <c r="C338" s="244"/>
      <c r="D338" s="244"/>
      <c r="E338" s="247"/>
      <c r="F338" s="244"/>
      <c r="G338" s="124" t="s">
        <v>24</v>
      </c>
      <c r="H338" s="14">
        <v>51000000</v>
      </c>
      <c r="I338" s="14">
        <v>26542824</v>
      </c>
      <c r="J338" s="3" t="str">
        <f t="shared" si="43"/>
        <v>õàíãàñàí</v>
      </c>
      <c r="K338" s="3">
        <f t="shared" si="44"/>
        <v>15300000</v>
      </c>
      <c r="L338" s="15">
        <v>1596000</v>
      </c>
      <c r="M338" s="16" t="s">
        <v>45</v>
      </c>
      <c r="N338" s="139">
        <f t="shared" si="45"/>
        <v>1530000</v>
      </c>
      <c r="O338" s="49">
        <v>-22723222</v>
      </c>
      <c r="P338" s="269"/>
      <c r="Q338" s="302"/>
    </row>
    <row r="339" spans="1:17" ht="15" customHeight="1">
      <c r="A339" s="245"/>
      <c r="B339" s="165"/>
      <c r="C339" s="245"/>
      <c r="D339" s="245"/>
      <c r="E339" s="248"/>
      <c r="F339" s="245"/>
      <c r="G339" s="124" t="s">
        <v>40</v>
      </c>
      <c r="H339" s="14">
        <v>51000000</v>
      </c>
      <c r="I339" s="14">
        <v>59907729.009999998</v>
      </c>
      <c r="J339" s="3" t="str">
        <f t="shared" si="43"/>
        <v>õàíãàñàí</v>
      </c>
      <c r="K339" s="3">
        <f t="shared" si="44"/>
        <v>15300000</v>
      </c>
      <c r="L339" s="399">
        <v>1899562.26</v>
      </c>
      <c r="M339" s="16" t="s">
        <v>45</v>
      </c>
      <c r="N339" s="401">
        <f t="shared" si="45"/>
        <v>1530000</v>
      </c>
      <c r="O339" s="49">
        <v>-26136713.100000001</v>
      </c>
      <c r="P339" s="330"/>
      <c r="Q339" s="302"/>
    </row>
    <row r="340" spans="1:17" ht="32.25" customHeight="1">
      <c r="A340" s="173">
        <v>47</v>
      </c>
      <c r="B340" s="173"/>
      <c r="C340" s="174"/>
      <c r="D340" s="174">
        <v>5414415</v>
      </c>
      <c r="E340" s="226" t="s">
        <v>88</v>
      </c>
      <c r="F340" s="175" t="s">
        <v>39</v>
      </c>
      <c r="G340" s="125" t="s">
        <v>40</v>
      </c>
      <c r="H340" s="227">
        <v>250000000</v>
      </c>
      <c r="I340" s="227">
        <v>1017129669.1</v>
      </c>
      <c r="J340" s="228" t="str">
        <f t="shared" si="43"/>
        <v>õàíãàñàí</v>
      </c>
      <c r="K340" s="228">
        <f t="shared" si="44"/>
        <v>75000000</v>
      </c>
      <c r="L340" s="57"/>
      <c r="M340" s="229" t="s">
        <v>31</v>
      </c>
      <c r="N340" s="230">
        <f t="shared" si="45"/>
        <v>7500000</v>
      </c>
      <c r="O340" s="15">
        <v>-6550845.9000000004</v>
      </c>
      <c r="P340" s="167"/>
      <c r="Q340" s="167"/>
    </row>
    <row r="341" spans="1:17" ht="20.25" customHeight="1">
      <c r="A341" s="173">
        <v>48</v>
      </c>
      <c r="B341" s="32"/>
      <c r="C341" s="168"/>
      <c r="D341" s="173">
        <v>5398959</v>
      </c>
      <c r="E341" s="222" t="s">
        <v>89</v>
      </c>
      <c r="F341" s="202" t="s">
        <v>90</v>
      </c>
      <c r="G341" s="124" t="s">
        <v>40</v>
      </c>
      <c r="H341" s="14">
        <v>50298374.490000002</v>
      </c>
      <c r="I341" s="14">
        <v>47357253.490000002</v>
      </c>
      <c r="J341" s="3" t="str">
        <f t="shared" si="43"/>
        <v>õàíãàñàí</v>
      </c>
      <c r="K341" s="3">
        <f t="shared" si="44"/>
        <v>15089512.347000001</v>
      </c>
      <c r="L341" s="44"/>
      <c r="M341" s="205" t="s">
        <v>31</v>
      </c>
      <c r="N341" s="231">
        <f t="shared" si="45"/>
        <v>1508951.2346999999</v>
      </c>
      <c r="O341" s="49">
        <v>-4138744.5</v>
      </c>
      <c r="P341" s="167"/>
      <c r="Q341" s="167"/>
    </row>
    <row r="342" spans="1:17" ht="38.25">
      <c r="A342" s="173">
        <v>49</v>
      </c>
      <c r="B342" s="32"/>
      <c r="C342" s="168"/>
      <c r="D342" s="173">
        <v>5404045</v>
      </c>
      <c r="E342" s="222" t="s">
        <v>91</v>
      </c>
      <c r="F342" s="202" t="s">
        <v>92</v>
      </c>
      <c r="G342" s="124" t="s">
        <v>40</v>
      </c>
      <c r="H342" s="203">
        <v>60000000</v>
      </c>
      <c r="I342" s="203">
        <v>44235902.289999999</v>
      </c>
      <c r="J342" s="204" t="str">
        <f t="shared" si="43"/>
        <v>õàíãàñàí</v>
      </c>
      <c r="K342" s="204">
        <f t="shared" si="44"/>
        <v>18000000</v>
      </c>
      <c r="L342" s="44"/>
      <c r="M342" s="205" t="s">
        <v>31</v>
      </c>
      <c r="N342" s="238">
        <f t="shared" si="45"/>
        <v>1800000</v>
      </c>
      <c r="O342" s="15">
        <v>-6563541.8499999996</v>
      </c>
      <c r="P342" s="167"/>
      <c r="Q342" s="167"/>
    </row>
    <row r="343" spans="1:17">
      <c r="A343" s="232"/>
      <c r="B343" s="32"/>
      <c r="C343" s="32"/>
      <c r="D343" s="232"/>
      <c r="E343" s="84"/>
      <c r="F343" s="233"/>
      <c r="G343" s="132"/>
      <c r="H343" s="33"/>
      <c r="I343" s="33"/>
      <c r="J343" s="13"/>
      <c r="K343" s="13"/>
      <c r="L343" s="234"/>
      <c r="M343" s="198"/>
      <c r="N343" s="235"/>
      <c r="O343" s="56"/>
      <c r="P343" s="36"/>
      <c r="Q343" s="36"/>
    </row>
    <row r="344" spans="1:17">
      <c r="A344" s="232"/>
      <c r="B344" s="32"/>
      <c r="C344" s="32"/>
      <c r="D344" s="232"/>
      <c r="E344" s="84"/>
      <c r="F344" s="233"/>
      <c r="G344" s="132"/>
      <c r="H344" s="33"/>
      <c r="I344" s="33"/>
      <c r="J344" s="13"/>
      <c r="K344" s="13"/>
      <c r="L344" s="234"/>
      <c r="M344" s="198"/>
      <c r="N344" s="235"/>
      <c r="O344" s="56"/>
      <c r="P344" s="36"/>
      <c r="Q344" s="36"/>
    </row>
    <row r="345" spans="1:17">
      <c r="D345" s="32"/>
      <c r="E345" s="340" t="s">
        <v>76</v>
      </c>
      <c r="F345" s="340"/>
      <c r="G345" s="340"/>
      <c r="H345" s="340"/>
      <c r="I345" s="340"/>
      <c r="J345" s="340"/>
      <c r="K345" s="340"/>
      <c r="L345" s="340"/>
      <c r="M345" s="340"/>
      <c r="N345" s="340"/>
      <c r="O345" s="340"/>
      <c r="P345" s="340"/>
    </row>
    <row r="346" spans="1:17">
      <c r="D346" s="32"/>
    </row>
    <row r="347" spans="1:17">
      <c r="D347" s="32"/>
    </row>
    <row r="348" spans="1:17">
      <c r="D348" s="32"/>
      <c r="G348" s="163"/>
    </row>
    <row r="349" spans="1:17">
      <c r="D349" s="32"/>
    </row>
    <row r="350" spans="1:17">
      <c r="D350" s="32"/>
    </row>
    <row r="351" spans="1:17">
      <c r="D351" s="32"/>
    </row>
    <row r="352" spans="1:17">
      <c r="D352" s="32"/>
    </row>
    <row r="353" spans="4:4">
      <c r="D353" s="32"/>
    </row>
    <row r="354" spans="4:4">
      <c r="D354" s="32"/>
    </row>
    <row r="355" spans="4:4">
      <c r="D355" s="32"/>
    </row>
    <row r="356" spans="4:4">
      <c r="D356" s="32"/>
    </row>
    <row r="357" spans="4:4">
      <c r="D357" s="32"/>
    </row>
    <row r="358" spans="4:4">
      <c r="D358" s="32"/>
    </row>
    <row r="359" spans="4:4">
      <c r="D359" s="32"/>
    </row>
    <row r="360" spans="4:4">
      <c r="D360" s="32"/>
    </row>
    <row r="361" spans="4:4">
      <c r="D361" s="32"/>
    </row>
    <row r="362" spans="4:4">
      <c r="D362" s="32"/>
    </row>
    <row r="363" spans="4:4">
      <c r="D363" s="32"/>
    </row>
    <row r="364" spans="4:4">
      <c r="D364" s="32"/>
    </row>
    <row r="365" spans="4:4">
      <c r="D365" s="32"/>
    </row>
    <row r="366" spans="4:4">
      <c r="D366" s="32"/>
    </row>
    <row r="367" spans="4:4">
      <c r="D367" s="32"/>
    </row>
    <row r="368" spans="4:4">
      <c r="D368" s="32"/>
    </row>
    <row r="369" spans="4:4">
      <c r="D369" s="32"/>
    </row>
    <row r="370" spans="4:4">
      <c r="D370" s="32"/>
    </row>
    <row r="371" spans="4:4">
      <c r="D371" s="32"/>
    </row>
    <row r="372" spans="4:4">
      <c r="D372" s="32"/>
    </row>
    <row r="373" spans="4:4">
      <c r="D373" s="32"/>
    </row>
    <row r="374" spans="4:4">
      <c r="D374" s="32"/>
    </row>
    <row r="375" spans="4:4">
      <c r="D375" s="32"/>
    </row>
    <row r="376" spans="4:4">
      <c r="D376" s="32"/>
    </row>
    <row r="377" spans="4:4">
      <c r="D377" s="32"/>
    </row>
    <row r="378" spans="4:4">
      <c r="D378" s="32"/>
    </row>
    <row r="379" spans="4:4">
      <c r="D379" s="32"/>
    </row>
    <row r="380" spans="4:4">
      <c r="D380" s="32"/>
    </row>
    <row r="381" spans="4:4">
      <c r="D381" s="32"/>
    </row>
    <row r="382" spans="4:4">
      <c r="D382" s="32"/>
    </row>
    <row r="383" spans="4:4">
      <c r="D383" s="32"/>
    </row>
    <row r="384" spans="4:4">
      <c r="D384" s="32"/>
    </row>
    <row r="385" spans="4:4">
      <c r="D385" s="32"/>
    </row>
    <row r="386" spans="4:4">
      <c r="D386" s="32"/>
    </row>
    <row r="387" spans="4:4">
      <c r="D387" s="32"/>
    </row>
    <row r="388" spans="4:4">
      <c r="D388" s="32"/>
    </row>
    <row r="389" spans="4:4">
      <c r="D389" s="32"/>
    </row>
    <row r="390" spans="4:4">
      <c r="D390" s="32"/>
    </row>
    <row r="391" spans="4:4">
      <c r="D391" s="32"/>
    </row>
    <row r="392" spans="4:4">
      <c r="D392" s="32"/>
    </row>
    <row r="393" spans="4:4">
      <c r="D393" s="32"/>
    </row>
    <row r="394" spans="4:4">
      <c r="D394" s="32"/>
    </row>
    <row r="395" spans="4:4">
      <c r="D395" s="32"/>
    </row>
    <row r="396" spans="4:4">
      <c r="D396" s="32"/>
    </row>
    <row r="397" spans="4:4">
      <c r="D397" s="32"/>
    </row>
    <row r="398" spans="4:4">
      <c r="D398" s="32"/>
    </row>
    <row r="399" spans="4:4">
      <c r="D399" s="32"/>
    </row>
    <row r="400" spans="4:4">
      <c r="D400" s="32"/>
    </row>
    <row r="401" spans="4:4">
      <c r="D401" s="32"/>
    </row>
    <row r="402" spans="4:4">
      <c r="D402" s="32"/>
    </row>
    <row r="403" spans="4:4">
      <c r="D403" s="32"/>
    </row>
    <row r="404" spans="4:4">
      <c r="D404" s="32"/>
    </row>
    <row r="405" spans="4:4">
      <c r="D405" s="32"/>
    </row>
    <row r="406" spans="4:4">
      <c r="D406" s="32"/>
    </row>
    <row r="407" spans="4:4">
      <c r="D407" s="32"/>
    </row>
    <row r="408" spans="4:4">
      <c r="D408" s="32"/>
    </row>
    <row r="409" spans="4:4">
      <c r="D409" s="32"/>
    </row>
    <row r="410" spans="4:4">
      <c r="D410" s="32"/>
    </row>
    <row r="411" spans="4:4">
      <c r="D411" s="32"/>
    </row>
    <row r="412" spans="4:4">
      <c r="D412" s="32"/>
    </row>
    <row r="413" spans="4:4">
      <c r="D413" s="32"/>
    </row>
    <row r="414" spans="4:4">
      <c r="D414" s="32"/>
    </row>
    <row r="415" spans="4:4">
      <c r="D415" s="32"/>
    </row>
    <row r="416" spans="4:4">
      <c r="D416" s="32"/>
    </row>
    <row r="417" spans="4:4">
      <c r="D417" s="32"/>
    </row>
    <row r="418" spans="4:4">
      <c r="D418" s="32"/>
    </row>
    <row r="419" spans="4:4">
      <c r="D419" s="32"/>
    </row>
    <row r="420" spans="4:4">
      <c r="D420" s="32"/>
    </row>
    <row r="421" spans="4:4">
      <c r="D421" s="32"/>
    </row>
    <row r="422" spans="4:4">
      <c r="D422" s="32"/>
    </row>
    <row r="423" spans="4:4">
      <c r="D423" s="32"/>
    </row>
    <row r="424" spans="4:4">
      <c r="D424" s="32"/>
    </row>
    <row r="425" spans="4:4">
      <c r="D425" s="32"/>
    </row>
    <row r="426" spans="4:4">
      <c r="D426" s="32"/>
    </row>
    <row r="427" spans="4:4">
      <c r="D427" s="32"/>
    </row>
    <row r="428" spans="4:4">
      <c r="D428" s="32"/>
    </row>
    <row r="429" spans="4:4">
      <c r="D429" s="32"/>
    </row>
    <row r="430" spans="4:4">
      <c r="D430" s="32"/>
    </row>
    <row r="431" spans="4:4">
      <c r="D431" s="32"/>
    </row>
    <row r="432" spans="4:4">
      <c r="D432" s="32"/>
    </row>
    <row r="433" spans="4:4">
      <c r="D433" s="32"/>
    </row>
    <row r="434" spans="4:4">
      <c r="D434" s="32"/>
    </row>
    <row r="435" spans="4:4">
      <c r="D435" s="32"/>
    </row>
    <row r="436" spans="4:4">
      <c r="D436" s="32"/>
    </row>
    <row r="437" spans="4:4">
      <c r="D437" s="32"/>
    </row>
    <row r="438" spans="4:4">
      <c r="D438" s="32"/>
    </row>
    <row r="439" spans="4:4">
      <c r="D439" s="32"/>
    </row>
    <row r="440" spans="4:4">
      <c r="D440" s="32"/>
    </row>
    <row r="441" spans="4:4">
      <c r="D441" s="32"/>
    </row>
    <row r="442" spans="4:4">
      <c r="D442" s="32"/>
    </row>
    <row r="443" spans="4:4">
      <c r="D443" s="32"/>
    </row>
    <row r="444" spans="4:4">
      <c r="D444" s="32"/>
    </row>
    <row r="445" spans="4:4">
      <c r="D445" s="32"/>
    </row>
    <row r="446" spans="4:4">
      <c r="D446" s="32"/>
    </row>
    <row r="447" spans="4:4">
      <c r="D447" s="32"/>
    </row>
    <row r="448" spans="4:4">
      <c r="D448" s="32"/>
    </row>
    <row r="449" spans="4:4">
      <c r="D449" s="32"/>
    </row>
    <row r="450" spans="4:4">
      <c r="D450" s="32"/>
    </row>
    <row r="451" spans="4:4">
      <c r="D451" s="32"/>
    </row>
    <row r="452" spans="4:4">
      <c r="D452" s="32"/>
    </row>
    <row r="453" spans="4:4">
      <c r="D453" s="32"/>
    </row>
    <row r="454" spans="4:4">
      <c r="D454" s="32"/>
    </row>
    <row r="455" spans="4:4">
      <c r="D455" s="32"/>
    </row>
    <row r="456" spans="4:4">
      <c r="D456" s="32"/>
    </row>
    <row r="457" spans="4:4">
      <c r="D457" s="32"/>
    </row>
    <row r="458" spans="4:4">
      <c r="D458" s="32"/>
    </row>
    <row r="459" spans="4:4">
      <c r="D459" s="32"/>
    </row>
    <row r="460" spans="4:4">
      <c r="D460" s="32"/>
    </row>
    <row r="461" spans="4:4">
      <c r="D461" s="32"/>
    </row>
    <row r="462" spans="4:4">
      <c r="D462" s="32"/>
    </row>
    <row r="463" spans="4:4">
      <c r="D463" s="32"/>
    </row>
    <row r="464" spans="4:4">
      <c r="D464" s="32"/>
    </row>
    <row r="465" spans="4:4">
      <c r="D465" s="32"/>
    </row>
    <row r="466" spans="4:4">
      <c r="D466" s="32"/>
    </row>
    <row r="467" spans="4:4">
      <c r="D467" s="32"/>
    </row>
    <row r="468" spans="4:4">
      <c r="D468" s="32"/>
    </row>
    <row r="469" spans="4:4">
      <c r="D469" s="32"/>
    </row>
    <row r="470" spans="4:4">
      <c r="D470" s="32"/>
    </row>
    <row r="471" spans="4:4">
      <c r="D471" s="32"/>
    </row>
    <row r="472" spans="4:4">
      <c r="D472" s="32"/>
    </row>
    <row r="473" spans="4:4">
      <c r="D473" s="32"/>
    </row>
    <row r="474" spans="4:4">
      <c r="D474" s="32"/>
    </row>
    <row r="475" spans="4:4">
      <c r="D475" s="32"/>
    </row>
    <row r="476" spans="4:4">
      <c r="D476" s="32"/>
    </row>
    <row r="477" spans="4:4">
      <c r="D477" s="32"/>
    </row>
    <row r="478" spans="4:4">
      <c r="D478" s="32"/>
    </row>
    <row r="479" spans="4:4">
      <c r="D479" s="32"/>
    </row>
    <row r="480" spans="4:4">
      <c r="D480" s="32"/>
    </row>
    <row r="481" spans="4:4">
      <c r="D481" s="32"/>
    </row>
    <row r="482" spans="4:4">
      <c r="D482" s="32"/>
    </row>
    <row r="483" spans="4:4">
      <c r="D483" s="32"/>
    </row>
    <row r="484" spans="4:4">
      <c r="D484" s="32"/>
    </row>
    <row r="485" spans="4:4">
      <c r="D485" s="32"/>
    </row>
    <row r="486" spans="4:4">
      <c r="D486" s="32"/>
    </row>
    <row r="487" spans="4:4">
      <c r="D487" s="32"/>
    </row>
    <row r="488" spans="4:4">
      <c r="D488" s="32"/>
    </row>
    <row r="489" spans="4:4">
      <c r="D489" s="32"/>
    </row>
    <row r="490" spans="4:4">
      <c r="D490" s="32"/>
    </row>
    <row r="491" spans="4:4">
      <c r="D491" s="32"/>
    </row>
    <row r="492" spans="4:4">
      <c r="D492" s="32"/>
    </row>
    <row r="493" spans="4:4">
      <c r="D493" s="32"/>
    </row>
    <row r="494" spans="4:4">
      <c r="D494" s="32"/>
    </row>
    <row r="495" spans="4:4">
      <c r="D495" s="32"/>
    </row>
    <row r="496" spans="4:4">
      <c r="D496" s="32"/>
    </row>
    <row r="497" spans="4:4">
      <c r="D497" s="32"/>
    </row>
    <row r="498" spans="4:4">
      <c r="D498" s="32"/>
    </row>
    <row r="499" spans="4:4">
      <c r="D499" s="32"/>
    </row>
    <row r="500" spans="4:4">
      <c r="D500" s="32"/>
    </row>
    <row r="501" spans="4:4">
      <c r="D501" s="32"/>
    </row>
    <row r="502" spans="4:4">
      <c r="D502" s="32"/>
    </row>
    <row r="503" spans="4:4">
      <c r="D503" s="32"/>
    </row>
    <row r="504" spans="4:4">
      <c r="D504" s="32"/>
    </row>
    <row r="505" spans="4:4">
      <c r="D505" s="32"/>
    </row>
    <row r="506" spans="4:4">
      <c r="D506" s="32"/>
    </row>
    <row r="507" spans="4:4">
      <c r="D507" s="32"/>
    </row>
    <row r="508" spans="4:4">
      <c r="D508" s="32"/>
    </row>
    <row r="509" spans="4:4">
      <c r="D509" s="32"/>
    </row>
    <row r="510" spans="4:4">
      <c r="D510" s="32"/>
    </row>
    <row r="511" spans="4:4">
      <c r="D511" s="32"/>
    </row>
    <row r="512" spans="4:4">
      <c r="D512" s="32"/>
    </row>
    <row r="513" spans="4:4">
      <c r="D513" s="32"/>
    </row>
    <row r="514" spans="4:4">
      <c r="D514" s="32"/>
    </row>
    <row r="515" spans="4:4">
      <c r="D515" s="32"/>
    </row>
    <row r="516" spans="4:4">
      <c r="D516" s="32"/>
    </row>
    <row r="517" spans="4:4">
      <c r="D517" s="32"/>
    </row>
    <row r="518" spans="4:4">
      <c r="D518" s="32"/>
    </row>
    <row r="519" spans="4:4">
      <c r="D519" s="32"/>
    </row>
    <row r="520" spans="4:4">
      <c r="D520" s="32"/>
    </row>
    <row r="521" spans="4:4">
      <c r="D521" s="32"/>
    </row>
    <row r="522" spans="4:4">
      <c r="D522" s="32"/>
    </row>
    <row r="523" spans="4:4">
      <c r="D523" s="32"/>
    </row>
    <row r="524" spans="4:4">
      <c r="D524" s="32"/>
    </row>
    <row r="525" spans="4:4">
      <c r="D525" s="32"/>
    </row>
    <row r="526" spans="4:4">
      <c r="D526" s="32"/>
    </row>
    <row r="527" spans="4:4">
      <c r="D527" s="32"/>
    </row>
    <row r="528" spans="4:4">
      <c r="D528" s="32"/>
    </row>
    <row r="529" spans="4:4">
      <c r="D529" s="32"/>
    </row>
    <row r="530" spans="4:4">
      <c r="D530" s="32"/>
    </row>
    <row r="531" spans="4:4">
      <c r="D531" s="32"/>
    </row>
    <row r="532" spans="4:4">
      <c r="D532" s="32"/>
    </row>
    <row r="533" spans="4:4">
      <c r="D533" s="32"/>
    </row>
    <row r="534" spans="4:4">
      <c r="D534" s="32"/>
    </row>
    <row r="535" spans="4:4">
      <c r="D535" s="32"/>
    </row>
    <row r="536" spans="4:4">
      <c r="D536" s="32"/>
    </row>
    <row r="537" spans="4:4">
      <c r="D537" s="32"/>
    </row>
    <row r="538" spans="4:4">
      <c r="D538" s="32"/>
    </row>
    <row r="539" spans="4:4">
      <c r="D539" s="32"/>
    </row>
    <row r="540" spans="4:4">
      <c r="D540" s="32"/>
    </row>
    <row r="541" spans="4:4">
      <c r="D541" s="32"/>
    </row>
    <row r="542" spans="4:4">
      <c r="D542" s="32"/>
    </row>
    <row r="543" spans="4:4">
      <c r="D543" s="32"/>
    </row>
    <row r="544" spans="4:4">
      <c r="D544" s="32"/>
    </row>
    <row r="545" spans="4:4">
      <c r="D545" s="32"/>
    </row>
    <row r="546" spans="4:4">
      <c r="D546" s="32"/>
    </row>
    <row r="547" spans="4:4">
      <c r="D547" s="32"/>
    </row>
    <row r="548" spans="4:4">
      <c r="D548" s="32"/>
    </row>
    <row r="549" spans="4:4">
      <c r="D549" s="32"/>
    </row>
    <row r="550" spans="4:4">
      <c r="D550" s="32"/>
    </row>
    <row r="551" spans="4:4">
      <c r="D551" s="32"/>
    </row>
  </sheetData>
  <mergeCells count="393">
    <mergeCell ref="Q333:Q339"/>
    <mergeCell ref="P18:P24"/>
    <mergeCell ref="Q18:Q24"/>
    <mergeCell ref="P25:P31"/>
    <mergeCell ref="P323:P332"/>
    <mergeCell ref="Q323:Q332"/>
    <mergeCell ref="P105:P111"/>
    <mergeCell ref="Q105:Q111"/>
    <mergeCell ref="P166:P172"/>
    <mergeCell ref="Q166:Q172"/>
    <mergeCell ref="P246:P252"/>
    <mergeCell ref="Q246:Q252"/>
    <mergeCell ref="P267:P273"/>
    <mergeCell ref="Q267:Q273"/>
    <mergeCell ref="P274:P280"/>
    <mergeCell ref="Q274:Q280"/>
    <mergeCell ref="P298:P304"/>
    <mergeCell ref="Q298:Q304"/>
    <mergeCell ref="Q152:Q158"/>
    <mergeCell ref="P39:P45"/>
    <mergeCell ref="Q39:Q45"/>
    <mergeCell ref="Q133:Q139"/>
    <mergeCell ref="P32:P38"/>
    <mergeCell ref="P98:P104"/>
    <mergeCell ref="A201:A207"/>
    <mergeCell ref="C201:C207"/>
    <mergeCell ref="D201:D207"/>
    <mergeCell ref="E201:E207"/>
    <mergeCell ref="F201:F207"/>
    <mergeCell ref="P201:P207"/>
    <mergeCell ref="Q201:Q207"/>
    <mergeCell ref="A232:A238"/>
    <mergeCell ref="C232:C238"/>
    <mergeCell ref="D232:D238"/>
    <mergeCell ref="I224:J224"/>
    <mergeCell ref="L224:M224"/>
    <mergeCell ref="B215:B218"/>
    <mergeCell ref="A215:A221"/>
    <mergeCell ref="C215:C221"/>
    <mergeCell ref="D215:D221"/>
    <mergeCell ref="E215:E221"/>
    <mergeCell ref="F215:F221"/>
    <mergeCell ref="P215:P221"/>
    <mergeCell ref="Q215:Q221"/>
    <mergeCell ref="F194:F200"/>
    <mergeCell ref="P194:P200"/>
    <mergeCell ref="Q194:Q200"/>
    <mergeCell ref="A126:A132"/>
    <mergeCell ref="A187:A193"/>
    <mergeCell ref="C187:C193"/>
    <mergeCell ref="D187:D193"/>
    <mergeCell ref="E187:E193"/>
    <mergeCell ref="F187:F193"/>
    <mergeCell ref="P187:P193"/>
    <mergeCell ref="Q187:Q193"/>
    <mergeCell ref="A180:A186"/>
    <mergeCell ref="C180:C186"/>
    <mergeCell ref="D180:D186"/>
    <mergeCell ref="E180:E186"/>
    <mergeCell ref="F180:F186"/>
    <mergeCell ref="A140:A146"/>
    <mergeCell ref="C140:C146"/>
    <mergeCell ref="D140:D146"/>
    <mergeCell ref="E140:E146"/>
    <mergeCell ref="A18:A24"/>
    <mergeCell ref="C18:C24"/>
    <mergeCell ref="D18:D24"/>
    <mergeCell ref="E18:E24"/>
    <mergeCell ref="F18:F24"/>
    <mergeCell ref="A39:A45"/>
    <mergeCell ref="C39:C45"/>
    <mergeCell ref="D39:D45"/>
    <mergeCell ref="E39:E45"/>
    <mergeCell ref="F39:F45"/>
    <mergeCell ref="E32:E38"/>
    <mergeCell ref="F32:F38"/>
    <mergeCell ref="B39:B42"/>
    <mergeCell ref="B18:B21"/>
    <mergeCell ref="A319:A325"/>
    <mergeCell ref="C319:C325"/>
    <mergeCell ref="D319:D325"/>
    <mergeCell ref="E319:E325"/>
    <mergeCell ref="F319:F325"/>
    <mergeCell ref="B312:B315"/>
    <mergeCell ref="A305:A311"/>
    <mergeCell ref="C305:C311"/>
    <mergeCell ref="D305:D311"/>
    <mergeCell ref="E305:E311"/>
    <mergeCell ref="F305:F311"/>
    <mergeCell ref="A166:A172"/>
    <mergeCell ref="C166:C172"/>
    <mergeCell ref="D166:D172"/>
    <mergeCell ref="E166:E172"/>
    <mergeCell ref="F166:F172"/>
    <mergeCell ref="A152:A158"/>
    <mergeCell ref="C152:C158"/>
    <mergeCell ref="B166:B169"/>
    <mergeCell ref="A312:A318"/>
    <mergeCell ref="C312:C318"/>
    <mergeCell ref="D312:D318"/>
    <mergeCell ref="E312:E318"/>
    <mergeCell ref="F312:F318"/>
    <mergeCell ref="C260:C266"/>
    <mergeCell ref="D260:D266"/>
    <mergeCell ref="E260:E266"/>
    <mergeCell ref="F260:F266"/>
    <mergeCell ref="A225:A231"/>
    <mergeCell ref="A208:A214"/>
    <mergeCell ref="C208:C214"/>
    <mergeCell ref="D208:D214"/>
    <mergeCell ref="E208:E214"/>
    <mergeCell ref="F208:F214"/>
    <mergeCell ref="A194:A200"/>
    <mergeCell ref="A173:A179"/>
    <mergeCell ref="B152:B155"/>
    <mergeCell ref="B159:B162"/>
    <mergeCell ref="Q98:Q104"/>
    <mergeCell ref="P133:P139"/>
    <mergeCell ref="P119:P125"/>
    <mergeCell ref="Q119:Q125"/>
    <mergeCell ref="P77:P83"/>
    <mergeCell ref="D225:D231"/>
    <mergeCell ref="E225:E231"/>
    <mergeCell ref="F225:F231"/>
    <mergeCell ref="P225:P231"/>
    <mergeCell ref="D112:D118"/>
    <mergeCell ref="E112:E118"/>
    <mergeCell ref="F112:F118"/>
    <mergeCell ref="P112:P118"/>
    <mergeCell ref="Q112:Q118"/>
    <mergeCell ref="P180:P186"/>
    <mergeCell ref="Q180:Q186"/>
    <mergeCell ref="E91:E97"/>
    <mergeCell ref="F91:F97"/>
    <mergeCell ref="P91:P97"/>
    <mergeCell ref="Q91:Q97"/>
    <mergeCell ref="D91:D97"/>
    <mergeCell ref="P60:P66"/>
    <mergeCell ref="Q60:Q66"/>
    <mergeCell ref="B84:B87"/>
    <mergeCell ref="I76:J76"/>
    <mergeCell ref="L76:M76"/>
    <mergeCell ref="B77:B80"/>
    <mergeCell ref="A67:A70"/>
    <mergeCell ref="B67:B70"/>
    <mergeCell ref="C67:C70"/>
    <mergeCell ref="D67:D70"/>
    <mergeCell ref="F67:F70"/>
    <mergeCell ref="B60:B63"/>
    <mergeCell ref="P67:P70"/>
    <mergeCell ref="H70:O70"/>
    <mergeCell ref="A84:A90"/>
    <mergeCell ref="C84:C90"/>
    <mergeCell ref="D84:D90"/>
    <mergeCell ref="A333:A339"/>
    <mergeCell ref="C333:C339"/>
    <mergeCell ref="D333:D339"/>
    <mergeCell ref="A326:A332"/>
    <mergeCell ref="C326:C332"/>
    <mergeCell ref="D326:D332"/>
    <mergeCell ref="E326:E332"/>
    <mergeCell ref="F326:F332"/>
    <mergeCell ref="E333:E339"/>
    <mergeCell ref="F333:F339"/>
    <mergeCell ref="Q67:Q70"/>
    <mergeCell ref="Q84:Q90"/>
    <mergeCell ref="H334:O334"/>
    <mergeCell ref="E345:P345"/>
    <mergeCell ref="H327:O327"/>
    <mergeCell ref="B333:B336"/>
    <mergeCell ref="H333:O333"/>
    <mergeCell ref="B326:B329"/>
    <mergeCell ref="H326:O326"/>
    <mergeCell ref="Q77:Q83"/>
    <mergeCell ref="D77:D83"/>
    <mergeCell ref="P84:P90"/>
    <mergeCell ref="E98:E104"/>
    <mergeCell ref="F98:F104"/>
    <mergeCell ref="C112:C118"/>
    <mergeCell ref="C91:C97"/>
    <mergeCell ref="F140:F146"/>
    <mergeCell ref="D152:D158"/>
    <mergeCell ref="E152:E158"/>
    <mergeCell ref="F152:F158"/>
    <mergeCell ref="B91:B94"/>
    <mergeCell ref="P260:P266"/>
    <mergeCell ref="C194:C200"/>
    <mergeCell ref="D194:D200"/>
    <mergeCell ref="P333:P339"/>
    <mergeCell ref="A260:A266"/>
    <mergeCell ref="P319:P322"/>
    <mergeCell ref="Q319:Q322"/>
    <mergeCell ref="P305:P311"/>
    <mergeCell ref="Q305:Q311"/>
    <mergeCell ref="B305:B308"/>
    <mergeCell ref="I297:J297"/>
    <mergeCell ref="L297:M297"/>
    <mergeCell ref="B298:B301"/>
    <mergeCell ref="P288:P294"/>
    <mergeCell ref="B288:B291"/>
    <mergeCell ref="C288:C294"/>
    <mergeCell ref="D288:D294"/>
    <mergeCell ref="E288:E294"/>
    <mergeCell ref="F288:F294"/>
    <mergeCell ref="P312:P318"/>
    <mergeCell ref="Q312:Q318"/>
    <mergeCell ref="A298:A304"/>
    <mergeCell ref="C298:C304"/>
    <mergeCell ref="D298:D304"/>
    <mergeCell ref="E298:E304"/>
    <mergeCell ref="F298:F304"/>
    <mergeCell ref="B319:B322"/>
    <mergeCell ref="A274:A280"/>
    <mergeCell ref="C274:C280"/>
    <mergeCell ref="D274:D280"/>
    <mergeCell ref="E274:E280"/>
    <mergeCell ref="F274:F280"/>
    <mergeCell ref="A288:A294"/>
    <mergeCell ref="A267:A273"/>
    <mergeCell ref="C267:C273"/>
    <mergeCell ref="D267:D273"/>
    <mergeCell ref="A281:A287"/>
    <mergeCell ref="C281:C287"/>
    <mergeCell ref="D281:D287"/>
    <mergeCell ref="E281:E287"/>
    <mergeCell ref="F281:F287"/>
    <mergeCell ref="B281:B284"/>
    <mergeCell ref="Q288:Q294"/>
    <mergeCell ref="B274:B277"/>
    <mergeCell ref="E267:E273"/>
    <mergeCell ref="F267:F273"/>
    <mergeCell ref="B260:B263"/>
    <mergeCell ref="B253:B256"/>
    <mergeCell ref="Q260:Q266"/>
    <mergeCell ref="P281:P287"/>
    <mergeCell ref="Q281:Q287"/>
    <mergeCell ref="P253:P259"/>
    <mergeCell ref="Q253:Q259"/>
    <mergeCell ref="B246:B249"/>
    <mergeCell ref="B239:B242"/>
    <mergeCell ref="A246:A252"/>
    <mergeCell ref="C246:C252"/>
    <mergeCell ref="D246:D252"/>
    <mergeCell ref="E246:E252"/>
    <mergeCell ref="B232:B235"/>
    <mergeCell ref="Q225:Q231"/>
    <mergeCell ref="E232:E238"/>
    <mergeCell ref="F232:F238"/>
    <mergeCell ref="P232:P238"/>
    <mergeCell ref="Q232:Q238"/>
    <mergeCell ref="F246:F252"/>
    <mergeCell ref="C225:C231"/>
    <mergeCell ref="A239:A245"/>
    <mergeCell ref="C239:C245"/>
    <mergeCell ref="D239:D245"/>
    <mergeCell ref="E239:E245"/>
    <mergeCell ref="F239:F245"/>
    <mergeCell ref="P239:P245"/>
    <mergeCell ref="Q239:Q245"/>
    <mergeCell ref="B225:B228"/>
    <mergeCell ref="P173:P179"/>
    <mergeCell ref="Q173:Q179"/>
    <mergeCell ref="P208:P214"/>
    <mergeCell ref="Q208:Q214"/>
    <mergeCell ref="P159:P165"/>
    <mergeCell ref="Q159:Q165"/>
    <mergeCell ref="P152:P158"/>
    <mergeCell ref="B140:B143"/>
    <mergeCell ref="I151:J151"/>
    <mergeCell ref="L151:M151"/>
    <mergeCell ref="P140:P146"/>
    <mergeCell ref="Q140:Q146"/>
    <mergeCell ref="B208:B211"/>
    <mergeCell ref="H197:O197"/>
    <mergeCell ref="B201:B204"/>
    <mergeCell ref="B194:B197"/>
    <mergeCell ref="B187:B190"/>
    <mergeCell ref="B180:B183"/>
    <mergeCell ref="B173:B176"/>
    <mergeCell ref="C173:C179"/>
    <mergeCell ref="D173:D179"/>
    <mergeCell ref="E173:E179"/>
    <mergeCell ref="F173:F179"/>
    <mergeCell ref="E194:E200"/>
    <mergeCell ref="B133:B136"/>
    <mergeCell ref="B126:B129"/>
    <mergeCell ref="C126:C132"/>
    <mergeCell ref="D126:D132"/>
    <mergeCell ref="E126:E132"/>
    <mergeCell ref="F126:F132"/>
    <mergeCell ref="H132:O132"/>
    <mergeCell ref="A159:A165"/>
    <mergeCell ref="C159:C165"/>
    <mergeCell ref="D159:D165"/>
    <mergeCell ref="E159:E165"/>
    <mergeCell ref="F159:F165"/>
    <mergeCell ref="A133:A139"/>
    <mergeCell ref="C133:C139"/>
    <mergeCell ref="D133:D139"/>
    <mergeCell ref="E133:E139"/>
    <mergeCell ref="F133:F139"/>
    <mergeCell ref="P126:P132"/>
    <mergeCell ref="Q126:Q132"/>
    <mergeCell ref="B119:B122"/>
    <mergeCell ref="B112:B115"/>
    <mergeCell ref="C119:C125"/>
    <mergeCell ref="D119:D125"/>
    <mergeCell ref="E119:E125"/>
    <mergeCell ref="F119:F125"/>
    <mergeCell ref="A119:A125"/>
    <mergeCell ref="H129:O129"/>
    <mergeCell ref="H131:O131"/>
    <mergeCell ref="A112:A118"/>
    <mergeCell ref="F53:F59"/>
    <mergeCell ref="E84:E90"/>
    <mergeCell ref="F84:F90"/>
    <mergeCell ref="A46:A52"/>
    <mergeCell ref="C46:C52"/>
    <mergeCell ref="D46:D52"/>
    <mergeCell ref="E46:E52"/>
    <mergeCell ref="F46:F52"/>
    <mergeCell ref="A98:A104"/>
    <mergeCell ref="C98:C104"/>
    <mergeCell ref="D98:D104"/>
    <mergeCell ref="E67:E70"/>
    <mergeCell ref="A77:A83"/>
    <mergeCell ref="C77:C83"/>
    <mergeCell ref="E77:E83"/>
    <mergeCell ref="F77:F83"/>
    <mergeCell ref="D60:D66"/>
    <mergeCell ref="E60:E66"/>
    <mergeCell ref="A91:A97"/>
    <mergeCell ref="A60:A66"/>
    <mergeCell ref="C60:C66"/>
    <mergeCell ref="F60:F66"/>
    <mergeCell ref="E1:J2"/>
    <mergeCell ref="A1:D2"/>
    <mergeCell ref="K1:Q2"/>
    <mergeCell ref="I3:J3"/>
    <mergeCell ref="L3:M3"/>
    <mergeCell ref="B4:B9"/>
    <mergeCell ref="H4:O4"/>
    <mergeCell ref="H7:O7"/>
    <mergeCell ref="B11:B14"/>
    <mergeCell ref="A4:A10"/>
    <mergeCell ref="C4:C10"/>
    <mergeCell ref="D4:D10"/>
    <mergeCell ref="E4:E10"/>
    <mergeCell ref="F4:F10"/>
    <mergeCell ref="A11:A17"/>
    <mergeCell ref="C11:C17"/>
    <mergeCell ref="D11:D17"/>
    <mergeCell ref="E11:E17"/>
    <mergeCell ref="F11:F17"/>
    <mergeCell ref="P4:P10"/>
    <mergeCell ref="Q4:Q10"/>
    <mergeCell ref="P11:P17"/>
    <mergeCell ref="Q11:Q17"/>
    <mergeCell ref="A253:A259"/>
    <mergeCell ref="C253:C259"/>
    <mergeCell ref="D253:D259"/>
    <mergeCell ref="E253:E259"/>
    <mergeCell ref="F253:F259"/>
    <mergeCell ref="P53:P59"/>
    <mergeCell ref="Q53:Q59"/>
    <mergeCell ref="Q32:Q38"/>
    <mergeCell ref="P46:P52"/>
    <mergeCell ref="Q46:Q52"/>
    <mergeCell ref="B105:B108"/>
    <mergeCell ref="B98:B101"/>
    <mergeCell ref="A105:A111"/>
    <mergeCell ref="C105:C111"/>
    <mergeCell ref="D105:D111"/>
    <mergeCell ref="E105:E111"/>
    <mergeCell ref="F105:F111"/>
    <mergeCell ref="H49:O49"/>
    <mergeCell ref="B53:B56"/>
    <mergeCell ref="B46:B49"/>
    <mergeCell ref="A53:A59"/>
    <mergeCell ref="C53:C59"/>
    <mergeCell ref="D53:D59"/>
    <mergeCell ref="E53:E59"/>
    <mergeCell ref="Q25:Q30"/>
    <mergeCell ref="B32:B35"/>
    <mergeCell ref="B25:B28"/>
    <mergeCell ref="A25:A31"/>
    <mergeCell ref="C25:C31"/>
    <mergeCell ref="D25:D31"/>
    <mergeCell ref="E25:E31"/>
    <mergeCell ref="F25:F31"/>
    <mergeCell ref="A32:A38"/>
    <mergeCell ref="C32:C38"/>
    <mergeCell ref="D32:D3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frc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Tserentogtokh Ts</dc:creator>
  <cp:lastModifiedBy>Tserentogtokh Ts</cp:lastModifiedBy>
  <dcterms:created xsi:type="dcterms:W3CDTF">2011-02-10T03:52:58Z</dcterms:created>
  <dcterms:modified xsi:type="dcterms:W3CDTF">2011-03-11T03:07:33Z</dcterms:modified>
</cp:coreProperties>
</file>