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showInkAnnotation="0" defaultThemeVersion="166925"/>
  <mc:AlternateContent xmlns:mc="http://schemas.openxmlformats.org/markup-compatibility/2006">
    <mc:Choice Requires="x15">
      <x15ac:absPath xmlns:x15ac="http://schemas.microsoft.com/office/spreadsheetml/2010/11/ac" url="C:\Users\zamilan\Downloads\"/>
    </mc:Choice>
  </mc:AlternateContent>
  <xr:revisionPtr revIDLastSave="0" documentId="13_ncr:1_{48A2008B-B901-4369-B8EE-9AE4BC9A8989}" xr6:coauthVersionLast="47" xr6:coauthVersionMax="47" xr10:uidLastSave="{00000000-0000-0000-0000-000000000000}"/>
  <workbookProtection workbookAlgorithmName="SHA-512" workbookHashValue="oASNZVOrRAaFwB2xdzwTYN8hp1ONOsxXibmdqroOhP5mxFz4vrNvErYM6rxL17z1rEidFJqqDFvvkr6jYPXvKQ==" workbookSaltValue="rqfYkHUW6oqGsQgmAVl88Q==" workbookSpinCount="100000" lockStructure="1"/>
  <bookViews>
    <workbookView xWindow="28680" yWindow="-120" windowWidth="24240" windowHeight="13140" activeTab="3" xr2:uid="{F46EFB25-3A80-4136-825A-58D83B042469}"/>
  </bookViews>
  <sheets>
    <sheet name="Заавар" sheetId="5" r:id="rId1"/>
    <sheet name="СТ" sheetId="3" r:id="rId2"/>
    <sheet name="ЗНТ" sheetId="2" r:id="rId3"/>
    <sheet name="БД" sheetId="1" r:id="rId4"/>
    <sheet name="ҮГ" sheetId="4" r:id="rId5"/>
    <sheet name="Лист" sheetId="6" state="hidden" r:id="rId6"/>
  </sheets>
  <definedNames>
    <definedName name="_xlnm._FilterDatabase" localSheetId="3" hidden="1">БД!$A$6:$Y$10222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22" i="1" l="1"/>
  <c r="Y123" i="1"/>
  <c r="Y124" i="1"/>
  <c r="Y125" i="1"/>
  <c r="Y126" i="1"/>
  <c r="Y127" i="1"/>
  <c r="Y128" i="1"/>
  <c r="Y129" i="1"/>
  <c r="Y130" i="1"/>
  <c r="Y131" i="1"/>
  <c r="Y132" i="1"/>
  <c r="Y133" i="1"/>
  <c r="Y134" i="1"/>
  <c r="Y135" i="1"/>
  <c r="Y136" i="1"/>
  <c r="Y137" i="1"/>
  <c r="Y108" i="1"/>
  <c r="Y109" i="1"/>
  <c r="Y110" i="1"/>
  <c r="Y111" i="1"/>
  <c r="Y112" i="1"/>
  <c r="Y113" i="1"/>
  <c r="Y114" i="1"/>
  <c r="Y115" i="1"/>
  <c r="Y116" i="1"/>
  <c r="Y117" i="1"/>
  <c r="Y118" i="1"/>
  <c r="Y119" i="1"/>
  <c r="Y120" i="1"/>
  <c r="Y121" i="1"/>
  <c r="Y107" i="1"/>
  <c r="Y97" i="1"/>
  <c r="Y22" i="1" l="1"/>
  <c r="Y9" i="1"/>
  <c r="Y10" i="1"/>
  <c r="Y11" i="1"/>
  <c r="Y12" i="1"/>
  <c r="Y13" i="1"/>
  <c r="Y14" i="1"/>
  <c r="Y15" i="1"/>
  <c r="Y16" i="1"/>
  <c r="Y17" i="1"/>
  <c r="Y18" i="1"/>
  <c r="Y19" i="1"/>
  <c r="Y20" i="1"/>
  <c r="Y21" i="1"/>
  <c r="Y23" i="1"/>
  <c r="Y24" i="1"/>
  <c r="Y25" i="1"/>
  <c r="Y26" i="1"/>
  <c r="Y27" i="1"/>
  <c r="Y28" i="1"/>
  <c r="Y29" i="1"/>
  <c r="Y30" i="1"/>
  <c r="Y31" i="1"/>
  <c r="Y32" i="1"/>
  <c r="Y33" i="1"/>
  <c r="Y34" i="1"/>
  <c r="Y35" i="1"/>
  <c r="Y36" i="1"/>
  <c r="Y37" i="1"/>
  <c r="Y38" i="1"/>
  <c r="Y39" i="1"/>
  <c r="Y40" i="1"/>
  <c r="Y41" i="1"/>
  <c r="Y42" i="1"/>
  <c r="Y43" i="1"/>
  <c r="Y44" i="1"/>
  <c r="Y45" i="1"/>
  <c r="Y46" i="1"/>
  <c r="Y47" i="1"/>
  <c r="Y48" i="1"/>
  <c r="Y49" i="1"/>
  <c r="Y50" i="1"/>
  <c r="Y51" i="1"/>
  <c r="Y52" i="1"/>
  <c r="Y53" i="1"/>
  <c r="Y54" i="1"/>
  <c r="Y55" i="1"/>
  <c r="Y56" i="1"/>
  <c r="Y57" i="1"/>
  <c r="Y58" i="1"/>
  <c r="Y59" i="1"/>
  <c r="Y60" i="1"/>
  <c r="Y61" i="1"/>
  <c r="Y62" i="1"/>
  <c r="Y63" i="1"/>
  <c r="Y64" i="1"/>
  <c r="Y65" i="1"/>
  <c r="Y66" i="1"/>
  <c r="Y67" i="1"/>
  <c r="Y68" i="1"/>
  <c r="Y69" i="1"/>
  <c r="Y70" i="1"/>
  <c r="Y71" i="1"/>
  <c r="Y72" i="1"/>
  <c r="Y73" i="1"/>
  <c r="Y74" i="1"/>
  <c r="Y75" i="1"/>
  <c r="Y76" i="1"/>
  <c r="Y77" i="1"/>
  <c r="Y78" i="1"/>
  <c r="Y79" i="1"/>
  <c r="Y80" i="1"/>
  <c r="Y81" i="1"/>
  <c r="Y82" i="1"/>
  <c r="Y83" i="1"/>
  <c r="Y84" i="1"/>
  <c r="Y85" i="1"/>
  <c r="Y86" i="1"/>
  <c r="Y87" i="1"/>
  <c r="Y88" i="1"/>
  <c r="Y89" i="1"/>
  <c r="Y90" i="1"/>
  <c r="Y91" i="1"/>
  <c r="Y92" i="1"/>
  <c r="Y93" i="1"/>
  <c r="Y94" i="1"/>
  <c r="Y95" i="1"/>
  <c r="Y96" i="1"/>
  <c r="Y98" i="1"/>
  <c r="Y99" i="1"/>
  <c r="Y100" i="1"/>
  <c r="Y101" i="1"/>
  <c r="Y102" i="1"/>
  <c r="Y103" i="1"/>
  <c r="Y104" i="1"/>
  <c r="Y105" i="1"/>
  <c r="Y106" i="1"/>
  <c r="Y8" i="1"/>
  <c r="Q7" i="1"/>
  <c r="C6" i="2" s="1"/>
  <c r="S7" i="1"/>
  <c r="U7" i="1"/>
  <c r="D16" i="2"/>
  <c r="D15" i="2"/>
  <c r="D14" i="2"/>
  <c r="D13" i="2"/>
  <c r="D12" i="2"/>
  <c r="D11" i="2"/>
  <c r="D10" i="2"/>
  <c r="D9" i="2"/>
  <c r="D8" i="2"/>
  <c r="D7" i="2"/>
  <c r="C16" i="2"/>
  <c r="C15" i="2"/>
  <c r="C14" i="2"/>
  <c r="C13" i="2"/>
  <c r="C12" i="2"/>
  <c r="C11" i="2"/>
  <c r="C10" i="2"/>
  <c r="C9" i="2"/>
  <c r="C8" i="2"/>
  <c r="C7" i="2"/>
  <c r="E7" i="2"/>
  <c r="E36" i="3"/>
  <c r="O7" i="4"/>
  <c r="D6" i="2" l="1"/>
  <c r="E16" i="2"/>
  <c r="O6" i="4" l="1"/>
  <c r="D42" i="3"/>
  <c r="D41" i="3" s="1"/>
  <c r="F16" i="2" l="1"/>
  <c r="I15" i="4"/>
  <c r="I107" i="4" l="1"/>
  <c r="A2" i="1"/>
  <c r="I104" i="4"/>
  <c r="I105" i="4"/>
  <c r="I106" i="4"/>
  <c r="A2" i="2" l="1"/>
  <c r="F15" i="2"/>
  <c r="F14" i="2"/>
  <c r="L16" i="2"/>
  <c r="L15" i="2"/>
  <c r="L14" i="2"/>
  <c r="L13" i="2"/>
  <c r="L12" i="2"/>
  <c r="L11" i="2"/>
  <c r="L10" i="2"/>
  <c r="L9" i="2"/>
  <c r="L8" i="2"/>
  <c r="L7" i="2"/>
  <c r="G16" i="2"/>
  <c r="G15" i="2"/>
  <c r="G14" i="2"/>
  <c r="G13" i="2"/>
  <c r="G12" i="2"/>
  <c r="G11" i="2"/>
  <c r="G10" i="2"/>
  <c r="G9" i="2"/>
  <c r="G8" i="2"/>
  <c r="G7" i="2"/>
  <c r="V7" i="1"/>
  <c r="D16" i="3"/>
  <c r="D15" i="3" s="1"/>
  <c r="D6" i="3"/>
  <c r="A3" i="4"/>
  <c r="A2" i="4"/>
  <c r="I19" i="4"/>
  <c r="E26" i="2"/>
  <c r="E24" i="2"/>
  <c r="A3" i="2"/>
  <c r="A3" i="1" s="1"/>
  <c r="K6" i="2"/>
  <c r="D29" i="3"/>
  <c r="D28" i="3" s="1"/>
  <c r="I8" i="4"/>
  <c r="I9" i="4"/>
  <c r="I10" i="4"/>
  <c r="I11" i="4"/>
  <c r="I12" i="4"/>
  <c r="I13" i="4"/>
  <c r="I14" i="4"/>
  <c r="I16" i="4"/>
  <c r="I17" i="4"/>
  <c r="I18" i="4"/>
  <c r="I20" i="4"/>
  <c r="I21" i="4"/>
  <c r="I22" i="4"/>
  <c r="I23" i="4"/>
  <c r="I24" i="4"/>
  <c r="I25" i="4"/>
  <c r="I26" i="4"/>
  <c r="I27" i="4"/>
  <c r="I28" i="4"/>
  <c r="I29" i="4"/>
  <c r="I30" i="4"/>
  <c r="I31" i="4"/>
  <c r="I32" i="4"/>
  <c r="I33" i="4"/>
  <c r="I34" i="4"/>
  <c r="I35" i="4"/>
  <c r="I36" i="4"/>
  <c r="I37" i="4"/>
  <c r="I38" i="4"/>
  <c r="I39" i="4"/>
  <c r="I40" i="4"/>
  <c r="I41" i="4"/>
  <c r="I42" i="4"/>
  <c r="I43" i="4"/>
  <c r="I44" i="4"/>
  <c r="I45" i="4"/>
  <c r="I46" i="4"/>
  <c r="I47" i="4"/>
  <c r="I48" i="4"/>
  <c r="I49" i="4"/>
  <c r="I50" i="4"/>
  <c r="I51" i="4"/>
  <c r="I52" i="4"/>
  <c r="I53" i="4"/>
  <c r="I54" i="4"/>
  <c r="I55" i="4"/>
  <c r="I56" i="4"/>
  <c r="I57" i="4"/>
  <c r="I58" i="4"/>
  <c r="I59" i="4"/>
  <c r="I60" i="4"/>
  <c r="I61" i="4"/>
  <c r="I62" i="4"/>
  <c r="I63" i="4"/>
  <c r="I64" i="4"/>
  <c r="I65" i="4"/>
  <c r="I66" i="4"/>
  <c r="I67" i="4"/>
  <c r="I68" i="4"/>
  <c r="I69" i="4"/>
  <c r="I70" i="4"/>
  <c r="I71" i="4"/>
  <c r="I72" i="4"/>
  <c r="I73" i="4"/>
  <c r="I74" i="4"/>
  <c r="I75" i="4"/>
  <c r="I76" i="4"/>
  <c r="I77" i="4"/>
  <c r="I78" i="4"/>
  <c r="I79" i="4"/>
  <c r="I80" i="4"/>
  <c r="I81" i="4"/>
  <c r="I82" i="4"/>
  <c r="I83" i="4"/>
  <c r="I84" i="4"/>
  <c r="I85" i="4"/>
  <c r="I86" i="4"/>
  <c r="I87" i="4"/>
  <c r="I88" i="4"/>
  <c r="I89" i="4"/>
  <c r="I90" i="4"/>
  <c r="I91" i="4"/>
  <c r="I92" i="4"/>
  <c r="I93" i="4"/>
  <c r="I94" i="4"/>
  <c r="I95" i="4"/>
  <c r="I96" i="4"/>
  <c r="I97" i="4"/>
  <c r="I98" i="4"/>
  <c r="I99" i="4"/>
  <c r="I100" i="4"/>
  <c r="I101" i="4"/>
  <c r="I102" i="4"/>
  <c r="I103" i="4"/>
  <c r="I7" i="4"/>
  <c r="D20" i="3"/>
  <c r="O8" i="4"/>
  <c r="O9" i="4"/>
  <c r="O10" i="4"/>
  <c r="O11" i="4"/>
  <c r="O12" i="4"/>
  <c r="O13" i="4"/>
  <c r="O14" i="4"/>
  <c r="O15" i="4"/>
  <c r="O16" i="4"/>
  <c r="O17" i="4"/>
  <c r="O18" i="4"/>
  <c r="O19" i="4"/>
  <c r="O20" i="4"/>
  <c r="O21" i="4"/>
  <c r="O22" i="4"/>
  <c r="O23" i="4"/>
  <c r="O24" i="4"/>
  <c r="O25" i="4"/>
  <c r="O26" i="4"/>
  <c r="O27" i="4"/>
  <c r="O28" i="4"/>
  <c r="O29" i="4"/>
  <c r="O30" i="4"/>
  <c r="O31" i="4"/>
  <c r="O32" i="4"/>
  <c r="O33" i="4"/>
  <c r="O34" i="4"/>
  <c r="O35" i="4"/>
  <c r="O36" i="4"/>
  <c r="O37" i="4"/>
  <c r="O38" i="4"/>
  <c r="O39" i="4"/>
  <c r="O40" i="4"/>
  <c r="O41" i="4"/>
  <c r="O42" i="4"/>
  <c r="O43" i="4"/>
  <c r="O44" i="4"/>
  <c r="O45" i="4"/>
  <c r="O46" i="4"/>
  <c r="O47" i="4"/>
  <c r="O48" i="4"/>
  <c r="O49" i="4"/>
  <c r="O50" i="4"/>
  <c r="O51" i="4"/>
  <c r="O52" i="4"/>
  <c r="O53" i="4"/>
  <c r="O54" i="4"/>
  <c r="O55" i="4"/>
  <c r="O56" i="4"/>
  <c r="O57" i="4"/>
  <c r="O58" i="4"/>
  <c r="O59" i="4"/>
  <c r="O60" i="4"/>
  <c r="O61" i="4"/>
  <c r="O62" i="4"/>
  <c r="O63" i="4"/>
  <c r="O64" i="4"/>
  <c r="O65" i="4"/>
  <c r="O66" i="4"/>
  <c r="O67" i="4"/>
  <c r="O68" i="4"/>
  <c r="O69" i="4"/>
  <c r="O70" i="4"/>
  <c r="O71" i="4"/>
  <c r="O72" i="4"/>
  <c r="O73" i="4"/>
  <c r="O74" i="4"/>
  <c r="O75" i="4"/>
  <c r="O76" i="4"/>
  <c r="O77" i="4"/>
  <c r="O78" i="4"/>
  <c r="O79" i="4"/>
  <c r="O80" i="4"/>
  <c r="O81" i="4"/>
  <c r="O82" i="4"/>
  <c r="O83" i="4"/>
  <c r="O84" i="4"/>
  <c r="O85" i="4"/>
  <c r="O86" i="4"/>
  <c r="O87" i="4"/>
  <c r="O88" i="4"/>
  <c r="O89" i="4"/>
  <c r="O90" i="4"/>
  <c r="O91" i="4"/>
  <c r="O92" i="4"/>
  <c r="O93" i="4"/>
  <c r="O94" i="4"/>
  <c r="O95" i="4"/>
  <c r="O96" i="4"/>
  <c r="O97" i="4"/>
  <c r="O98" i="4"/>
  <c r="O99" i="4"/>
  <c r="O100" i="4"/>
  <c r="O101" i="4"/>
  <c r="O102" i="4"/>
  <c r="O103" i="4"/>
  <c r="O104" i="4"/>
  <c r="O105" i="4"/>
  <c r="O106" i="4"/>
  <c r="J7" i="2"/>
  <c r="O7" i="1"/>
  <c r="D38" i="3" l="1"/>
  <c r="D37" i="3" s="1"/>
  <c r="D35" i="3" s="1"/>
  <c r="D40" i="3" s="1"/>
  <c r="E29" i="3"/>
  <c r="G6" i="4"/>
  <c r="H6" i="4"/>
  <c r="K6" i="4"/>
  <c r="M6" i="4"/>
  <c r="D52" i="3" s="1"/>
  <c r="N6" i="4"/>
  <c r="I6" i="4"/>
  <c r="N7" i="1"/>
  <c r="X7" i="1"/>
  <c r="Y7" i="1"/>
  <c r="E15" i="2"/>
  <c r="E14" i="2"/>
  <c r="E13" i="2"/>
  <c r="E12" i="2"/>
  <c r="E11" i="2"/>
  <c r="E10" i="2"/>
  <c r="E9" i="2"/>
  <c r="E8" i="2"/>
  <c r="H7" i="2"/>
  <c r="H16" i="2"/>
  <c r="H15" i="2"/>
  <c r="H14" i="2"/>
  <c r="H13" i="2"/>
  <c r="H12" i="2"/>
  <c r="H11" i="2"/>
  <c r="H10" i="2"/>
  <c r="H9" i="2"/>
  <c r="H8" i="2"/>
  <c r="I16" i="2"/>
  <c r="I15" i="2"/>
  <c r="I14" i="2"/>
  <c r="I13" i="2"/>
  <c r="I12" i="2"/>
  <c r="I11" i="2"/>
  <c r="I8" i="2"/>
  <c r="I7" i="2"/>
  <c r="F13" i="2"/>
  <c r="F12" i="2"/>
  <c r="F11" i="2"/>
  <c r="F10" i="2"/>
  <c r="F9" i="2"/>
  <c r="F8" i="2"/>
  <c r="F7" i="2"/>
  <c r="I9" i="2"/>
  <c r="I10" i="2" l="1"/>
  <c r="I6" i="2"/>
  <c r="H6" i="2"/>
  <c r="E6" i="2"/>
  <c r="F6" i="2"/>
  <c r="J10" i="2"/>
  <c r="D49" i="3"/>
  <c r="J8" i="2" l="1"/>
  <c r="J14" i="2"/>
  <c r="J9" i="2"/>
  <c r="L6" i="2"/>
  <c r="G6" i="2"/>
  <c r="J16" i="2"/>
  <c r="J13" i="2"/>
  <c r="J12" i="2"/>
  <c r="J11" i="2"/>
  <c r="J15" i="2"/>
  <c r="J6" i="2"/>
  <c r="D10" i="3" s="1"/>
  <c r="E10" i="3" s="1"/>
  <c r="D5" i="3" l="1"/>
  <c r="D19" i="3" s="1"/>
  <c r="E40" i="3" l="1"/>
  <c r="E19"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Энх-Амгалан Замилан</author>
  </authors>
  <commentList>
    <comment ref="K5" authorId="0" shapeId="0" xr:uid="{E7B0B5DC-E94A-4573-8DB8-3D4A1DD9FF00}">
      <text>
        <r>
          <rPr>
            <b/>
            <sz val="9"/>
            <color indexed="81"/>
            <rFont val="Tahoma"/>
            <family val="2"/>
          </rPr>
          <t xml:space="preserve">Нийт зээлийн эцсийн үлдэгдэл тоог гараас оруулж өгнө үү.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Энх-Амгалан Замилан</author>
  </authors>
  <commentList>
    <comment ref="K5" authorId="0" shapeId="0" xr:uid="{1E89C885-AFBB-485F-9CC0-3AE01CFB6A4B}">
      <text>
        <r>
          <rPr>
            <b/>
            <sz val="9"/>
            <color indexed="81"/>
            <rFont val="Times New Roman"/>
            <family val="1"/>
          </rPr>
          <t>Барьцаа хөрөнгийн төрлийг заавал сонгоно уу.</t>
        </r>
      </text>
    </comment>
    <comment ref="Y107" authorId="0" shapeId="0" xr:uid="{D905A1FE-AA68-4392-8AB9-83EA535C04E8}">
      <text>
        <r>
          <rPr>
            <b/>
            <sz val="12"/>
            <color indexed="81"/>
            <rFont val="Times New Roman"/>
            <family val="1"/>
          </rPr>
          <t>100-с дээш утга оруулах тохиолдолд томьёог доош чирнэ үү.</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Энх-Амгалан Замилан</author>
    <author>Yanjinlkham</author>
  </authors>
  <commentList>
    <comment ref="L6" authorId="0" shapeId="0" xr:uid="{CEBA327C-DEAC-468C-B79A-D34EC2207D20}">
      <text>
        <r>
          <rPr>
            <b/>
            <sz val="9"/>
            <color indexed="81"/>
            <rFont val="Tahoma"/>
            <family val="2"/>
          </rPr>
          <t>Огноог СС/ӨӨ/ОООО гэсэн дарааллаар оруулна уу.</t>
        </r>
      </text>
    </comment>
    <comment ref="O106" authorId="1" shapeId="0" xr:uid="{32492F1E-E65E-4E5F-8A6C-69017634F999}">
      <text>
        <r>
          <rPr>
            <sz val="9"/>
            <color indexed="81"/>
            <rFont val="Tahoma"/>
            <family val="2"/>
          </rPr>
          <t>100-с дээш утга оруулах тохиолдолд томьёог доош чирэх</t>
        </r>
      </text>
    </comment>
    <comment ref="I107" authorId="0" shapeId="0" xr:uid="{2A087FD7-AEDE-4904-8AB6-9C2BE51F5790}">
      <text>
        <r>
          <rPr>
            <sz val="9"/>
            <color indexed="81"/>
            <rFont val="Tahoma"/>
            <family val="2"/>
          </rPr>
          <t>100-с дээш утга оруулах тохиолдолд томьёог доош чирнэ үү.</t>
        </r>
      </text>
    </comment>
  </commentList>
</comments>
</file>

<file path=xl/sharedStrings.xml><?xml version="1.0" encoding="utf-8"?>
<sst xmlns="http://schemas.openxmlformats.org/spreadsheetml/2006/main" count="544" uniqueCount="466">
  <si>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4"/>
        <color indexed="10"/>
        <rFont val="Times New Roman"/>
        <family val="1"/>
      </rPr>
      <t>"илгээгдээгүй"</t>
    </r>
    <r>
      <rPr>
        <sz val="14"/>
        <color indexed="8"/>
        <rFont val="Times New Roman"/>
        <family val="1"/>
      </rPr>
      <t xml:space="preserve"> гэсэн хэсэгт дарж тухайн гарсан алдааг дэлгэрэнгүй байдлаар харна уу. </t>
    </r>
  </si>
  <si>
    <t>МАСТЕР ФАЙЛД УТГА ОРУУЛАХДАА АНХААРАХ ЗҮЙЛС: /БҮХ ТАЙЛАНД ХАМААРНА/</t>
  </si>
  <si>
    <r>
      <t xml:space="preserve">1. Мастер файлыг нэрлэхдээ MLAXXXXXXXq022024 гэх ба  ХХХХХХХ-ын оронд зөвхөн регистрын дугаар оруулна уу. </t>
    </r>
    <r>
      <rPr>
        <b/>
        <sz val="14"/>
        <color theme="1"/>
        <rFont val="Times New Roman"/>
        <family val="1"/>
      </rPr>
      <t>Жишээ нь:</t>
    </r>
    <r>
      <rPr>
        <sz val="14"/>
        <color theme="1"/>
        <rFont val="Times New Roman"/>
        <family val="1"/>
      </rPr>
      <t xml:space="preserve"> хагас жилийн тайлангийн файлыг нэрлэхдээ</t>
    </r>
    <r>
      <rPr>
        <b/>
        <sz val="14"/>
        <color theme="1"/>
        <rFont val="Times New Roman"/>
        <family val="1"/>
      </rPr>
      <t xml:space="preserve"> - </t>
    </r>
    <r>
      <rPr>
        <b/>
        <sz val="14"/>
        <color rgb="FF002060"/>
        <rFont val="Times New Roman"/>
        <family val="1"/>
      </rPr>
      <t>MLA1234567q022024</t>
    </r>
  </si>
  <si>
    <r>
      <t xml:space="preserve">2. Тайлангийн огноо: OOOO-СС-ӨӨ жишээ: </t>
    </r>
    <r>
      <rPr>
        <b/>
        <sz val="14"/>
        <color theme="1"/>
        <rFont val="Times New Roman"/>
        <family val="1"/>
      </rPr>
      <t>2024-06-30</t>
    </r>
  </si>
  <si>
    <r>
      <t xml:space="preserve">3. Зээлийн олгосон огноог </t>
    </r>
    <r>
      <rPr>
        <b/>
        <sz val="14"/>
        <color theme="1"/>
        <rFont val="Times New Roman"/>
        <family val="1"/>
      </rPr>
      <t>СС/ӨӨ/ОООО</t>
    </r>
    <r>
      <rPr>
        <sz val="14"/>
        <color theme="1"/>
        <rFont val="Times New Roman"/>
        <family val="1"/>
      </rPr>
      <t xml:space="preserve"> гэсэн дарааллаар оруулна уу. </t>
    </r>
  </si>
  <si>
    <t>4. Нүдэнд (cell) аливаа бодолт хийж болохгүй зөвхөн гараас анхны утга оруулахыг анхаарна уу.</t>
  </si>
  <si>
    <t xml:space="preserve"> Жишээ: (=20+200 ) эсвэл ( =A1+A2) бичилт оруулахыг хориглоно.</t>
  </si>
  <si>
    <t>5.Зээлийн нэгдсэн тайлангийн нийт зээлийн эхний үлдэгдэл хэсэгт мөнгөн дүн, тоог гараас утгыг оруулж өгөхийг анхаарна уу.</t>
  </si>
  <si>
    <t>6. Бүртгэлийн дэвтэрт зээлийн барьцаа хөрөнгийн төрлийг оруулахдаа заавал листээс сонгоно уу.</t>
  </si>
  <si>
    <t xml:space="preserve">7. Бүртгэлийн дэвтэр, Үүргийн гүйцэтгэсэн зээлийн мэдээнд эцсийн үлдэгдэл дүнг оруулахдаа 100-с дээш утга оруулах тохиолдолд томьёог доош чирэх! </t>
  </si>
  <si>
    <r>
      <t xml:space="preserve">8. Нүдэнд оруулах тоон утгын нарийвчлал нь зуу (0.99)-ны нарийвчлалаас хэтрэхгүй. </t>
    </r>
    <r>
      <rPr>
        <sz val="14"/>
        <color rgb="FFFF0000"/>
        <rFont val="Times New Roman"/>
        <family val="1"/>
      </rPr>
      <t>Жишээ: зөв 200,265.23 | буруу 200,265.234</t>
    </r>
  </si>
  <si>
    <t>9. Бүртгэлийн дэвтэр маягтын барьцаа хөрөнгийн мэдээлэл хэсгийн эд зүйлийн зураг мөрөнд зураг оруулахгүй.</t>
  </si>
  <si>
    <t>Тайланд дүнг мянгачилж оруулахгүй, төгрөгөөр шивэхийг анхаарна уу!!!</t>
  </si>
  <si>
    <t>10. Copy, Paste хийхдээ "values" буюу томъёогүй форматаар хуулна уу.</t>
  </si>
  <si>
    <t>11.Санхүүгийн голлох үзүүлэлтүүд тайланд Нийт хөрөнгийн дүн болон Нийт өр төлбөр эздийн өмчийн дүн тэнцэх шаардлагатайг анхаарна уу.</t>
  </si>
  <si>
    <t xml:space="preserve">САНХҮҮГИЙН ТАЙЛАНГИЙН ГОЛЛОХ ҮЗҮҮЛЭЛТҮҮД </t>
  </si>
  <si>
    <t>/төгрөгөөр/</t>
  </si>
  <si>
    <t xml:space="preserve">ХӨРӨНГӨ </t>
  </si>
  <si>
    <t xml:space="preserve">1. ЭРГЭЛТИЙН ХӨРӨНГӨ </t>
  </si>
  <si>
    <t xml:space="preserve">МӨНГӨН ХӨРӨНГӨ </t>
  </si>
  <si>
    <t xml:space="preserve">Бэлэн мөнгө </t>
  </si>
  <si>
    <t>Харилцахад байршуулсан</t>
  </si>
  <si>
    <t xml:space="preserve">Хадгаламжид байршуулсан </t>
  </si>
  <si>
    <t>НИЙТ ЗЭЭЛ</t>
  </si>
  <si>
    <t>Хугацаандаа байгаа (20 хүртэлх хоног хугацаа хэтэрсэн)</t>
  </si>
  <si>
    <t>Хугацаа хэтэрсэн (20 хүртэлх хоног хугацаа хэтэрсэн)</t>
  </si>
  <si>
    <t xml:space="preserve">ӨМЧЛӨХ БУСАД ХӨРӨНГӨ </t>
  </si>
  <si>
    <t xml:space="preserve">БУСАД ХӨРӨНГӨ </t>
  </si>
  <si>
    <t xml:space="preserve">2. ЭРГЭЛТИЙН БУС ХӨРӨНГӨ </t>
  </si>
  <si>
    <t>ҮНДСЭН (БИЕТ) БА БИЕТ БУС ХӨРӨНГӨ (ЦЭВРЭЭР)</t>
  </si>
  <si>
    <t xml:space="preserve">Үндсэн /биет/ ба биет бус хөрөнгө </t>
  </si>
  <si>
    <t>(Хуримтлагдсан элэгдэл)</t>
  </si>
  <si>
    <t>НИЙТ ХӨРӨНГИЙН ДҮН</t>
  </si>
  <si>
    <t>ЗАРДАЛ</t>
  </si>
  <si>
    <t xml:space="preserve">Цалингийн зардал </t>
  </si>
  <si>
    <t>Нийгмийн даатгал, эрүүл мэндийн даатгалын шимтгэлийн зардал</t>
  </si>
  <si>
    <t>Үйл ажиллагааны зардал</t>
  </si>
  <si>
    <t>Түрээсийн зардал</t>
  </si>
  <si>
    <t>Бусад зардал</t>
  </si>
  <si>
    <t xml:space="preserve">Орлогын албан татварын зардал </t>
  </si>
  <si>
    <t xml:space="preserve">ӨР ТӨЛБӨР БА ӨӨРИЙН ХӨРӨНГӨ </t>
  </si>
  <si>
    <t>1. ӨР ТӨЛБӨР</t>
  </si>
  <si>
    <t>ЗЭЭЛ</t>
  </si>
  <si>
    <t xml:space="preserve">Банкнаас авсан зээл </t>
  </si>
  <si>
    <t xml:space="preserve">Зохицуулалттай хуулийн этгээдээс авсан зээл </t>
  </si>
  <si>
    <t>Зохицуулалттай хувь хүнээс авсан зээл</t>
  </si>
  <si>
    <t xml:space="preserve">ГАРГАСАН ӨРИЙН БИЧИГ </t>
  </si>
  <si>
    <t xml:space="preserve">БУСАД ӨР ТӨЛБӨР </t>
  </si>
  <si>
    <t xml:space="preserve">2. ЭЗДИЙН ӨМЧ </t>
  </si>
  <si>
    <t xml:space="preserve">ХУВЬ НИЙЛҮҮЛСЭН ХӨРӨНГӨ </t>
  </si>
  <si>
    <t>ХУРИМТЛАГДСАН АШИГ/АЛДАГДАЛ</t>
  </si>
  <si>
    <t>Тухайн үеийн ашиг/алдагдал</t>
  </si>
  <si>
    <t>Хуримтлагдсан ашиг/алдагдал</t>
  </si>
  <si>
    <t>НИЙТ ӨР ТӨЛБӨР БА ЭЗДИЙН ӨМЧ</t>
  </si>
  <si>
    <t>ОРЛОГО</t>
  </si>
  <si>
    <t xml:space="preserve">Зээлийн хүүгийн орлого </t>
  </si>
  <si>
    <t xml:space="preserve">Хугацаандаа байгаа зээлийн хүүгийн орлого </t>
  </si>
  <si>
    <t xml:space="preserve">Хугацаа хэтэрсэн зээлийн хүүгийн орлого </t>
  </si>
  <si>
    <t xml:space="preserve">Нэмэгдүүлсэн хүүгийн орлого </t>
  </si>
  <si>
    <t>Харилцах, хадгаламжийн хүүгийн орлого</t>
  </si>
  <si>
    <t xml:space="preserve">Бусад хүүгийн орлого </t>
  </si>
  <si>
    <t xml:space="preserve">Бусад орлого </t>
  </si>
  <si>
    <t xml:space="preserve">ҮНДСЭН ҮЙЛ АЖИЛЛАГААНЫ МӨНГӨН ОРЛОГО </t>
  </si>
  <si>
    <t xml:space="preserve">Зээлийн ҮНДСЭН төлбөрт хүлээн авсан мөнгөн дүн </t>
  </si>
  <si>
    <t xml:space="preserve">Зээлийн ХҮҮГИЙН төлбөрт хүлээн авсан мөнгөн дүн </t>
  </si>
  <si>
    <t xml:space="preserve">Барьцаа хөрөнгө борлуулснаас хүлээн авсан мөнгөн дүн </t>
  </si>
  <si>
    <t>ТАМГА</t>
  </si>
  <si>
    <t>ТАЙЛАНГ ҮНЭН ЗӨВ ГАРГАСАН:</t>
  </si>
  <si>
    <t>ГҮЙЦЭТГЭХ ЗАХИРАЛ:................................................/</t>
  </si>
  <si>
    <t>ЕРӨНХИЙ НЯГТЛАН БОДОГЧ:..................................../</t>
  </si>
  <si>
    <t xml:space="preserve">ЗЭЭЛИЙН НЭГДСЭН ТАЙЛАН </t>
  </si>
  <si>
    <t>№</t>
  </si>
  <si>
    <t xml:space="preserve">Барьцааны ангилал </t>
  </si>
  <si>
    <t xml:space="preserve">Нийт зээлийн эхний үлдэгдэл </t>
  </si>
  <si>
    <t>Нийт олгосон зээл</t>
  </si>
  <si>
    <t xml:space="preserve">Нийт төлөгдсөн зээл </t>
  </si>
  <si>
    <t>Нийт зээлийн эцсийн үлдэгдэл</t>
  </si>
  <si>
    <t xml:space="preserve">Мөнгөн дүн </t>
  </si>
  <si>
    <t>Тоо</t>
  </si>
  <si>
    <t>Хүү /сараар/</t>
  </si>
  <si>
    <t>НИЙТ</t>
  </si>
  <si>
    <t>Тээврийн хэрэгсэл</t>
  </si>
  <si>
    <t>Цахилгаан хэрэгсэл</t>
  </si>
  <si>
    <t>Тавилга эд хогшил</t>
  </si>
  <si>
    <t>Үнэт эдлэл</t>
  </si>
  <si>
    <t>Орлого</t>
  </si>
  <si>
    <t>Эзэмших эрх</t>
  </si>
  <si>
    <t>Мал</t>
  </si>
  <si>
    <t>Тоног төхөөрөмж</t>
  </si>
  <si>
    <t>Бараа материал, хувцас хэрэгсэл</t>
  </si>
  <si>
    <t>Бусад</t>
  </si>
  <si>
    <t>БҮРТГЭЛИЙН ДЭВТЭР</t>
  </si>
  <si>
    <t>Зээлдэгчийн мэдээлэл</t>
  </si>
  <si>
    <t xml:space="preserve">Батлан даагч </t>
  </si>
  <si>
    <t>Барьцаа хөрөнгийн мэдээлэл</t>
  </si>
  <si>
    <t xml:space="preserve">Зээлийн мэдээлэл </t>
  </si>
  <si>
    <t>Овог, нэр</t>
  </si>
  <si>
    <t>Иргэний бүртгэлийн дугаар</t>
  </si>
  <si>
    <t>Гар утасны дугаар</t>
  </si>
  <si>
    <t>Хот/Аймаг</t>
  </si>
  <si>
    <t>Дүүрэг/сум</t>
  </si>
  <si>
    <t xml:space="preserve">Овог, нэр </t>
  </si>
  <si>
    <t xml:space="preserve"> Барьцааны гэрээний дугаар </t>
  </si>
  <si>
    <t xml:space="preserve">Барьцаа хөрөнгийн төрөл </t>
  </si>
  <si>
    <t xml:space="preserve">Эд зүйлийн нэр </t>
  </si>
  <si>
    <t>Загвар/Марк/Дугаар</t>
  </si>
  <si>
    <t xml:space="preserve">Тоо ширхэг </t>
  </si>
  <si>
    <t xml:space="preserve">Үнэлгээ </t>
  </si>
  <si>
    <t xml:space="preserve">Зээлийн гэрээний дугаар </t>
  </si>
  <si>
    <t>Эхний үлдэгдэл</t>
  </si>
  <si>
    <t>Тайлант үед олгосон зээл</t>
  </si>
  <si>
    <t>Нэмж олгосон зээл</t>
  </si>
  <si>
    <t>Олгосон зээлийн хүү /сараар/</t>
  </si>
  <si>
    <t>Хугацаа /хоногоор/</t>
  </si>
  <si>
    <t>Төлөгдсөн үндсэн зээл</t>
  </si>
  <si>
    <t>Эцсийн үлдэгдэл</t>
  </si>
  <si>
    <t>Огноо</t>
  </si>
  <si>
    <t>Мөнгөн дүн</t>
  </si>
  <si>
    <t xml:space="preserve">НИЙТ </t>
  </si>
  <si>
    <t xml:space="preserve">ҮҮРЭГ ГҮЙЦЭТГЭСЭН ЗЭЭЛИЙН МЭДЭЭ </t>
  </si>
  <si>
    <t xml:space="preserve">Зээл </t>
  </si>
  <si>
    <t xml:space="preserve">Үүргийн гүйцэтгэлийг хангуулахаар нэхэмжилсэн дүн </t>
  </si>
  <si>
    <t xml:space="preserve">Үүрэг гүйцэтгэсэн </t>
  </si>
  <si>
    <t>Иргэний бүртгэлийн  дугаар</t>
  </si>
  <si>
    <t>Харъяалал /хот, аймаг/</t>
  </si>
  <si>
    <t>Харъяалал  /сум, дүүрэг/</t>
  </si>
  <si>
    <t>Олгосон огноо</t>
  </si>
  <si>
    <t xml:space="preserve">Олгосон дүн </t>
  </si>
  <si>
    <t>Төлөгдсөн дүн</t>
  </si>
  <si>
    <t xml:space="preserve">Үлдэгдэл дүн </t>
  </si>
  <si>
    <t xml:space="preserve">Хугацаа хэтэрсэн хоног </t>
  </si>
  <si>
    <t xml:space="preserve">Дуудлага худалдаагаар зарагдсан дүн </t>
  </si>
  <si>
    <t xml:space="preserve">Төлөгдсөн дүн </t>
  </si>
  <si>
    <t>Буцаан олгох дүн</t>
  </si>
  <si>
    <t xml:space="preserve"> Худалдан авсан этгээдийн овог, нэр</t>
  </si>
  <si>
    <t xml:space="preserve">Иргэний бүртгэлиййн  дугаар / хуулийн этгээдийн регистрийн дугаар </t>
  </si>
  <si>
    <t>Утасны дугаар</t>
  </si>
  <si>
    <t>Улаанбаатар хот</t>
  </si>
  <si>
    <t>Улаанбаатар</t>
  </si>
  <si>
    <t>Багануур дүүрэг </t>
  </si>
  <si>
    <t>Дорнод аймаг </t>
  </si>
  <si>
    <t>Багахангай дүүрэг </t>
  </si>
  <si>
    <t>Сүхбаатар аймаг </t>
  </si>
  <si>
    <t>Баянгол дүүрэг </t>
  </si>
  <si>
    <t>Хэнтий аймаг </t>
  </si>
  <si>
    <t>Баянзүрх дүүрэг </t>
  </si>
  <si>
    <t>Төв аймаг </t>
  </si>
  <si>
    <t>Налайх дүүрэг </t>
  </si>
  <si>
    <t>Говьсүмбэр аймаг </t>
  </si>
  <si>
    <t>Сонгинохайрхан дүүрэг </t>
  </si>
  <si>
    <t>Сэлэнгэ аймаг </t>
  </si>
  <si>
    <t>Сүхбаатар дүүрэг </t>
  </si>
  <si>
    <t>Дорноговь аймаг </t>
  </si>
  <si>
    <t>Хан-Уул дүүрэг </t>
  </si>
  <si>
    <t>Дархан-Уул аймаг </t>
  </si>
  <si>
    <t>Чингэлтэй дүүрэг </t>
  </si>
  <si>
    <t>Өмнөговь аймаг </t>
  </si>
  <si>
    <t>Архангай</t>
  </si>
  <si>
    <t>Батцэнгэл сум</t>
  </si>
  <si>
    <t>Дундговь аймаг </t>
  </si>
  <si>
    <t>Булган сум</t>
  </si>
  <si>
    <t>Орхон аймаг </t>
  </si>
  <si>
    <t>Жаргалант сум</t>
  </si>
  <si>
    <t>Өвөрхангай аймаг </t>
  </si>
  <si>
    <t>Ихтамир сум</t>
  </si>
  <si>
    <t>Булган аймаг </t>
  </si>
  <si>
    <t>Өгийнуур сум</t>
  </si>
  <si>
    <t>Баянхонгор аймаг </t>
  </si>
  <si>
    <t>Өлзийт сум</t>
  </si>
  <si>
    <t>Архангай аймаг </t>
  </si>
  <si>
    <t>Өндөр-Улаан сум</t>
  </si>
  <si>
    <t>Хөвсгөл аймаг </t>
  </si>
  <si>
    <t>Тариат сум</t>
  </si>
  <si>
    <t>Завхан аймаг </t>
  </si>
  <si>
    <t>Төвшрүүлэх сум</t>
  </si>
  <si>
    <t>Говь-Алтай аймаг </t>
  </si>
  <si>
    <t>Хайрхан сум</t>
  </si>
  <si>
    <t>Баян-Өлгий аймаг </t>
  </si>
  <si>
    <t>Хангай сум</t>
  </si>
  <si>
    <t>Ховд аймаг </t>
  </si>
  <si>
    <t>Хашаат сум</t>
  </si>
  <si>
    <t>Увс аймаг </t>
  </si>
  <si>
    <t>Хотонт сум</t>
  </si>
  <si>
    <t>Цахир сум</t>
  </si>
  <si>
    <t>Цэнхэр сум</t>
  </si>
  <si>
    <t>Цэцэрлэг сум</t>
  </si>
  <si>
    <t>Чулуут сум</t>
  </si>
  <si>
    <t>Эрдэнэбулган сум (Цэцэрлэг хот)</t>
  </si>
  <si>
    <t>Эрдэнэмандал сум</t>
  </si>
  <si>
    <t>Баян-өлгий</t>
  </si>
  <si>
    <t>Алтай сум</t>
  </si>
  <si>
    <t>Алтанцөгц сум</t>
  </si>
  <si>
    <t>Баяннуур сум</t>
  </si>
  <si>
    <t>Бугат сум</t>
  </si>
  <si>
    <t>Буянт сум</t>
  </si>
  <si>
    <t>Дэлүүн сум</t>
  </si>
  <si>
    <t>Ногооннуур сум</t>
  </si>
  <si>
    <t>Өлгий хот</t>
  </si>
  <si>
    <t>Сагсай сум</t>
  </si>
  <si>
    <t>Цагааннуур сум</t>
  </si>
  <si>
    <t>Толбо сум</t>
  </si>
  <si>
    <t>Улаанхус сум</t>
  </si>
  <si>
    <t>Цэнгэл сум</t>
  </si>
  <si>
    <t>Баянхонгор</t>
  </si>
  <si>
    <t>Баянхонгор сум</t>
  </si>
  <si>
    <t>Баацагаан сум</t>
  </si>
  <si>
    <t>Баянбулаг сум</t>
  </si>
  <si>
    <t>Баянговь сум</t>
  </si>
  <si>
    <t>Баянлиг сум</t>
  </si>
  <si>
    <t>Баян-Овоо сум</t>
  </si>
  <si>
    <t>Баян-Өндөр сум</t>
  </si>
  <si>
    <t>Баянцагаан сум</t>
  </si>
  <si>
    <t>Богд сум</t>
  </si>
  <si>
    <t>Бөмбөгөр сум</t>
  </si>
  <si>
    <t>Бууцагаан сум</t>
  </si>
  <si>
    <t>Галуут сум</t>
  </si>
  <si>
    <t>Гурванбулаг сум</t>
  </si>
  <si>
    <t>Жинст сум</t>
  </si>
  <si>
    <t>Заг сум</t>
  </si>
  <si>
    <t>Хүрээмарал сум</t>
  </si>
  <si>
    <t>Шинэжинст сум</t>
  </si>
  <si>
    <t>Эрдэнэцогт сум</t>
  </si>
  <si>
    <t>Булган</t>
  </si>
  <si>
    <t>Баян-Агт сум</t>
  </si>
  <si>
    <t>Бүрэгхангай сум</t>
  </si>
  <si>
    <t>Дашинчилэн сум</t>
  </si>
  <si>
    <t>Могод сум</t>
  </si>
  <si>
    <t>Орхон сум</t>
  </si>
  <si>
    <t>Рашаант сум</t>
  </si>
  <si>
    <t>Сайхан сум</t>
  </si>
  <si>
    <t>Сэлэнгэ сум</t>
  </si>
  <si>
    <t>Тэшиг сум</t>
  </si>
  <si>
    <t>Хангал сум</t>
  </si>
  <si>
    <t>Хишиг-Өндөр сум</t>
  </si>
  <si>
    <t>Хутаг-Өндөр сум</t>
  </si>
  <si>
    <t>Говь-Алтай</t>
  </si>
  <si>
    <t>Баян-Уул сум</t>
  </si>
  <si>
    <t>Бигэр сум</t>
  </si>
  <si>
    <t>Дарви сум</t>
  </si>
  <si>
    <t>Дэлгэр сум</t>
  </si>
  <si>
    <t>Есөнбулаг сум</t>
  </si>
  <si>
    <t>Жаргалан сум</t>
  </si>
  <si>
    <t>Тайшир сум</t>
  </si>
  <si>
    <t>Тонхил сум</t>
  </si>
  <si>
    <t>Төгрөг сум</t>
  </si>
  <si>
    <t>Халиун сум</t>
  </si>
  <si>
    <t>Хөхморьт сум</t>
  </si>
  <si>
    <t>Цогт сум</t>
  </si>
  <si>
    <t>Цээл сум</t>
  </si>
  <si>
    <t>Чандмань сум</t>
  </si>
  <si>
    <t>Шарга сум</t>
  </si>
  <si>
    <t>Эрдэнэ сум</t>
  </si>
  <si>
    <t>Говьсүмбэр</t>
  </si>
  <si>
    <t>Сүмбэр сум</t>
  </si>
  <si>
    <t>Баянтал сум</t>
  </si>
  <si>
    <t>Шивээговь сум</t>
  </si>
  <si>
    <t>Дархан-Уул</t>
  </si>
  <si>
    <t>Дархан</t>
  </si>
  <si>
    <t>Хонгор сум</t>
  </si>
  <si>
    <t>Шарынгол сум</t>
  </si>
  <si>
    <t>Дорноговь</t>
  </si>
  <si>
    <t>Айраг сум</t>
  </si>
  <si>
    <t>Алтанширээ сум</t>
  </si>
  <si>
    <t>Даланжаргалан сум</t>
  </si>
  <si>
    <t>Дэлгэрэх сум</t>
  </si>
  <si>
    <t>Замын-Үүд сум</t>
  </si>
  <si>
    <t>Иххэт сум</t>
  </si>
  <si>
    <t>Мандах сум</t>
  </si>
  <si>
    <t>Сайншанд</t>
  </si>
  <si>
    <t>Өргөн сум</t>
  </si>
  <si>
    <t>Сайхандулаан сум</t>
  </si>
  <si>
    <t>Улаанбадрах сум</t>
  </si>
  <si>
    <t>Хатанбулаг сум</t>
  </si>
  <si>
    <t>Хөвсгөл сум</t>
  </si>
  <si>
    <t>Дорнод</t>
  </si>
  <si>
    <t>Баяндун сум</t>
  </si>
  <si>
    <t>Баянтүмэн сум</t>
  </si>
  <si>
    <t>Гурванзагал сум</t>
  </si>
  <si>
    <t>Дашбалбар сум</t>
  </si>
  <si>
    <t>Матад сум</t>
  </si>
  <si>
    <t>Сэргэлэн сум</t>
  </si>
  <si>
    <t>Халхгол сум (Сүмбэр)</t>
  </si>
  <si>
    <t>Хөлөнбуйр сум</t>
  </si>
  <si>
    <t>Хэрлэн</t>
  </si>
  <si>
    <t>Цагаан-Овоо сум</t>
  </si>
  <si>
    <t>Чулуунхороот сум (Эрээнцав)</t>
  </si>
  <si>
    <t>Чойбалсан сум (Хэрлэн)</t>
  </si>
  <si>
    <t>Дундговь</t>
  </si>
  <si>
    <t>Адаацаг сум</t>
  </si>
  <si>
    <t>Баянжаргалан сум</t>
  </si>
  <si>
    <t>Говь-Угтаал сум</t>
  </si>
  <si>
    <t>Гурвансайхан сум</t>
  </si>
  <si>
    <t>Дэлгэрхангай сум</t>
  </si>
  <si>
    <t>Дэлгэрцогт сум</t>
  </si>
  <si>
    <t>Дэрэн сум</t>
  </si>
  <si>
    <t>Луус сум</t>
  </si>
  <si>
    <t>Өндөршил сум</t>
  </si>
  <si>
    <t>Сайхан-Овоо сум</t>
  </si>
  <si>
    <t>Мандалговь (аймгийн төв)</t>
  </si>
  <si>
    <t>Хулд сум</t>
  </si>
  <si>
    <t>Цагаандэлгэр сум</t>
  </si>
  <si>
    <t>Эрдэнэдалай сум</t>
  </si>
  <si>
    <t>Завхан</t>
  </si>
  <si>
    <t>Алдархаан сум</t>
  </si>
  <si>
    <t>Асгат сум</t>
  </si>
  <si>
    <t>Баянтэс сум</t>
  </si>
  <si>
    <t>Баянхайрхан сум</t>
  </si>
  <si>
    <t>Дөрвөлжин сум</t>
  </si>
  <si>
    <t>Жавхлант сум (Улиастай)</t>
  </si>
  <si>
    <t>Завханмандал сум</t>
  </si>
  <si>
    <t>Идэр сум</t>
  </si>
  <si>
    <t>Их-Уул сум</t>
  </si>
  <si>
    <t>Нөмрөг сум</t>
  </si>
  <si>
    <t>Отгон сум</t>
  </si>
  <si>
    <t>Сантмаргац сум</t>
  </si>
  <si>
    <t>Сонгино сум</t>
  </si>
  <si>
    <t>Тосонцэнгэл сум</t>
  </si>
  <si>
    <t>Түдэвтэй сум</t>
  </si>
  <si>
    <t>Тэлмэн сум</t>
  </si>
  <si>
    <t>Тэс сум</t>
  </si>
  <si>
    <t>Ургамал сум</t>
  </si>
  <si>
    <t>Цагаанхайрхан сум</t>
  </si>
  <si>
    <t>Цагаанчулуут сум</t>
  </si>
  <si>
    <t>Цэцэн-Уул сум</t>
  </si>
  <si>
    <t>Шилүүстэй сум</t>
  </si>
  <si>
    <t>Эрдэнэхайрхан сум</t>
  </si>
  <si>
    <t>Яруу сум</t>
  </si>
  <si>
    <t>Орхон</t>
  </si>
  <si>
    <t>Өвөрхангай</t>
  </si>
  <si>
    <t>Арвайхээр-Аймгийн төв</t>
  </si>
  <si>
    <t>Баруунбаян-Улаан сум</t>
  </si>
  <si>
    <t>Бат-Өлзий сум</t>
  </si>
  <si>
    <t>Баянгол сум</t>
  </si>
  <si>
    <t>Бүрд сум</t>
  </si>
  <si>
    <t>Гучин-Ус сум</t>
  </si>
  <si>
    <t>Хархорин сум</t>
  </si>
  <si>
    <t>Хайрхандулаан сум</t>
  </si>
  <si>
    <t>Хужирт сум</t>
  </si>
  <si>
    <t>Нарийнтээл сум</t>
  </si>
  <si>
    <t>Сант сум</t>
  </si>
  <si>
    <t>Тарагт сум</t>
  </si>
  <si>
    <t>Уянга сум</t>
  </si>
  <si>
    <t>Есөнзүйл сум</t>
  </si>
  <si>
    <t>Зүүнбаян-Улаан сум</t>
  </si>
  <si>
    <t>Өмнөговь</t>
  </si>
  <si>
    <t>Баяндалай сум</t>
  </si>
  <si>
    <t>Гурвантэс сум</t>
  </si>
  <si>
    <t>Даланзадгад сум</t>
  </si>
  <si>
    <t>Мандал-Овоо сум</t>
  </si>
  <si>
    <t>Манлай сум</t>
  </si>
  <si>
    <t>Ноён сум</t>
  </si>
  <si>
    <t>Номгон сум</t>
  </si>
  <si>
    <t>Сэврэй сум</t>
  </si>
  <si>
    <t>Ханбогд сум</t>
  </si>
  <si>
    <t>Ханхонгор сум</t>
  </si>
  <si>
    <t>Хүрмэн сум</t>
  </si>
  <si>
    <t>Цогт-Овоо сум</t>
  </si>
  <si>
    <t>Цогтцэций сум (Тавантолгой)</t>
  </si>
  <si>
    <t>Сүхбаатар</t>
  </si>
  <si>
    <t>Баруун-Урт сум</t>
  </si>
  <si>
    <t>Баяндэлгэр сум</t>
  </si>
  <si>
    <t>Дарьганга сум</t>
  </si>
  <si>
    <t>Мөнххаан сум</t>
  </si>
  <si>
    <t>Наран сум</t>
  </si>
  <si>
    <t>Онгон сум</t>
  </si>
  <si>
    <t>Сүхбаатар сум</t>
  </si>
  <si>
    <t>Түвшинширээ сум</t>
  </si>
  <si>
    <t>Түмэнцогт сум</t>
  </si>
  <si>
    <t>Уулбаян сум</t>
  </si>
  <si>
    <t>Халзан сум</t>
  </si>
  <si>
    <t>Эрдэнэцагаан сум</t>
  </si>
  <si>
    <t>Сэлэнгэ</t>
  </si>
  <si>
    <t>Алтанбулаг сум</t>
  </si>
  <si>
    <t>Баруунбүрэн сум</t>
  </si>
  <si>
    <t>Ерөө сум</t>
  </si>
  <si>
    <t>Жавхлант сум</t>
  </si>
  <si>
    <t>Зүүнбүрэн сум</t>
  </si>
  <si>
    <t>Мандал сум</t>
  </si>
  <si>
    <t>Орхонтуул сум</t>
  </si>
  <si>
    <t>Түшиг сум</t>
  </si>
  <si>
    <t>Хүдэр сум</t>
  </si>
  <si>
    <t>Хушаат сум</t>
  </si>
  <si>
    <t>Шаамар сум</t>
  </si>
  <si>
    <t>Төв</t>
  </si>
  <si>
    <t>Аргалант сум</t>
  </si>
  <si>
    <t>Архуст сум</t>
  </si>
  <si>
    <t>Баян сум</t>
  </si>
  <si>
    <t>Батсүмбэр сум</t>
  </si>
  <si>
    <t>Баян-Өнжүүл сум</t>
  </si>
  <si>
    <t>Баянхангай сум</t>
  </si>
  <si>
    <t>Баянцогт сум</t>
  </si>
  <si>
    <t>Баянчандмань сум</t>
  </si>
  <si>
    <t>Борнуур сум</t>
  </si>
  <si>
    <t>Бүрэн сум</t>
  </si>
  <si>
    <t>Дэлгэрхаан сум</t>
  </si>
  <si>
    <t>Заамар сум</t>
  </si>
  <si>
    <t>Зуунмод сум</t>
  </si>
  <si>
    <t>Лүн сум</t>
  </si>
  <si>
    <t>Мөнгөнморьт сум</t>
  </si>
  <si>
    <t>Өндөрширээт сум</t>
  </si>
  <si>
    <t>Угтаалцайдам сум</t>
  </si>
  <si>
    <t>Эрдэнэсант сум</t>
  </si>
  <si>
    <t>Увс</t>
  </si>
  <si>
    <t>Баруунтуруун сум</t>
  </si>
  <si>
    <t>Бөхмөрөн сум</t>
  </si>
  <si>
    <t>Давст сум</t>
  </si>
  <si>
    <t>Завхан сум</t>
  </si>
  <si>
    <t>Зүүнговь сум</t>
  </si>
  <si>
    <t>Зүүнхангай сум</t>
  </si>
  <si>
    <t>Малчин сум</t>
  </si>
  <si>
    <t>Наранбулаг сум</t>
  </si>
  <si>
    <t>Өлгий сум</t>
  </si>
  <si>
    <t>Өмнөговь сум</t>
  </si>
  <si>
    <t>Өндөрхангай сум</t>
  </si>
  <si>
    <t>Сагил сум</t>
  </si>
  <si>
    <t>Тариалан сум</t>
  </si>
  <si>
    <t>Түргэн сум</t>
  </si>
  <si>
    <t>Улаангом сум</t>
  </si>
  <si>
    <t>Ховд сум</t>
  </si>
  <si>
    <t>Хяргас сум</t>
  </si>
  <si>
    <t>Ховд</t>
  </si>
  <si>
    <t>Ховд (Жаргалант)</t>
  </si>
  <si>
    <t>Дөргөн сум</t>
  </si>
  <si>
    <t>Дуут сум</t>
  </si>
  <si>
    <t>Зэрэг сум</t>
  </si>
  <si>
    <t>Манхан сум</t>
  </si>
  <si>
    <t>Мөнххайрхан сум</t>
  </si>
  <si>
    <t>Мөст сум</t>
  </si>
  <si>
    <t>Мянгад сум</t>
  </si>
  <si>
    <t>Үенч сум</t>
  </si>
  <si>
    <t>Цэцэг сум</t>
  </si>
  <si>
    <t>Эрдэнэбүрэн сум</t>
  </si>
  <si>
    <t>Хөвсгөл</t>
  </si>
  <si>
    <t>Алаг-Эрдэнэ сум</t>
  </si>
  <si>
    <t>Арбулаг сум</t>
  </si>
  <si>
    <t>Баянзүрх сум</t>
  </si>
  <si>
    <t>Бүрэнтогтох сум</t>
  </si>
  <si>
    <t>Галт сум</t>
  </si>
  <si>
    <t>Мөрөн сум</t>
  </si>
  <si>
    <t>Рэнчинлхүмбэ сум</t>
  </si>
  <si>
    <t>Төмөрбулаг сум</t>
  </si>
  <si>
    <t>Түнэл сум</t>
  </si>
  <si>
    <t>Улаан-Уул сум</t>
  </si>
  <si>
    <t>Ханх сум</t>
  </si>
  <si>
    <t>Цагаан-Уул сум</t>
  </si>
  <si>
    <t>Цагаан-Үүр сум</t>
  </si>
  <si>
    <t>Чандмань-Өндөр сум</t>
  </si>
  <si>
    <t>Шинэ-Идэр сум</t>
  </si>
  <si>
    <t>Эрдэнэбулган сум</t>
  </si>
  <si>
    <t>Хэнтий</t>
  </si>
  <si>
    <t>Батноров сум</t>
  </si>
  <si>
    <t>Батширээт сум</t>
  </si>
  <si>
    <t>Баян-Адрага сум</t>
  </si>
  <si>
    <t>Баянмөнх сум</t>
  </si>
  <si>
    <t>Баянхутаг сум</t>
  </si>
  <si>
    <t>Биндэр сум</t>
  </si>
  <si>
    <t>Галшар сум</t>
  </si>
  <si>
    <t>Дадал сум</t>
  </si>
  <si>
    <t>Дархан сум</t>
  </si>
  <si>
    <t>Жаргалтхаан сум</t>
  </si>
  <si>
    <t>Норовлин сум</t>
  </si>
  <si>
    <t>Өмнөдэлгэр сум</t>
  </si>
  <si>
    <t>Хэрлэн сум</t>
  </si>
  <si>
    <t>Цэнхэрмандал сум</t>
  </si>
  <si>
    <t>ОООО/СС/ӨӨ</t>
  </si>
  <si>
    <t>".........................................БАРЬЦААЛАН ЗЭЭЛДҮҮЛЭХ ГАЗАР" ХХК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</si>
</sst>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dd/mm/yyyy"/>
  </numFmts>
  <fonts count="29" x14ac:knownFonts="1">
    <font>
      <sz val="11"/>
      <color theme="1"/>
      <name val="Calibri"/>
      <family val="2"/>
      <scheme val="minor"/>
    </font>
    <font>
      <sz val="11"/>
      <color theme="1"/>
      <name val="Times New Roman"/>
      <family val="1"/>
    </font>
    <font>
      <sz val="11"/>
      <color theme="1"/>
      <name val="Calibri"/>
      <family val="2"/>
      <scheme val="minor"/>
    </font>
    <font>
      <b/>
      <sz val="12"/>
      <color theme="1"/>
      <name val="Times New Roman"/>
      <family val="1"/>
    </font>
    <font>
      <sz val="12"/>
      <color theme="1"/>
      <name val="Times New Roman"/>
      <family val="1"/>
    </font>
    <font>
      <b/>
      <sz val="10"/>
      <color theme="1"/>
      <name val="Times New Roman"/>
      <family val="1"/>
    </font>
    <font>
      <sz val="10"/>
      <color theme="1"/>
      <name val="Times New Roman"/>
      <family val="1"/>
    </font>
    <font>
      <b/>
      <sz val="14"/>
      <color rgb="FFC00000"/>
      <name val="Times New Roman"/>
      <family val="1"/>
    </font>
    <font>
      <sz val="12"/>
      <name val="Times New Roman"/>
      <family val="1"/>
    </font>
    <font>
      <b/>
      <sz val="12"/>
      <name val="Times New Roman"/>
      <family val="1"/>
    </font>
    <font>
      <sz val="12"/>
      <color rgb="FFFF0000"/>
      <name val="Times New Roman"/>
      <family val="1"/>
    </font>
    <font>
      <sz val="9"/>
      <color indexed="81"/>
      <name val="Tahoma"/>
      <family val="2"/>
    </font>
    <font>
      <b/>
      <sz val="9"/>
      <color indexed="81"/>
      <name val="Tahoma"/>
      <family val="2"/>
    </font>
    <font>
      <b/>
      <sz val="9"/>
      <color indexed="81"/>
      <name val="Times New Roman"/>
      <family val="1"/>
    </font>
    <font>
      <b/>
      <sz val="12"/>
      <color theme="0"/>
      <name val="Times New Roman"/>
      <family val="1"/>
    </font>
    <font>
      <b/>
      <sz val="12"/>
      <color rgb="FF00B050"/>
      <name val="Times New Roman"/>
      <family val="1"/>
    </font>
    <font>
      <b/>
      <sz val="12"/>
      <color indexed="81"/>
      <name val="Times New Roman"/>
      <family val="1"/>
    </font>
    <font>
      <sz val="14"/>
      <color theme="1"/>
      <name val="Times New Roman"/>
      <family val="1"/>
    </font>
    <font>
      <sz val="14"/>
      <color indexed="10"/>
      <name val="Times New Roman"/>
      <family val="1"/>
    </font>
    <font>
      <sz val="14"/>
      <color indexed="8"/>
      <name val="Times New Roman"/>
      <family val="1"/>
    </font>
    <font>
      <sz val="14"/>
      <color theme="1"/>
      <name val="Calibri"/>
      <family val="2"/>
      <scheme val="minor"/>
    </font>
    <font>
      <b/>
      <sz val="14"/>
      <color rgb="FFFF0000"/>
      <name val="Times New Roman"/>
      <family val="1"/>
    </font>
    <font>
      <b/>
      <sz val="14"/>
      <color theme="1"/>
      <name val="Times New Roman"/>
      <family val="1"/>
    </font>
    <font>
      <b/>
      <sz val="14"/>
      <color rgb="FF002060"/>
      <name val="Times New Roman"/>
      <family val="1"/>
    </font>
    <font>
      <sz val="14"/>
      <color rgb="FFFF0000"/>
      <name val="Times New Roman"/>
      <family val="1"/>
    </font>
    <font>
      <b/>
      <sz val="14"/>
      <color rgb="FF7030A0"/>
      <name val="Times New Roman"/>
      <family val="1"/>
    </font>
    <font>
      <b/>
      <sz val="14"/>
      <color rgb="FFFF0000"/>
      <name val="Calibri"/>
      <family val="2"/>
      <scheme val="minor"/>
    </font>
    <font>
      <sz val="14"/>
      <color rgb="FFFF0000"/>
      <name val="Calibri"/>
      <family val="2"/>
      <scheme val="minor"/>
    </font>
    <font>
      <sz val="8"/>
      <name val="Calibri"/>
      <family val="2"/>
      <scheme val="minor"/>
    </font>
  </fonts>
  <fills count="10">
    <fill>
      <patternFill patternType="none"/>
    </fill>
    <fill>
      <patternFill patternType="gray125"/>
    </fill>
    <fill>
      <patternFill patternType="solid">
        <fgColor theme="9" tint="0.39997558519241921"/>
        <bgColor indexed="64"/>
      </patternFill>
    </fill>
    <fill>
      <patternFill patternType="solid">
        <fgColor theme="8" tint="0.59999389629810485"/>
        <bgColor indexed="64"/>
      </patternFill>
    </fill>
    <fill>
      <patternFill patternType="solid">
        <fgColor rgb="FF002060"/>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4" tint="0.7999816888943144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s>
  <cellStyleXfs count="3">
    <xf numFmtId="0" fontId="0" fillId="0" borderId="0"/>
    <xf numFmtId="43" fontId="2" fillId="0" borderId="0" applyFont="0" applyFill="0" applyBorder="0" applyAlignment="0" applyProtection="0"/>
    <xf numFmtId="9" fontId="2" fillId="0" borderId="0" applyFont="0" applyFill="0" applyBorder="0" applyAlignment="0" applyProtection="0"/>
  </cellStyleXfs>
  <cellXfs count="203">
    <xf numFmtId="0" fontId="0" fillId="0" borderId="0" xfId="0"/>
    <xf numFmtId="0" fontId="7" fillId="2" borderId="0" xfId="0" applyFont="1" applyFill="1" applyAlignment="1">
      <alignment horizontal="center" vertical="center"/>
    </xf>
    <xf numFmtId="43" fontId="4" fillId="0" borderId="0" xfId="1" applyFont="1" applyProtection="1"/>
    <xf numFmtId="0" fontId="1" fillId="0" borderId="0" xfId="0" applyFont="1"/>
    <xf numFmtId="0" fontId="4" fillId="0" borderId="0" xfId="0" applyFont="1"/>
    <xf numFmtId="0" fontId="8" fillId="0" borderId="0" xfId="0" applyFont="1"/>
    <xf numFmtId="0" fontId="3" fillId="0" borderId="0" xfId="0" applyFont="1"/>
    <xf numFmtId="43" fontId="14" fillId="4" borderId="1" xfId="1" applyFont="1" applyFill="1" applyBorder="1" applyAlignment="1" applyProtection="1">
      <alignment vertical="center"/>
    </xf>
    <xf numFmtId="43" fontId="14" fillId="4" borderId="1" xfId="1" applyFont="1" applyFill="1" applyBorder="1" applyAlignment="1" applyProtection="1">
      <alignment horizontal="center" vertical="center" wrapText="1"/>
    </xf>
    <xf numFmtId="10" fontId="14" fillId="4" borderId="1" xfId="2" applyNumberFormat="1" applyFont="1" applyFill="1" applyBorder="1" applyAlignment="1" applyProtection="1">
      <alignment horizontal="center" vertical="center" wrapText="1"/>
    </xf>
    <xf numFmtId="164" fontId="14" fillId="4" borderId="1" xfId="1" applyNumberFormat="1" applyFont="1" applyFill="1" applyBorder="1" applyAlignment="1" applyProtection="1">
      <alignment horizontal="center" vertical="center" wrapText="1"/>
    </xf>
    <xf numFmtId="0" fontId="3" fillId="6" borderId="0" xfId="0" applyFont="1" applyFill="1" applyAlignment="1" applyProtection="1">
      <alignment horizontal="center"/>
      <protection locked="0"/>
    </xf>
    <xf numFmtId="0" fontId="3" fillId="6" borderId="0" xfId="0" applyFont="1" applyFill="1" applyAlignment="1" applyProtection="1">
      <alignment horizontal="center" vertical="center"/>
      <protection locked="0"/>
    </xf>
    <xf numFmtId="0" fontId="3" fillId="6" borderId="0" xfId="0" applyFont="1" applyFill="1" applyAlignment="1" applyProtection="1">
      <alignment horizontal="center" vertical="center" wrapText="1"/>
      <protection locked="0"/>
    </xf>
    <xf numFmtId="0" fontId="4" fillId="6" borderId="1" xfId="0" applyFont="1" applyFill="1" applyBorder="1" applyAlignment="1" applyProtection="1">
      <alignment horizontal="center" vertical="center"/>
      <protection locked="0"/>
    </xf>
    <xf numFmtId="0" fontId="4" fillId="6" borderId="1" xfId="0" applyFont="1" applyFill="1" applyBorder="1" applyProtection="1">
      <protection locked="0"/>
    </xf>
    <xf numFmtId="1" fontId="4" fillId="6" borderId="1" xfId="0" applyNumberFormat="1" applyFont="1" applyFill="1" applyBorder="1" applyProtection="1">
      <protection locked="0"/>
    </xf>
    <xf numFmtId="0" fontId="4" fillId="6" borderId="1" xfId="0" applyFont="1" applyFill="1" applyBorder="1" applyAlignment="1" applyProtection="1">
      <alignment horizontal="left"/>
      <protection locked="0"/>
    </xf>
    <xf numFmtId="43" fontId="4" fillId="6" borderId="1" xfId="1" applyFont="1" applyFill="1" applyBorder="1" applyProtection="1">
      <protection locked="0"/>
    </xf>
    <xf numFmtId="14" fontId="4" fillId="6" borderId="1" xfId="0" applyNumberFormat="1" applyFont="1" applyFill="1" applyBorder="1" applyProtection="1">
      <protection locked="0"/>
    </xf>
    <xf numFmtId="164" fontId="4" fillId="6" borderId="1" xfId="1" applyNumberFormat="1" applyFont="1" applyFill="1" applyBorder="1" applyProtection="1">
      <protection locked="0"/>
    </xf>
    <xf numFmtId="43" fontId="4" fillId="6" borderId="1" xfId="1" applyFont="1" applyFill="1" applyBorder="1" applyProtection="1"/>
    <xf numFmtId="0" fontId="4" fillId="6" borderId="0" xfId="0" applyFont="1" applyFill="1" applyProtection="1">
      <protection locked="0"/>
    </xf>
    <xf numFmtId="0" fontId="3" fillId="6" borderId="0" xfId="0" applyFont="1" applyFill="1" applyAlignment="1">
      <alignment horizontal="center" vertical="center"/>
    </xf>
    <xf numFmtId="0" fontId="4" fillId="6" borderId="0" xfId="0" applyFont="1" applyFill="1"/>
    <xf numFmtId="43" fontId="4" fillId="6" borderId="7" xfId="1" applyFont="1" applyFill="1" applyBorder="1" applyAlignment="1" applyProtection="1">
      <alignment horizontal="right"/>
    </xf>
    <xf numFmtId="10" fontId="4" fillId="6" borderId="7" xfId="2" applyNumberFormat="1" applyFont="1" applyFill="1" applyBorder="1" applyAlignment="1" applyProtection="1">
      <alignment horizontal="center"/>
    </xf>
    <xf numFmtId="164" fontId="4" fillId="6" borderId="7" xfId="1" applyNumberFormat="1" applyFont="1" applyFill="1" applyBorder="1" applyAlignment="1" applyProtection="1">
      <alignment horizontal="center"/>
    </xf>
    <xf numFmtId="10" fontId="4" fillId="6" borderId="7" xfId="2" applyNumberFormat="1" applyFont="1" applyFill="1" applyBorder="1" applyAlignment="1" applyProtection="1">
      <alignment horizontal="right"/>
    </xf>
    <xf numFmtId="0" fontId="10" fillId="6" borderId="0" xfId="0" applyFont="1" applyFill="1"/>
    <xf numFmtId="0" fontId="10" fillId="6" borderId="0" xfId="0" applyFont="1" applyFill="1" applyAlignment="1">
      <alignment horizontal="left" vertical="center" wrapText="1"/>
    </xf>
    <xf numFmtId="0" fontId="3" fillId="6" borderId="0" xfId="0" applyFont="1" applyFill="1" applyAlignment="1">
      <alignment horizontal="center" vertical="center" wrapText="1"/>
    </xf>
    <xf numFmtId="43" fontId="3" fillId="6" borderId="0" xfId="0" applyNumberFormat="1" applyFont="1" applyFill="1" applyAlignment="1">
      <alignment horizontal="center" vertical="center"/>
    </xf>
    <xf numFmtId="43" fontId="8" fillId="6" borderId="1" xfId="1" applyFont="1" applyFill="1" applyBorder="1" applyAlignment="1" applyProtection="1">
      <alignment horizontal="right"/>
    </xf>
    <xf numFmtId="164" fontId="8" fillId="6" borderId="1" xfId="1" applyNumberFormat="1" applyFont="1" applyFill="1" applyBorder="1" applyAlignment="1" applyProtection="1">
      <alignment horizontal="center"/>
    </xf>
    <xf numFmtId="10" fontId="8" fillId="6" borderId="1" xfId="2" applyNumberFormat="1" applyFont="1" applyFill="1" applyBorder="1" applyAlignment="1" applyProtection="1">
      <alignment horizontal="center"/>
    </xf>
    <xf numFmtId="0" fontId="8" fillId="6" borderId="0" xfId="0" applyFont="1" applyFill="1"/>
    <xf numFmtId="0" fontId="4" fillId="6" borderId="0" xfId="0" applyFont="1" applyFill="1" applyAlignment="1">
      <alignment horizontal="center"/>
    </xf>
    <xf numFmtId="1" fontId="4" fillId="6" borderId="0" xfId="0" applyNumberFormat="1" applyFont="1" applyFill="1" applyAlignment="1">
      <alignment horizontal="center"/>
    </xf>
    <xf numFmtId="43" fontId="4" fillId="6" borderId="0" xfId="1" applyFont="1" applyFill="1" applyAlignment="1" applyProtection="1">
      <alignment horizontal="right"/>
    </xf>
    <xf numFmtId="164" fontId="4" fillId="6" borderId="0" xfId="1" applyNumberFormat="1" applyFont="1" applyFill="1" applyAlignment="1" applyProtection="1">
      <alignment horizontal="center"/>
    </xf>
    <xf numFmtId="10" fontId="4" fillId="6" borderId="0" xfId="2" applyNumberFormat="1" applyFont="1" applyFill="1" applyAlignment="1" applyProtection="1">
      <alignment horizontal="center"/>
    </xf>
    <xf numFmtId="43" fontId="14" fillId="4" borderId="1" xfId="1" applyFont="1" applyFill="1" applyBorder="1" applyAlignment="1" applyProtection="1">
      <alignment horizontal="right" vertical="center"/>
    </xf>
    <xf numFmtId="164" fontId="14" fillId="4" borderId="1" xfId="1" applyNumberFormat="1" applyFont="1" applyFill="1" applyBorder="1" applyAlignment="1" applyProtection="1">
      <alignment horizontal="center" vertical="center"/>
    </xf>
    <xf numFmtId="10" fontId="14" fillId="4" borderId="1" xfId="2" applyNumberFormat="1" applyFont="1" applyFill="1" applyBorder="1" applyAlignment="1" applyProtection="1">
      <alignment horizontal="center" vertical="center"/>
    </xf>
    <xf numFmtId="43" fontId="4" fillId="7" borderId="2" xfId="1" applyFont="1" applyFill="1" applyBorder="1" applyAlignment="1" applyProtection="1">
      <alignment horizontal="center" vertical="center" wrapText="1"/>
    </xf>
    <xf numFmtId="10" fontId="4" fillId="7" borderId="2" xfId="2" applyNumberFormat="1" applyFont="1" applyFill="1" applyBorder="1" applyAlignment="1" applyProtection="1">
      <alignment horizontal="center" vertical="center" wrapText="1"/>
    </xf>
    <xf numFmtId="164" fontId="8" fillId="7" borderId="2" xfId="1" applyNumberFormat="1" applyFont="1" applyFill="1" applyBorder="1" applyAlignment="1" applyProtection="1">
      <alignment horizontal="center" vertical="center" wrapText="1"/>
    </xf>
    <xf numFmtId="0" fontId="15" fillId="0" borderId="0" xfId="0" applyFont="1"/>
    <xf numFmtId="43" fontId="8" fillId="0" borderId="7" xfId="1" applyFont="1" applyBorder="1" applyAlignment="1" applyProtection="1">
      <alignment horizontal="right"/>
    </xf>
    <xf numFmtId="43" fontId="9" fillId="5" borderId="1" xfId="1" applyFont="1" applyFill="1" applyBorder="1" applyAlignment="1" applyProtection="1">
      <alignment horizontal="right"/>
    </xf>
    <xf numFmtId="0" fontId="9" fillId="0" borderId="0" xfId="0" applyFont="1"/>
    <xf numFmtId="43" fontId="9" fillId="7" borderId="1" xfId="1" applyFont="1" applyFill="1" applyBorder="1" applyAlignment="1" applyProtection="1">
      <alignment horizontal="right"/>
    </xf>
    <xf numFmtId="43" fontId="8" fillId="0" borderId="1" xfId="1" applyFont="1" applyFill="1" applyBorder="1" applyAlignment="1" applyProtection="1">
      <alignment horizontal="right"/>
      <protection locked="0"/>
    </xf>
    <xf numFmtId="43" fontId="8" fillId="0" borderId="0" xfId="1" applyFont="1" applyProtection="1"/>
    <xf numFmtId="43" fontId="8" fillId="0" borderId="0" xfId="0" applyNumberFormat="1" applyFont="1"/>
    <xf numFmtId="43" fontId="8" fillId="7" borderId="1" xfId="1" applyFont="1" applyFill="1" applyBorder="1" applyAlignment="1" applyProtection="1">
      <alignment horizontal="right"/>
    </xf>
    <xf numFmtId="43" fontId="14" fillId="4" borderId="1" xfId="1" applyFont="1" applyFill="1" applyBorder="1" applyAlignment="1" applyProtection="1">
      <alignment horizontal="right"/>
    </xf>
    <xf numFmtId="43" fontId="9" fillId="8" borderId="1" xfId="1" applyFont="1" applyFill="1" applyBorder="1" applyAlignment="1" applyProtection="1">
      <alignment horizontal="right"/>
    </xf>
    <xf numFmtId="43" fontId="8" fillId="0" borderId="0" xfId="1" applyFont="1" applyBorder="1" applyProtection="1"/>
    <xf numFmtId="43" fontId="9" fillId="7" borderId="1" xfId="1" applyFont="1" applyFill="1" applyBorder="1" applyAlignment="1" applyProtection="1">
      <alignment horizontal="right"/>
      <protection locked="0"/>
    </xf>
    <xf numFmtId="43" fontId="8" fillId="7" borderId="1" xfId="1" applyFont="1" applyFill="1" applyBorder="1" applyAlignment="1" applyProtection="1">
      <alignment horizontal="right"/>
      <protection locked="0"/>
    </xf>
    <xf numFmtId="43" fontId="8" fillId="5" borderId="1" xfId="1" applyFont="1" applyFill="1" applyBorder="1" applyAlignment="1" applyProtection="1">
      <alignment horizontal="right"/>
    </xf>
    <xf numFmtId="2" fontId="4" fillId="0" borderId="0" xfId="0" applyNumberFormat="1" applyFont="1"/>
    <xf numFmtId="2" fontId="3" fillId="0" borderId="0" xfId="0" applyNumberFormat="1" applyFont="1"/>
    <xf numFmtId="2" fontId="4" fillId="0" borderId="0" xfId="0" applyNumberFormat="1" applyFont="1" applyProtection="1">
      <protection locked="0"/>
    </xf>
    <xf numFmtId="43" fontId="8" fillId="0" borderId="0" xfId="1" applyFont="1" applyAlignment="1" applyProtection="1">
      <alignment horizontal="right"/>
    </xf>
    <xf numFmtId="0" fontId="4" fillId="0" borderId="0" xfId="0" applyFont="1" applyAlignment="1">
      <alignment horizontal="left"/>
    </xf>
    <xf numFmtId="1" fontId="3" fillId="6" borderId="0" xfId="0" applyNumberFormat="1" applyFont="1" applyFill="1" applyAlignment="1">
      <alignment horizontal="right"/>
    </xf>
    <xf numFmtId="43" fontId="3" fillId="6" borderId="0" xfId="1" applyFont="1" applyFill="1" applyAlignment="1" applyProtection="1">
      <alignment horizontal="left"/>
    </xf>
    <xf numFmtId="0" fontId="14" fillId="4" borderId="1" xfId="0" applyFont="1" applyFill="1" applyBorder="1" applyAlignment="1">
      <alignment horizontal="left" vertical="center"/>
    </xf>
    <xf numFmtId="0" fontId="14" fillId="4" borderId="1" xfId="0" applyFont="1" applyFill="1" applyBorder="1" applyAlignment="1">
      <alignment vertical="center"/>
    </xf>
    <xf numFmtId="49" fontId="4" fillId="6" borderId="7" xfId="0" applyNumberFormat="1" applyFont="1" applyFill="1" applyBorder="1"/>
    <xf numFmtId="0" fontId="4" fillId="6" borderId="7" xfId="0" applyFont="1" applyFill="1" applyBorder="1"/>
    <xf numFmtId="1" fontId="4" fillId="6" borderId="7" xfId="0" applyNumberFormat="1" applyFont="1" applyFill="1" applyBorder="1" applyAlignment="1">
      <alignment horizontal="center"/>
    </xf>
    <xf numFmtId="1" fontId="8" fillId="7" borderId="2" xfId="0" applyNumberFormat="1" applyFont="1" applyFill="1" applyBorder="1" applyAlignment="1">
      <alignment horizontal="center" vertical="center" wrapText="1"/>
    </xf>
    <xf numFmtId="1" fontId="4" fillId="7" borderId="2" xfId="0" applyNumberFormat="1" applyFont="1" applyFill="1" applyBorder="1" applyAlignment="1">
      <alignment horizontal="center" vertical="center" wrapText="1"/>
    </xf>
    <xf numFmtId="0" fontId="14" fillId="4" borderId="1" xfId="0" applyFont="1" applyFill="1" applyBorder="1" applyAlignment="1">
      <alignment horizontal="center" vertical="center"/>
    </xf>
    <xf numFmtId="0" fontId="8" fillId="6" borderId="1" xfId="0" applyFont="1" applyFill="1" applyBorder="1" applyAlignment="1">
      <alignment horizontal="center"/>
    </xf>
    <xf numFmtId="0" fontId="8" fillId="6" borderId="1" xfId="0" applyFont="1" applyFill="1" applyBorder="1"/>
    <xf numFmtId="0" fontId="3" fillId="6" borderId="0" xfId="0" applyFont="1" applyFill="1"/>
    <xf numFmtId="0" fontId="4" fillId="6" borderId="1" xfId="0" applyFont="1" applyFill="1" applyBorder="1" applyAlignment="1" applyProtection="1">
      <alignment horizontal="center"/>
      <protection locked="0"/>
    </xf>
    <xf numFmtId="43" fontId="14" fillId="4" borderId="1" xfId="1" applyFont="1" applyFill="1" applyBorder="1" applyProtection="1"/>
    <xf numFmtId="164" fontId="14" fillId="4" borderId="1" xfId="1" applyNumberFormat="1" applyFont="1" applyFill="1" applyBorder="1" applyProtection="1"/>
    <xf numFmtId="14" fontId="14" fillId="4" borderId="1" xfId="0" applyNumberFormat="1" applyFont="1" applyFill="1" applyBorder="1"/>
    <xf numFmtId="0" fontId="4" fillId="7" borderId="1" xfId="0" applyFont="1" applyFill="1" applyBorder="1" applyAlignment="1">
      <alignment horizontal="center" vertical="center" wrapText="1"/>
    </xf>
    <xf numFmtId="14" fontId="4" fillId="7" borderId="1" xfId="0" applyNumberFormat="1" applyFont="1" applyFill="1" applyBorder="1" applyAlignment="1">
      <alignment horizontal="center" vertical="center" wrapText="1"/>
    </xf>
    <xf numFmtId="43" fontId="4" fillId="7" borderId="1" xfId="1" applyFont="1" applyFill="1" applyBorder="1" applyAlignment="1" applyProtection="1">
      <alignment horizontal="center" vertical="center" wrapText="1"/>
    </xf>
    <xf numFmtId="164" fontId="4" fillId="7" borderId="1" xfId="1" applyNumberFormat="1" applyFont="1" applyFill="1" applyBorder="1" applyAlignment="1" applyProtection="1">
      <alignment horizontal="center" vertical="center" wrapText="1"/>
    </xf>
    <xf numFmtId="0" fontId="1" fillId="9" borderId="0" xfId="0" applyFont="1" applyFill="1"/>
    <xf numFmtId="1" fontId="6" fillId="6" borderId="1" xfId="0" applyNumberFormat="1" applyFont="1" applyFill="1" applyBorder="1" applyProtection="1">
      <protection locked="0"/>
    </xf>
    <xf numFmtId="0" fontId="6" fillId="6" borderId="1" xfId="0" applyFont="1" applyFill="1" applyBorder="1" applyProtection="1">
      <protection locked="0"/>
    </xf>
    <xf numFmtId="43" fontId="4" fillId="6" borderId="0" xfId="1" applyFont="1" applyFill="1" applyBorder="1" applyAlignment="1" applyProtection="1">
      <alignment vertical="center"/>
    </xf>
    <xf numFmtId="10" fontId="4" fillId="6" borderId="0" xfId="2" applyNumberFormat="1" applyFont="1" applyFill="1" applyBorder="1" applyAlignment="1" applyProtection="1">
      <alignment vertical="center"/>
    </xf>
    <xf numFmtId="43" fontId="4" fillId="6" borderId="0" xfId="1" applyFont="1" applyFill="1" applyBorder="1" applyAlignment="1" applyProtection="1">
      <alignment horizontal="right" vertical="center"/>
    </xf>
    <xf numFmtId="0" fontId="10" fillId="6" borderId="0" xfId="0" applyFont="1" applyFill="1" applyAlignment="1" applyProtection="1">
      <alignment horizontal="left"/>
      <protection locked="0"/>
    </xf>
    <xf numFmtId="0" fontId="4" fillId="6" borderId="0" xfId="0" applyFont="1" applyFill="1" applyAlignment="1" applyProtection="1">
      <alignment horizontal="left"/>
      <protection locked="0"/>
    </xf>
    <xf numFmtId="43" fontId="4" fillId="9" borderId="1" xfId="1" applyFont="1" applyFill="1" applyBorder="1" applyProtection="1">
      <protection locked="0"/>
    </xf>
    <xf numFmtId="43" fontId="4" fillId="9" borderId="1" xfId="1" applyFont="1" applyFill="1" applyBorder="1" applyProtection="1"/>
    <xf numFmtId="0" fontId="4" fillId="6" borderId="1" xfId="0" applyFont="1" applyFill="1" applyBorder="1" applyAlignment="1" applyProtection="1">
      <alignment wrapText="1"/>
      <protection locked="0"/>
    </xf>
    <xf numFmtId="0" fontId="3" fillId="6" borderId="1" xfId="0" applyFont="1" applyFill="1" applyBorder="1" applyProtection="1">
      <protection locked="0"/>
    </xf>
    <xf numFmtId="0" fontId="3" fillId="4" borderId="1" xfId="0" applyFont="1" applyFill="1" applyBorder="1"/>
    <xf numFmtId="0" fontId="4" fillId="9" borderId="1" xfId="0" applyFont="1" applyFill="1" applyBorder="1" applyAlignment="1">
      <alignment horizontal="center" vertical="center" wrapText="1"/>
    </xf>
    <xf numFmtId="14" fontId="4" fillId="6" borderId="0" xfId="0" applyNumberFormat="1" applyFont="1" applyFill="1"/>
    <xf numFmtId="43" fontId="4" fillId="6" borderId="0" xfId="1" applyFont="1" applyFill="1" applyBorder="1" applyProtection="1"/>
    <xf numFmtId="164" fontId="4" fillId="6" borderId="0" xfId="1" applyNumberFormat="1" applyFont="1" applyFill="1" applyBorder="1" applyProtection="1"/>
    <xf numFmtId="43" fontId="4" fillId="6" borderId="0" xfId="1" applyFont="1" applyFill="1" applyBorder="1" applyAlignment="1" applyProtection="1">
      <alignment horizontal="right"/>
    </xf>
    <xf numFmtId="0" fontId="4" fillId="9" borderId="1" xfId="0" applyFont="1" applyFill="1" applyBorder="1"/>
    <xf numFmtId="49" fontId="4" fillId="6" borderId="0" xfId="0" applyNumberFormat="1" applyFont="1" applyFill="1" applyAlignment="1">
      <alignment horizontal="left"/>
    </xf>
    <xf numFmtId="49" fontId="4" fillId="6" borderId="1" xfId="0" applyNumberFormat="1" applyFont="1" applyFill="1" applyBorder="1" applyProtection="1">
      <protection locked="0"/>
    </xf>
    <xf numFmtId="49" fontId="6" fillId="6" borderId="1" xfId="0" applyNumberFormat="1" applyFont="1" applyFill="1" applyBorder="1" applyAlignment="1" applyProtection="1">
      <alignment horizontal="right"/>
      <protection locked="0"/>
    </xf>
    <xf numFmtId="49" fontId="3" fillId="6" borderId="1" xfId="0" applyNumberFormat="1" applyFont="1" applyFill="1" applyBorder="1" applyAlignment="1" applyProtection="1">
      <alignment horizontal="right"/>
      <protection locked="0"/>
    </xf>
    <xf numFmtId="49" fontId="4" fillId="6" borderId="1" xfId="0" applyNumberFormat="1" applyFont="1" applyFill="1" applyBorder="1" applyAlignment="1" applyProtection="1">
      <alignment horizontal="left"/>
      <protection locked="0"/>
    </xf>
    <xf numFmtId="10" fontId="4" fillId="6" borderId="1" xfId="2" applyNumberFormat="1" applyFont="1" applyFill="1" applyBorder="1" applyAlignment="1" applyProtection="1">
      <alignment horizontal="center"/>
      <protection locked="0"/>
    </xf>
    <xf numFmtId="164" fontId="4" fillId="6" borderId="0" xfId="1" applyNumberFormat="1" applyFont="1" applyFill="1" applyBorder="1" applyAlignment="1" applyProtection="1">
      <alignment horizontal="center" vertical="center"/>
    </xf>
    <xf numFmtId="0" fontId="4" fillId="6" borderId="0" xfId="0" applyFont="1" applyFill="1" applyAlignment="1">
      <alignment horizontal="center" vertical="center"/>
    </xf>
    <xf numFmtId="0" fontId="4" fillId="6" borderId="0" xfId="0" applyFont="1" applyFill="1" applyAlignment="1">
      <alignment vertical="center"/>
    </xf>
    <xf numFmtId="1" fontId="4" fillId="6" borderId="0" xfId="0" applyNumberFormat="1" applyFont="1" applyFill="1" applyAlignment="1">
      <alignment vertical="center"/>
    </xf>
    <xf numFmtId="0" fontId="4" fillId="6" borderId="0" xfId="0" applyFont="1" applyFill="1" applyAlignment="1">
      <alignment horizontal="left" vertical="center"/>
    </xf>
    <xf numFmtId="0" fontId="10" fillId="0" borderId="0" xfId="0" applyFont="1"/>
    <xf numFmtId="2" fontId="10" fillId="0" borderId="0" xfId="0" applyNumberFormat="1" applyFont="1"/>
    <xf numFmtId="0" fontId="17" fillId="3" borderId="0" xfId="0" applyFont="1" applyFill="1" applyAlignment="1">
      <alignment horizontal="center" vertical="center" wrapText="1"/>
    </xf>
    <xf numFmtId="0" fontId="20" fillId="0" borderId="0" xfId="0" applyFont="1"/>
    <xf numFmtId="0" fontId="21" fillId="0" borderId="0" xfId="0" applyFont="1" applyAlignment="1">
      <alignment horizontal="center" vertical="center"/>
    </xf>
    <xf numFmtId="0" fontId="17" fillId="0" borderId="0" xfId="0" applyFont="1" applyAlignment="1">
      <alignment wrapText="1"/>
    </xf>
    <xf numFmtId="0" fontId="17" fillId="0" borderId="0" xfId="0" applyFont="1"/>
    <xf numFmtId="0" fontId="25" fillId="0" borderId="0" xfId="0" applyFont="1" applyAlignment="1">
      <alignment wrapText="1"/>
    </xf>
    <xf numFmtId="0" fontId="21" fillId="0" borderId="0" xfId="0" applyFont="1" applyAlignment="1">
      <alignment horizontal="justify" vertical="center"/>
    </xf>
    <xf numFmtId="0" fontId="26" fillId="0" borderId="0" xfId="0" applyFont="1"/>
    <xf numFmtId="0" fontId="27" fillId="0" borderId="0" xfId="0" applyFont="1"/>
    <xf numFmtId="0" fontId="4" fillId="0" borderId="7" xfId="0" applyFont="1" applyBorder="1" applyAlignment="1">
      <alignment horizontal="left"/>
    </xf>
    <xf numFmtId="0" fontId="9" fillId="7" borderId="1" xfId="0" applyFont="1" applyFill="1" applyBorder="1" applyAlignment="1">
      <alignment horizontal="left"/>
    </xf>
    <xf numFmtId="0" fontId="8" fillId="0" borderId="1" xfId="0" applyFont="1" applyBorder="1" applyAlignment="1">
      <alignment horizontal="left"/>
    </xf>
    <xf numFmtId="0" fontId="9" fillId="5" borderId="1" xfId="0" applyFont="1" applyFill="1" applyBorder="1" applyAlignment="1">
      <alignment horizontal="left"/>
    </xf>
    <xf numFmtId="0" fontId="8" fillId="7" borderId="1" xfId="0" applyFont="1" applyFill="1" applyBorder="1" applyAlignment="1">
      <alignment horizontal="left"/>
    </xf>
    <xf numFmtId="0" fontId="9" fillId="0" borderId="1" xfId="0" applyFont="1" applyBorder="1" applyAlignment="1">
      <alignment horizontal="left"/>
    </xf>
    <xf numFmtId="0" fontId="9" fillId="6" borderId="1" xfId="0" applyFont="1" applyFill="1" applyBorder="1" applyAlignment="1">
      <alignment horizontal="left"/>
    </xf>
    <xf numFmtId="0" fontId="8" fillId="6" borderId="1" xfId="0" applyFont="1" applyFill="1" applyBorder="1" applyAlignment="1">
      <alignment horizontal="left"/>
    </xf>
    <xf numFmtId="0" fontId="8" fillId="5" borderId="1" xfId="0" applyFont="1" applyFill="1" applyBorder="1" applyAlignment="1">
      <alignment horizontal="left"/>
    </xf>
    <xf numFmtId="43" fontId="8" fillId="6" borderId="1" xfId="1" applyFont="1" applyFill="1" applyBorder="1" applyAlignment="1" applyProtection="1">
      <alignment horizontal="right"/>
      <protection locked="0"/>
    </xf>
    <xf numFmtId="0" fontId="4" fillId="6" borderId="0" xfId="0" applyFont="1" applyFill="1" applyAlignment="1" applyProtection="1">
      <alignment horizontal="center"/>
      <protection locked="0"/>
    </xf>
    <xf numFmtId="14" fontId="4" fillId="6" borderId="0" xfId="0" applyNumberFormat="1" applyFont="1" applyFill="1" applyProtection="1">
      <protection locked="0"/>
    </xf>
    <xf numFmtId="43" fontId="4" fillId="6" borderId="0" xfId="1" applyFont="1" applyFill="1" applyBorder="1" applyProtection="1">
      <protection locked="0"/>
    </xf>
    <xf numFmtId="164" fontId="4" fillId="6" borderId="0" xfId="1" applyNumberFormat="1" applyFont="1" applyFill="1" applyBorder="1" applyProtection="1">
      <protection locked="0"/>
    </xf>
    <xf numFmtId="0" fontId="4" fillId="9" borderId="0" xfId="0" applyFont="1" applyFill="1"/>
    <xf numFmtId="0" fontId="6" fillId="6" borderId="0" xfId="0" applyFont="1" applyFill="1" applyAlignment="1" applyProtection="1">
      <alignment horizontal="right"/>
      <protection locked="0"/>
    </xf>
    <xf numFmtId="0" fontId="6" fillId="6" borderId="0" xfId="0" applyFont="1" applyFill="1" applyProtection="1">
      <protection locked="0"/>
    </xf>
    <xf numFmtId="14" fontId="6" fillId="6" borderId="0" xfId="0" applyNumberFormat="1" applyFont="1" applyFill="1" applyProtection="1">
      <protection locked="0"/>
    </xf>
    <xf numFmtId="43" fontId="6" fillId="6" borderId="0" xfId="1" applyFont="1" applyFill="1" applyBorder="1" applyProtection="1">
      <protection locked="0"/>
    </xf>
    <xf numFmtId="0" fontId="5" fillId="6" borderId="0" xfId="0" applyFont="1" applyFill="1" applyProtection="1">
      <protection locked="0"/>
    </xf>
    <xf numFmtId="43" fontId="4" fillId="6" borderId="0" xfId="1" applyFont="1" applyFill="1" applyAlignment="1">
      <alignment vertical="center"/>
    </xf>
    <xf numFmtId="43" fontId="14" fillId="4" borderId="1" xfId="1" applyFont="1" applyFill="1" applyBorder="1" applyAlignment="1">
      <alignment vertical="center"/>
    </xf>
    <xf numFmtId="43" fontId="4" fillId="6" borderId="1" xfId="1" applyFont="1" applyFill="1" applyBorder="1" applyAlignment="1" applyProtection="1">
      <alignment horizontal="center" vertical="center" wrapText="1"/>
    </xf>
    <xf numFmtId="49" fontId="4" fillId="0" borderId="7" xfId="0" applyNumberFormat="1" applyFont="1" applyBorder="1" applyAlignment="1" applyProtection="1">
      <alignment horizontal="left"/>
      <protection locked="0"/>
    </xf>
    <xf numFmtId="43" fontId="4" fillId="6" borderId="1" xfId="1" applyFont="1" applyFill="1" applyBorder="1" applyAlignment="1" applyProtection="1">
      <alignment horizontal="center"/>
      <protection locked="0"/>
    </xf>
    <xf numFmtId="165" fontId="4" fillId="6" borderId="0" xfId="1" applyNumberFormat="1" applyFont="1" applyFill="1" applyAlignment="1">
      <alignment vertical="center"/>
    </xf>
    <xf numFmtId="165" fontId="4" fillId="6" borderId="1" xfId="0" applyNumberFormat="1" applyFont="1" applyFill="1" applyBorder="1" applyAlignment="1">
      <alignment horizontal="center" vertical="center" wrapText="1"/>
    </xf>
    <xf numFmtId="165" fontId="14" fillId="4" borderId="1" xfId="1" applyNumberFormat="1" applyFont="1" applyFill="1" applyBorder="1" applyAlignment="1">
      <alignment vertical="center"/>
    </xf>
    <xf numFmtId="165" fontId="4" fillId="6" borderId="1" xfId="1" applyNumberFormat="1" applyFont="1" applyFill="1" applyBorder="1" applyProtection="1">
      <protection locked="0"/>
    </xf>
    <xf numFmtId="165" fontId="4" fillId="6" borderId="0" xfId="1" applyNumberFormat="1" applyFont="1" applyFill="1" applyBorder="1" applyAlignment="1" applyProtection="1">
      <alignment vertical="center"/>
    </xf>
    <xf numFmtId="165" fontId="14" fillId="4" borderId="1" xfId="1" applyNumberFormat="1" applyFont="1" applyFill="1" applyBorder="1" applyAlignment="1" applyProtection="1">
      <alignment horizontal="center" vertical="center" wrapText="1"/>
    </xf>
    <xf numFmtId="0" fontId="3" fillId="0" borderId="0" xfId="0" applyFont="1" applyAlignment="1">
      <alignment horizontal="center" vertical="center"/>
    </xf>
    <xf numFmtId="0" fontId="9" fillId="0" borderId="0" xfId="0" applyFont="1" applyAlignment="1" applyProtection="1">
      <alignment horizontal="center" vertical="center"/>
      <protection locked="0"/>
    </xf>
    <xf numFmtId="0" fontId="14" fillId="4" borderId="1" xfId="0" applyFont="1" applyFill="1" applyBorder="1" applyAlignment="1">
      <alignment horizontal="center"/>
    </xf>
    <xf numFmtId="0" fontId="3" fillId="5" borderId="1" xfId="0" applyFont="1" applyFill="1" applyBorder="1" applyAlignment="1">
      <alignment horizontal="left"/>
    </xf>
    <xf numFmtId="0" fontId="9" fillId="5" borderId="1" xfId="0" applyFont="1" applyFill="1" applyBorder="1" applyAlignment="1">
      <alignment horizontal="left"/>
    </xf>
    <xf numFmtId="0" fontId="9" fillId="8" borderId="1" xfId="0" applyFont="1" applyFill="1" applyBorder="1" applyAlignment="1">
      <alignment horizontal="center"/>
    </xf>
    <xf numFmtId="0" fontId="3" fillId="7" borderId="4"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3" fillId="7" borderId="6" xfId="0" applyFont="1" applyFill="1" applyBorder="1" applyAlignment="1">
      <alignment horizontal="center" vertical="center" wrapText="1"/>
    </xf>
    <xf numFmtId="0" fontId="3" fillId="6" borderId="0" xfId="0" applyFont="1" applyFill="1" applyAlignment="1">
      <alignment horizontal="center" vertical="center"/>
    </xf>
    <xf numFmtId="0" fontId="3" fillId="7" borderId="2" xfId="0" applyFont="1" applyFill="1" applyBorder="1" applyAlignment="1">
      <alignment horizontal="center" vertical="center"/>
    </xf>
    <xf numFmtId="0" fontId="3" fillId="7" borderId="3" xfId="0" applyFont="1" applyFill="1" applyBorder="1" applyAlignment="1">
      <alignment horizontal="center" vertical="center"/>
    </xf>
    <xf numFmtId="2" fontId="3" fillId="7" borderId="4" xfId="0" applyNumberFormat="1" applyFont="1" applyFill="1" applyBorder="1" applyAlignment="1">
      <alignment horizontal="center" vertical="center" wrapText="1"/>
    </xf>
    <xf numFmtId="2" fontId="3" fillId="7" borderId="6" xfId="0" applyNumberFormat="1" applyFont="1" applyFill="1" applyBorder="1" applyAlignment="1">
      <alignment horizontal="center" vertical="center" wrapText="1"/>
    </xf>
    <xf numFmtId="1" fontId="3" fillId="7" borderId="4" xfId="0" applyNumberFormat="1" applyFont="1" applyFill="1" applyBorder="1" applyAlignment="1">
      <alignment horizontal="center" vertical="center" wrapText="1"/>
    </xf>
    <xf numFmtId="1" fontId="3" fillId="7" borderId="6" xfId="0" applyNumberFormat="1" applyFont="1" applyFill="1" applyBorder="1" applyAlignment="1">
      <alignment horizontal="center" vertical="center" wrapText="1"/>
    </xf>
    <xf numFmtId="0" fontId="9" fillId="6" borderId="0" xfId="0" applyFont="1" applyFill="1" applyAlignment="1">
      <alignment horizontal="center" vertical="center"/>
    </xf>
    <xf numFmtId="0" fontId="3" fillId="6" borderId="0" xfId="0" applyFont="1" applyFill="1" applyAlignment="1">
      <alignment horizontal="center"/>
    </xf>
    <xf numFmtId="0" fontId="14" fillId="4" borderId="1" xfId="0" applyFont="1" applyFill="1" applyBorder="1" applyAlignment="1">
      <alignment horizontal="center" vertical="center"/>
    </xf>
    <xf numFmtId="0" fontId="4" fillId="7" borderId="1" xfId="0" applyFont="1" applyFill="1" applyBorder="1" applyAlignment="1">
      <alignment horizontal="center" vertical="center" wrapText="1"/>
    </xf>
    <xf numFmtId="10" fontId="4" fillId="7" borderId="1" xfId="2" applyNumberFormat="1" applyFont="1" applyFill="1" applyBorder="1" applyAlignment="1" applyProtection="1">
      <alignment horizontal="center" vertical="center" wrapText="1"/>
    </xf>
    <xf numFmtId="164" fontId="4" fillId="7" borderId="1" xfId="1" applyNumberFormat="1" applyFont="1" applyFill="1" applyBorder="1" applyAlignment="1" applyProtection="1">
      <alignment horizontal="center" vertical="center" wrapText="1"/>
    </xf>
    <xf numFmtId="43" fontId="4" fillId="7" borderId="1" xfId="1" applyFont="1" applyFill="1" applyBorder="1" applyAlignment="1" applyProtection="1">
      <alignment horizontal="center" vertical="center" wrapText="1"/>
    </xf>
    <xf numFmtId="0" fontId="3" fillId="7" borderId="1" xfId="0" applyFont="1" applyFill="1" applyBorder="1" applyAlignment="1">
      <alignment horizontal="center" vertical="center"/>
    </xf>
    <xf numFmtId="0" fontId="4" fillId="7" borderId="1" xfId="0" applyFont="1" applyFill="1" applyBorder="1" applyAlignment="1">
      <alignment horizontal="center" vertical="center"/>
    </xf>
    <xf numFmtId="1" fontId="4" fillId="7" borderId="1" xfId="0" applyNumberFormat="1" applyFont="1" applyFill="1" applyBorder="1" applyAlignment="1">
      <alignment horizontal="center" vertical="center" wrapText="1"/>
    </xf>
    <xf numFmtId="0" fontId="3" fillId="7" borderId="4" xfId="0" applyFont="1" applyFill="1" applyBorder="1" applyAlignment="1">
      <alignment horizontal="center" vertical="center"/>
    </xf>
    <xf numFmtId="0" fontId="3" fillId="7" borderId="5" xfId="0" applyFont="1" applyFill="1" applyBorder="1" applyAlignment="1">
      <alignment horizontal="center" vertical="center"/>
    </xf>
    <xf numFmtId="0" fontId="3" fillId="7" borderId="6" xfId="0" applyFont="1" applyFill="1" applyBorder="1" applyAlignment="1">
      <alignment horizontal="center" vertical="center"/>
    </xf>
    <xf numFmtId="43" fontId="3" fillId="9" borderId="2" xfId="1" applyFont="1" applyFill="1" applyBorder="1" applyAlignment="1" applyProtection="1">
      <alignment horizontal="center" vertical="center" wrapText="1"/>
    </xf>
    <xf numFmtId="43" fontId="3" fillId="9" borderId="8" xfId="1" applyFont="1" applyFill="1" applyBorder="1" applyAlignment="1" applyProtection="1">
      <alignment horizontal="center" vertical="center" wrapText="1"/>
    </xf>
    <xf numFmtId="43" fontId="4" fillId="6" borderId="4" xfId="1" applyFont="1" applyFill="1" applyBorder="1" applyAlignment="1" applyProtection="1">
      <alignment horizontal="center" vertical="center" wrapText="1"/>
    </xf>
    <xf numFmtId="43" fontId="4" fillId="6" borderId="6" xfId="1" applyFont="1" applyFill="1" applyBorder="1" applyAlignment="1" applyProtection="1">
      <alignment horizontal="center" vertical="center" wrapText="1"/>
    </xf>
    <xf numFmtId="43" fontId="4" fillId="6" borderId="2" xfId="1" applyFont="1" applyFill="1" applyBorder="1" applyAlignment="1" applyProtection="1">
      <alignment horizontal="center" vertical="center" wrapText="1"/>
    </xf>
    <xf numFmtId="43" fontId="4" fillId="6" borderId="8" xfId="1" applyFont="1" applyFill="1" applyBorder="1" applyAlignment="1" applyProtection="1">
      <alignment horizontal="center" vertical="center" wrapText="1"/>
    </xf>
    <xf numFmtId="0" fontId="3" fillId="5" borderId="1" xfId="0" applyFont="1" applyFill="1" applyBorder="1" applyAlignment="1">
      <alignment horizontal="center"/>
    </xf>
    <xf numFmtId="14" fontId="3" fillId="5" borderId="1" xfId="0" applyNumberFormat="1" applyFont="1" applyFill="1" applyBorder="1" applyAlignment="1">
      <alignment horizontal="center"/>
    </xf>
    <xf numFmtId="43" fontId="4" fillId="5" borderId="1" xfId="1" applyFont="1" applyFill="1" applyBorder="1" applyAlignment="1" applyProtection="1">
      <alignment horizontal="center" vertical="center" wrapText="1"/>
    </xf>
    <xf numFmtId="0" fontId="3" fillId="5" borderId="1" xfId="0" applyFont="1" applyFill="1" applyBorder="1" applyAlignment="1">
      <alignment horizontal="center" vertical="center"/>
    </xf>
    <xf numFmtId="0" fontId="3" fillId="5" borderId="4" xfId="0" applyFont="1" applyFill="1" applyBorder="1" applyAlignment="1">
      <alignment horizontal="center"/>
    </xf>
    <xf numFmtId="0" fontId="3" fillId="5" borderId="5" xfId="0" applyFont="1" applyFill="1" applyBorder="1" applyAlignment="1">
      <alignment horizontal="center"/>
    </xf>
    <xf numFmtId="0" fontId="3" fillId="5" borderId="6" xfId="0" applyFont="1" applyFill="1" applyBorder="1" applyAlignment="1">
      <alignment horizontal="center"/>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CBC41-4F98-4071-8CB0-458EACF8FDE2}">
  <sheetPr>
    <tabColor rgb="FF7030A0"/>
  </sheetPr>
  <dimension ref="A1:A24"/>
  <sheetViews>
    <sheetView zoomScale="90" zoomScaleNormal="90" workbookViewId="0">
      <selection activeCell="D14" sqref="D14"/>
    </sheetView>
  </sheetViews>
  <sheetFormatPr defaultRowHeight="18.75" x14ac:dyDescent="0.3"/>
  <cols>
    <col min="1" max="1" width="176.7109375" style="122" customWidth="1"/>
    <col min="2" max="2" width="19.140625" style="122" customWidth="1"/>
    <col min="3" max="16384" width="9.140625" style="122"/>
  </cols>
  <sheetData>
    <row r="1" spans="1:1" ht="72.75" customHeight="1" x14ac:dyDescent="0.3">
      <c r="A1" s="121" t="s">
        <v>0</v>
      </c>
    </row>
    <row r="2" spans="1:1" ht="15" customHeight="1" x14ac:dyDescent="0.3">
      <c r="A2" s="121"/>
    </row>
    <row r="3" spans="1:1" ht="34.5" customHeight="1" x14ac:dyDescent="0.3">
      <c r="A3" s="123" t="s">
        <v>1</v>
      </c>
    </row>
    <row r="4" spans="1:1" ht="37.5" x14ac:dyDescent="0.3">
      <c r="A4" s="124" t="s">
        <v>2</v>
      </c>
    </row>
    <row r="5" spans="1:1" x14ac:dyDescent="0.3">
      <c r="A5" s="125" t="s">
        <v>3</v>
      </c>
    </row>
    <row r="6" spans="1:1" x14ac:dyDescent="0.3">
      <c r="A6" s="125" t="s">
        <v>4</v>
      </c>
    </row>
    <row r="7" spans="1:1" x14ac:dyDescent="0.3">
      <c r="A7" s="125" t="s">
        <v>5</v>
      </c>
    </row>
    <row r="8" spans="1:1" x14ac:dyDescent="0.3">
      <c r="A8" s="125" t="s">
        <v>6</v>
      </c>
    </row>
    <row r="9" spans="1:1" x14ac:dyDescent="0.3">
      <c r="A9" s="124" t="s">
        <v>7</v>
      </c>
    </row>
    <row r="10" spans="1:1" x14ac:dyDescent="0.3">
      <c r="A10" s="125" t="s">
        <v>8</v>
      </c>
    </row>
    <row r="11" spans="1:1" ht="20.25" customHeight="1" x14ac:dyDescent="0.3">
      <c r="A11" s="124" t="s">
        <v>9</v>
      </c>
    </row>
    <row r="12" spans="1:1" x14ac:dyDescent="0.3">
      <c r="A12" s="124" t="s">
        <v>10</v>
      </c>
    </row>
    <row r="13" spans="1:1" x14ac:dyDescent="0.3">
      <c r="A13" s="126" t="s">
        <v>11</v>
      </c>
    </row>
    <row r="14" spans="1:1" ht="33" customHeight="1" x14ac:dyDescent="0.3">
      <c r="A14" s="1" t="s">
        <v>12</v>
      </c>
    </row>
    <row r="15" spans="1:1" x14ac:dyDescent="0.3">
      <c r="A15" s="125" t="s">
        <v>13</v>
      </c>
    </row>
    <row r="16" spans="1:1" s="128" customFormat="1" ht="19.5" customHeight="1" x14ac:dyDescent="0.3">
      <c r="A16" s="127" t="s">
        <v>14</v>
      </c>
    </row>
    <row r="18" spans="1:1" x14ac:dyDescent="0.3">
      <c r="A18" s="129"/>
    </row>
    <row r="19" spans="1:1" x14ac:dyDescent="0.3">
      <c r="A19" s="129"/>
    </row>
    <row r="20" spans="1:1" x14ac:dyDescent="0.3">
      <c r="A20" s="129"/>
    </row>
    <row r="21" spans="1:1" x14ac:dyDescent="0.3">
      <c r="A21" s="129"/>
    </row>
    <row r="22" spans="1:1" x14ac:dyDescent="0.3">
      <c r="A22" s="129"/>
    </row>
    <row r="23" spans="1:1" x14ac:dyDescent="0.3">
      <c r="A23" s="129"/>
    </row>
    <row r="24" spans="1:1" x14ac:dyDescent="0.3">
      <c r="A24" s="129"/>
    </row>
  </sheetData>
  <sheetProtection algorithmName="SHA-512" hashValue="5euA07Hi9lf+5rt20Cb/2UBbQb+nfHcsFQjOGhh1tG/L1uR1JeqTKFLGCzd2yoeuCDUe9pBhZ70+57fEtorTYQ==" saltValue="ITrCTIEZqZGHWOqPbnEtA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C01B4-BE62-4646-9C53-069AB202E55B}">
  <sheetPr>
    <tabColor rgb="FF00B0F0"/>
  </sheetPr>
  <dimension ref="B1:H61"/>
  <sheetViews>
    <sheetView zoomScaleNormal="100" zoomScaleSheetLayoutView="100" workbookViewId="0">
      <selection activeCell="H17" sqref="H17"/>
    </sheetView>
  </sheetViews>
  <sheetFormatPr defaultRowHeight="15.75" x14ac:dyDescent="0.25"/>
  <cols>
    <col min="1" max="1" width="9.140625" style="4"/>
    <col min="2" max="2" width="5.28515625" style="67" customWidth="1"/>
    <col min="3" max="3" width="68.5703125" style="67" customWidth="1"/>
    <col min="4" max="4" width="38.5703125" style="66" customWidth="1"/>
    <col min="5" max="6" width="8.28515625" style="4" customWidth="1"/>
    <col min="7" max="7" width="8.28515625" style="2" customWidth="1"/>
    <col min="8" max="11" width="8.28515625" style="4" customWidth="1"/>
    <col min="12" max="16384" width="9.140625" style="4"/>
  </cols>
  <sheetData>
    <row r="1" spans="2:8" s="6" customFormat="1" ht="28.5" customHeight="1" x14ac:dyDescent="0.25">
      <c r="B1" s="161" t="s">
        <v>15</v>
      </c>
      <c r="C1" s="161"/>
      <c r="D1" s="161"/>
      <c r="E1" s="4"/>
    </row>
    <row r="2" spans="2:8" ht="32.25" customHeight="1" x14ac:dyDescent="0.25">
      <c r="B2" s="162" t="s">
        <v>465</v>
      </c>
      <c r="C2" s="162"/>
      <c r="D2" s="162"/>
      <c r="E2" s="119"/>
      <c r="F2" s="48"/>
      <c r="G2" s="48"/>
    </row>
    <row r="3" spans="2:8" x14ac:dyDescent="0.25">
      <c r="B3" s="153" t="s">
        <v>464</v>
      </c>
      <c r="C3" s="130"/>
      <c r="D3" s="49" t="s">
        <v>16</v>
      </c>
      <c r="E3" s="119"/>
      <c r="G3" s="4"/>
    </row>
    <row r="4" spans="2:8" s="6" customFormat="1" x14ac:dyDescent="0.25">
      <c r="B4" s="163" t="s">
        <v>17</v>
      </c>
      <c r="C4" s="163"/>
      <c r="D4" s="163"/>
      <c r="E4" s="119"/>
    </row>
    <row r="5" spans="2:8" s="6" customFormat="1" x14ac:dyDescent="0.25">
      <c r="B5" s="164" t="s">
        <v>18</v>
      </c>
      <c r="C5" s="164"/>
      <c r="D5" s="50">
        <f>($D6+$D10+$D13+$D14)</f>
        <v>0</v>
      </c>
      <c r="E5" s="4"/>
    </row>
    <row r="6" spans="2:8" s="51" customFormat="1" x14ac:dyDescent="0.25">
      <c r="B6" s="131">
        <v>1.1000000000000001</v>
      </c>
      <c r="C6" s="131" t="s">
        <v>19</v>
      </c>
      <c r="D6" s="52">
        <f>SUM($D7:$D9)</f>
        <v>0</v>
      </c>
      <c r="E6" s="5"/>
    </row>
    <row r="7" spans="2:8" s="5" customFormat="1" x14ac:dyDescent="0.25">
      <c r="B7" s="132"/>
      <c r="C7" s="132" t="s">
        <v>20</v>
      </c>
      <c r="D7" s="53"/>
      <c r="G7" s="54"/>
    </row>
    <row r="8" spans="2:8" s="5" customFormat="1" x14ac:dyDescent="0.25">
      <c r="B8" s="132"/>
      <c r="C8" s="132" t="s">
        <v>21</v>
      </c>
      <c r="D8" s="53"/>
      <c r="G8" s="54"/>
    </row>
    <row r="9" spans="2:8" s="5" customFormat="1" x14ac:dyDescent="0.25">
      <c r="B9" s="132"/>
      <c r="C9" s="132" t="s">
        <v>22</v>
      </c>
      <c r="D9" s="53"/>
      <c r="G9" s="54"/>
    </row>
    <row r="10" spans="2:8" s="51" customFormat="1" x14ac:dyDescent="0.25">
      <c r="B10" s="131">
        <v>1.2</v>
      </c>
      <c r="C10" s="131" t="s">
        <v>23</v>
      </c>
      <c r="D10" s="52">
        <f>+ЗНТ!J6</f>
        <v>0</v>
      </c>
      <c r="E10" s="120" t="str">
        <f>IF(D10=D11+D12,"","Хугацааны ангилалын дүн нийт зээлийн дүнгээс зөрүүтэй!")</f>
        <v/>
      </c>
    </row>
    <row r="11" spans="2:8" s="5" customFormat="1" x14ac:dyDescent="0.25">
      <c r="B11" s="132"/>
      <c r="C11" s="132" t="s">
        <v>24</v>
      </c>
      <c r="D11" s="53"/>
      <c r="E11" s="119"/>
      <c r="G11" s="54"/>
      <c r="H11" s="55"/>
    </row>
    <row r="12" spans="2:8" s="5" customFormat="1" x14ac:dyDescent="0.25">
      <c r="B12" s="132"/>
      <c r="C12" s="132" t="s">
        <v>25</v>
      </c>
      <c r="D12" s="53"/>
      <c r="E12" s="119"/>
      <c r="G12" s="54"/>
    </row>
    <row r="13" spans="2:8" s="5" customFormat="1" x14ac:dyDescent="0.25">
      <c r="B13" s="132">
        <v>1.3</v>
      </c>
      <c r="C13" s="132" t="s">
        <v>26</v>
      </c>
      <c r="D13" s="53"/>
      <c r="G13" s="54"/>
    </row>
    <row r="14" spans="2:8" s="5" customFormat="1" x14ac:dyDescent="0.25">
      <c r="B14" s="132">
        <v>1.4</v>
      </c>
      <c r="C14" s="132" t="s">
        <v>27</v>
      </c>
      <c r="D14" s="53"/>
      <c r="G14" s="54"/>
    </row>
    <row r="15" spans="2:8" s="51" customFormat="1" x14ac:dyDescent="0.25">
      <c r="B15" s="165" t="s">
        <v>28</v>
      </c>
      <c r="C15" s="165"/>
      <c r="D15" s="50">
        <f>+D16</f>
        <v>0</v>
      </c>
      <c r="E15" s="5"/>
    </row>
    <row r="16" spans="2:8" s="5" customFormat="1" x14ac:dyDescent="0.25">
      <c r="B16" s="134">
        <v>2.1</v>
      </c>
      <c r="C16" s="134" t="s">
        <v>29</v>
      </c>
      <c r="D16" s="56">
        <f>($D17-$D18)</f>
        <v>0</v>
      </c>
      <c r="G16" s="54"/>
    </row>
    <row r="17" spans="2:7" s="5" customFormat="1" x14ac:dyDescent="0.25">
      <c r="B17" s="132"/>
      <c r="C17" s="132" t="s">
        <v>30</v>
      </c>
      <c r="D17" s="53"/>
      <c r="G17" s="54"/>
    </row>
    <row r="18" spans="2:7" s="5" customFormat="1" x14ac:dyDescent="0.25">
      <c r="B18" s="132"/>
      <c r="C18" s="132" t="s">
        <v>31</v>
      </c>
      <c r="D18" s="53"/>
      <c r="G18" s="54"/>
    </row>
    <row r="19" spans="2:7" s="51" customFormat="1" x14ac:dyDescent="0.25">
      <c r="B19" s="163" t="s">
        <v>32</v>
      </c>
      <c r="C19" s="163"/>
      <c r="D19" s="57">
        <f>($D5+$D15)</f>
        <v>0</v>
      </c>
      <c r="E19" s="119" t="str">
        <f>+IF(D19=D40,"","Нийт хөрөнгийн дүн болон Нийт өр төлбөр эздийн өмчийн дүн тэнцэх шаардлагатай")</f>
        <v/>
      </c>
    </row>
    <row r="20" spans="2:7" s="51" customFormat="1" x14ac:dyDescent="0.25">
      <c r="B20" s="166" t="s">
        <v>33</v>
      </c>
      <c r="C20" s="166"/>
      <c r="D20" s="58">
        <f>SUM($D21:$D26)</f>
        <v>0</v>
      </c>
      <c r="E20" s="5"/>
    </row>
    <row r="21" spans="2:7" s="5" customFormat="1" x14ac:dyDescent="0.25">
      <c r="B21" s="135">
        <v>1</v>
      </c>
      <c r="C21" s="132" t="s">
        <v>34</v>
      </c>
      <c r="D21" s="53"/>
      <c r="G21" s="54"/>
    </row>
    <row r="22" spans="2:7" s="5" customFormat="1" x14ac:dyDescent="0.25">
      <c r="B22" s="135">
        <v>2</v>
      </c>
      <c r="C22" s="132" t="s">
        <v>35</v>
      </c>
      <c r="D22" s="53"/>
      <c r="G22" s="54"/>
    </row>
    <row r="23" spans="2:7" s="5" customFormat="1" x14ac:dyDescent="0.25">
      <c r="B23" s="135">
        <v>3</v>
      </c>
      <c r="C23" s="132" t="s">
        <v>36</v>
      </c>
      <c r="D23" s="53"/>
      <c r="G23" s="54"/>
    </row>
    <row r="24" spans="2:7" s="5" customFormat="1" x14ac:dyDescent="0.25">
      <c r="B24" s="135">
        <v>4</v>
      </c>
      <c r="C24" s="132" t="s">
        <v>37</v>
      </c>
      <c r="D24" s="53"/>
      <c r="G24" s="54"/>
    </row>
    <row r="25" spans="2:7" s="5" customFormat="1" x14ac:dyDescent="0.25">
      <c r="B25" s="135">
        <v>5</v>
      </c>
      <c r="C25" s="132" t="s">
        <v>38</v>
      </c>
      <c r="D25" s="53"/>
      <c r="G25" s="54"/>
    </row>
    <row r="26" spans="2:7" s="5" customFormat="1" x14ac:dyDescent="0.25">
      <c r="B26" s="135">
        <v>6</v>
      </c>
      <c r="C26" s="132" t="s">
        <v>39</v>
      </c>
      <c r="D26" s="53"/>
      <c r="G26" s="54"/>
    </row>
    <row r="27" spans="2:7" x14ac:dyDescent="0.25">
      <c r="B27" s="163" t="s">
        <v>40</v>
      </c>
      <c r="C27" s="163"/>
      <c r="D27" s="163"/>
    </row>
    <row r="28" spans="2:7" x14ac:dyDescent="0.25">
      <c r="B28" s="164" t="s">
        <v>41</v>
      </c>
      <c r="C28" s="164"/>
      <c r="D28" s="50">
        <f>SUM(D29,D33:D34)</f>
        <v>0</v>
      </c>
    </row>
    <row r="29" spans="2:7" s="5" customFormat="1" x14ac:dyDescent="0.25">
      <c r="B29" s="131">
        <v>1.1000000000000001</v>
      </c>
      <c r="C29" s="131" t="s">
        <v>42</v>
      </c>
      <c r="D29" s="52">
        <f>SUM(D30:D32)</f>
        <v>0</v>
      </c>
      <c r="E29" s="119" t="str">
        <f>IF(D29=D30+D31+D32,"","Зээлийн үлдэгдэл зөрүүтэй!")</f>
        <v/>
      </c>
      <c r="G29" s="54"/>
    </row>
    <row r="30" spans="2:7" s="5" customFormat="1" x14ac:dyDescent="0.25">
      <c r="B30" s="132"/>
      <c r="C30" s="132" t="s">
        <v>43</v>
      </c>
      <c r="D30" s="53"/>
      <c r="G30" s="54"/>
    </row>
    <row r="31" spans="2:7" s="5" customFormat="1" x14ac:dyDescent="0.25">
      <c r="B31" s="132"/>
      <c r="C31" s="132" t="s">
        <v>44</v>
      </c>
      <c r="D31" s="53"/>
    </row>
    <row r="32" spans="2:7" s="5" customFormat="1" x14ac:dyDescent="0.25">
      <c r="B32" s="132"/>
      <c r="C32" s="132" t="s">
        <v>45</v>
      </c>
      <c r="D32" s="53"/>
      <c r="G32" s="59"/>
    </row>
    <row r="33" spans="2:7" s="5" customFormat="1" x14ac:dyDescent="0.25">
      <c r="B33" s="131">
        <v>1.2</v>
      </c>
      <c r="C33" s="131" t="s">
        <v>46</v>
      </c>
      <c r="D33" s="60"/>
      <c r="G33" s="54"/>
    </row>
    <row r="34" spans="2:7" s="5" customFormat="1" x14ac:dyDescent="0.25">
      <c r="B34" s="131">
        <v>1.3</v>
      </c>
      <c r="C34" s="131" t="s">
        <v>47</v>
      </c>
      <c r="D34" s="60"/>
      <c r="G34" s="54"/>
    </row>
    <row r="35" spans="2:7" s="5" customFormat="1" x14ac:dyDescent="0.25">
      <c r="B35" s="165" t="s">
        <v>48</v>
      </c>
      <c r="C35" s="165"/>
      <c r="D35" s="50">
        <f>SUM(D36:D37)</f>
        <v>0</v>
      </c>
      <c r="G35" s="54"/>
    </row>
    <row r="36" spans="2:7" s="5" customFormat="1" x14ac:dyDescent="0.25">
      <c r="B36" s="134">
        <v>2.1</v>
      </c>
      <c r="C36" s="134" t="s">
        <v>49</v>
      </c>
      <c r="D36" s="61"/>
      <c r="E36" s="119" t="str">
        <f>+IF(D36,"","Мөнгөн зээлийн үйл ажиллагаа эрхлэх этгээдээр бүртгүүлсэн мөнгөн дүнг бичнэ үү.")</f>
        <v>Мөнгөн зээлийн үйл ажиллагаа эрхлэх этгээдээр бүртгүүлсэн мөнгөн дүнг бичнэ үү.</v>
      </c>
      <c r="G36" s="54"/>
    </row>
    <row r="37" spans="2:7" s="5" customFormat="1" x14ac:dyDescent="0.25">
      <c r="B37" s="134">
        <v>2.2000000000000002</v>
      </c>
      <c r="C37" s="134" t="s">
        <v>50</v>
      </c>
      <c r="D37" s="56">
        <f>SUM(D38:D39)</f>
        <v>0</v>
      </c>
      <c r="G37" s="54"/>
    </row>
    <row r="38" spans="2:7" s="5" customFormat="1" x14ac:dyDescent="0.25">
      <c r="B38" s="136"/>
      <c r="C38" s="137" t="s">
        <v>51</v>
      </c>
      <c r="D38" s="33">
        <f>+D41-D20</f>
        <v>0</v>
      </c>
      <c r="G38" s="54"/>
    </row>
    <row r="39" spans="2:7" s="5" customFormat="1" x14ac:dyDescent="0.25">
      <c r="B39" s="132"/>
      <c r="C39" s="132" t="s">
        <v>52</v>
      </c>
      <c r="D39" s="53"/>
      <c r="G39" s="54"/>
    </row>
    <row r="40" spans="2:7" s="5" customFormat="1" x14ac:dyDescent="0.25">
      <c r="B40" s="163" t="s">
        <v>53</v>
      </c>
      <c r="C40" s="163"/>
      <c r="D40" s="57">
        <f>+D28+D35</f>
        <v>0</v>
      </c>
      <c r="E40" s="119" t="str">
        <f>+IF(D19=D40,"","Нийт хөрөнгийн дүн болон Нийт өр төлбөр эздийн өмчийн дүн тэнцэх шаардлагатай")</f>
        <v/>
      </c>
      <c r="G40" s="54"/>
    </row>
    <row r="41" spans="2:7" s="5" customFormat="1" x14ac:dyDescent="0.25">
      <c r="B41" s="166" t="s">
        <v>54</v>
      </c>
      <c r="C41" s="166"/>
      <c r="D41" s="58">
        <f>SUM(D42+D46+D47+D48)</f>
        <v>0</v>
      </c>
      <c r="G41" s="54"/>
    </row>
    <row r="42" spans="2:7" s="5" customFormat="1" x14ac:dyDescent="0.25">
      <c r="B42" s="133">
        <v>1</v>
      </c>
      <c r="C42" s="133" t="s">
        <v>55</v>
      </c>
      <c r="D42" s="62">
        <f>+D43+D44+D45</f>
        <v>0</v>
      </c>
      <c r="G42" s="54"/>
    </row>
    <row r="43" spans="2:7" s="5" customFormat="1" x14ac:dyDescent="0.25">
      <c r="B43" s="132"/>
      <c r="C43" s="132" t="s">
        <v>56</v>
      </c>
      <c r="D43" s="53"/>
      <c r="G43" s="54"/>
    </row>
    <row r="44" spans="2:7" s="5" customFormat="1" x14ac:dyDescent="0.25">
      <c r="B44" s="132"/>
      <c r="C44" s="132" t="s">
        <v>57</v>
      </c>
      <c r="D44" s="53"/>
      <c r="G44" s="54"/>
    </row>
    <row r="45" spans="2:7" s="5" customFormat="1" x14ac:dyDescent="0.25">
      <c r="B45" s="132"/>
      <c r="C45" s="132" t="s">
        <v>58</v>
      </c>
      <c r="D45" s="53"/>
      <c r="G45" s="54"/>
    </row>
    <row r="46" spans="2:7" s="5" customFormat="1" x14ac:dyDescent="0.25">
      <c r="B46" s="135">
        <v>2</v>
      </c>
      <c r="C46" s="132" t="s">
        <v>59</v>
      </c>
      <c r="D46" s="53"/>
      <c r="G46" s="54"/>
    </row>
    <row r="47" spans="2:7" s="5" customFormat="1" x14ac:dyDescent="0.25">
      <c r="B47" s="135">
        <v>3</v>
      </c>
      <c r="C47" s="132" t="s">
        <v>60</v>
      </c>
      <c r="D47" s="53"/>
      <c r="G47" s="54"/>
    </row>
    <row r="48" spans="2:7" s="5" customFormat="1" x14ac:dyDescent="0.25">
      <c r="B48" s="135">
        <v>4</v>
      </c>
      <c r="C48" s="132" t="s">
        <v>61</v>
      </c>
      <c r="D48" s="53"/>
      <c r="G48" s="54"/>
    </row>
    <row r="49" spans="2:7" s="5" customFormat="1" x14ac:dyDescent="0.25">
      <c r="B49" s="163" t="s">
        <v>62</v>
      </c>
      <c r="C49" s="163"/>
      <c r="D49" s="57">
        <f>SUM($D50:$D52)</f>
        <v>0</v>
      </c>
      <c r="G49" s="54"/>
    </row>
    <row r="50" spans="2:7" s="5" customFormat="1" x14ac:dyDescent="0.25">
      <c r="B50" s="135">
        <v>1</v>
      </c>
      <c r="C50" s="132" t="s">
        <v>63</v>
      </c>
      <c r="D50" s="53"/>
      <c r="G50" s="54"/>
    </row>
    <row r="51" spans="2:7" s="5" customFormat="1" x14ac:dyDescent="0.25">
      <c r="B51" s="135">
        <v>2</v>
      </c>
      <c r="C51" s="132" t="s">
        <v>64</v>
      </c>
      <c r="D51" s="53"/>
      <c r="G51" s="54"/>
    </row>
    <row r="52" spans="2:7" s="5" customFormat="1" x14ac:dyDescent="0.25">
      <c r="B52" s="133">
        <v>3</v>
      </c>
      <c r="C52" s="138" t="s">
        <v>65</v>
      </c>
      <c r="D52" s="50">
        <f>+ҮГ!M6</f>
        <v>0</v>
      </c>
      <c r="E52" s="119"/>
      <c r="G52" s="54"/>
    </row>
    <row r="55" spans="2:7" x14ac:dyDescent="0.25">
      <c r="B55" s="63"/>
      <c r="C55" s="63" t="s">
        <v>66</v>
      </c>
      <c r="D55" s="2"/>
      <c r="E55" s="63"/>
      <c r="G55" s="63"/>
    </row>
    <row r="56" spans="2:7" x14ac:dyDescent="0.25">
      <c r="B56" s="63"/>
      <c r="C56" s="63"/>
      <c r="D56" s="2"/>
      <c r="E56" s="63"/>
      <c r="G56" s="63"/>
    </row>
    <row r="57" spans="2:7" x14ac:dyDescent="0.25">
      <c r="B57" s="63"/>
      <c r="C57" s="64" t="s">
        <v>67</v>
      </c>
      <c r="D57" s="64"/>
      <c r="E57" s="63"/>
      <c r="G57" s="63"/>
    </row>
    <row r="58" spans="2:7" x14ac:dyDescent="0.25">
      <c r="B58" s="63"/>
      <c r="C58" s="63"/>
      <c r="D58" s="2"/>
      <c r="E58" s="63"/>
      <c r="G58" s="63"/>
    </row>
    <row r="59" spans="2:7" x14ac:dyDescent="0.25">
      <c r="B59" s="63"/>
      <c r="C59" s="65" t="s">
        <v>68</v>
      </c>
      <c r="E59" s="63"/>
      <c r="G59" s="63"/>
    </row>
    <row r="60" spans="2:7" x14ac:dyDescent="0.25">
      <c r="B60" s="63"/>
      <c r="C60" s="63"/>
      <c r="E60" s="63"/>
      <c r="G60" s="63"/>
    </row>
    <row r="61" spans="2:7" x14ac:dyDescent="0.25">
      <c r="B61" s="63"/>
      <c r="C61" s="65" t="s">
        <v>69</v>
      </c>
      <c r="E61" s="63"/>
      <c r="G61" s="63"/>
    </row>
  </sheetData>
  <sheetProtection algorithmName="SHA-512" hashValue="UwGGtOeAYXASF6M+HqOb21nMnVjBpkErYloKCoIj69KP6HyyfSZ+hv9No1sXzgw0GdVLkv+hgzdZW4q5FFwNRg==" saltValue="SgRDn3WoEgPNib5cshRZJA==" spinCount="100000" sheet="1" objects="1" scenarios="1"/>
  <mergeCells count="13">
    <mergeCell ref="B1:D1"/>
    <mergeCell ref="B2:D2"/>
    <mergeCell ref="B49:C49"/>
    <mergeCell ref="B4:D4"/>
    <mergeCell ref="B27:D27"/>
    <mergeCell ref="B5:C5"/>
    <mergeCell ref="B15:C15"/>
    <mergeCell ref="B19:C19"/>
    <mergeCell ref="B20:C20"/>
    <mergeCell ref="B28:C28"/>
    <mergeCell ref="B35:C35"/>
    <mergeCell ref="B40:C40"/>
    <mergeCell ref="B41:C41"/>
  </mergeCells>
  <pageMargins left="0.7" right="0.7" top="0.75" bottom="0.75" header="0.3" footer="0.3"/>
  <pageSetup orientation="portrait" verticalDpi="0" r:id="rId1"/>
  <ignoredErrors>
    <ignoredError sqref="E20:E27 E13:E17 D10 D52 E30:E34 E28 E29 E52 E39 E38 D49:E49 E41 E35 E37 E42:E48 E51 E50 D42" unlockedFormula="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71BC53-FBE5-4811-9FDA-3485D2FC2401}">
  <sheetPr>
    <tabColor rgb="FF92D050"/>
  </sheetPr>
  <dimension ref="A1:O26"/>
  <sheetViews>
    <sheetView zoomScale="80" zoomScaleNormal="80" workbookViewId="0">
      <pane ySplit="1" topLeftCell="A2" activePane="bottomLeft" state="frozen"/>
      <selection pane="bottomLeft" activeCell="L21" sqref="L21"/>
    </sheetView>
  </sheetViews>
  <sheetFormatPr defaultRowHeight="15.75" x14ac:dyDescent="0.25"/>
  <cols>
    <col min="1" max="1" width="6" style="37" customWidth="1"/>
    <col min="2" max="2" width="37.140625" style="24" customWidth="1"/>
    <col min="3" max="3" width="21.5703125" style="39" customWidth="1"/>
    <col min="4" max="4" width="21.5703125" style="38" customWidth="1"/>
    <col min="5" max="5" width="19" style="39" customWidth="1"/>
    <col min="6" max="6" width="19" style="38" customWidth="1"/>
    <col min="7" max="7" width="19" style="41" customWidth="1"/>
    <col min="8" max="8" width="19" style="39" customWidth="1"/>
    <col min="9" max="9" width="19" style="38" customWidth="1"/>
    <col min="10" max="10" width="19" style="39" customWidth="1"/>
    <col min="11" max="11" width="19" style="40" customWidth="1"/>
    <col min="12" max="12" width="19" style="41" customWidth="1"/>
    <col min="13" max="13" width="62" style="24" customWidth="1"/>
    <col min="14" max="14" width="9.140625" style="24"/>
    <col min="15" max="15" width="14.5703125" style="24" bestFit="1" customWidth="1"/>
    <col min="16" max="16384" width="9.140625" style="24"/>
  </cols>
  <sheetData>
    <row r="1" spans="1:15" ht="29.25" customHeight="1" x14ac:dyDescent="0.25">
      <c r="A1" s="170" t="s">
        <v>70</v>
      </c>
      <c r="B1" s="170"/>
      <c r="C1" s="170"/>
      <c r="D1" s="170"/>
      <c r="E1" s="170"/>
      <c r="F1" s="170"/>
      <c r="G1" s="170"/>
      <c r="H1" s="170"/>
      <c r="I1" s="170"/>
      <c r="J1" s="170"/>
      <c r="K1" s="170"/>
      <c r="L1" s="170"/>
    </row>
    <row r="2" spans="1:15" ht="29.25" customHeight="1" x14ac:dyDescent="0.25">
      <c r="A2" s="177" t="str">
        <f>+СТ!B2</f>
        <v>".........................................БАРЬЦААЛАН ЗЭЭЛДҮҮЛЭХ ГАЗАР" ХХК</v>
      </c>
      <c r="B2" s="177"/>
      <c r="C2" s="177"/>
      <c r="D2" s="177"/>
      <c r="E2" s="177"/>
      <c r="F2" s="177"/>
      <c r="G2" s="177"/>
      <c r="H2" s="177"/>
      <c r="I2" s="177"/>
      <c r="J2" s="177"/>
      <c r="K2" s="177"/>
      <c r="L2" s="177"/>
    </row>
    <row r="3" spans="1:15" x14ac:dyDescent="0.25">
      <c r="A3" s="72" t="str">
        <f>+СТ!B3</f>
        <v>ОООО/СС/ӨӨ</v>
      </c>
      <c r="B3" s="73"/>
      <c r="C3" s="25"/>
      <c r="D3" s="74"/>
      <c r="E3" s="25"/>
      <c r="F3" s="74"/>
      <c r="G3" s="26"/>
      <c r="H3" s="25"/>
      <c r="I3" s="74"/>
      <c r="J3" s="25"/>
      <c r="K3" s="27"/>
      <c r="L3" s="28" t="s">
        <v>16</v>
      </c>
      <c r="M3" s="29"/>
    </row>
    <row r="4" spans="1:15" s="31" customFormat="1" ht="31.5" customHeight="1" x14ac:dyDescent="0.25">
      <c r="A4" s="171" t="s">
        <v>71</v>
      </c>
      <c r="B4" s="171" t="s">
        <v>72</v>
      </c>
      <c r="C4" s="173" t="s">
        <v>73</v>
      </c>
      <c r="D4" s="174"/>
      <c r="E4" s="167" t="s">
        <v>74</v>
      </c>
      <c r="F4" s="168"/>
      <c r="G4" s="169"/>
      <c r="H4" s="175" t="s">
        <v>75</v>
      </c>
      <c r="I4" s="176"/>
      <c r="J4" s="167" t="s">
        <v>76</v>
      </c>
      <c r="K4" s="168"/>
      <c r="L4" s="169"/>
      <c r="M4" s="30"/>
    </row>
    <row r="5" spans="1:15" s="31" customFormat="1" x14ac:dyDescent="0.25">
      <c r="A5" s="172"/>
      <c r="B5" s="172"/>
      <c r="C5" s="45" t="s">
        <v>77</v>
      </c>
      <c r="D5" s="75" t="s">
        <v>78</v>
      </c>
      <c r="E5" s="45" t="s">
        <v>77</v>
      </c>
      <c r="F5" s="76" t="s">
        <v>78</v>
      </c>
      <c r="G5" s="46" t="s">
        <v>79</v>
      </c>
      <c r="H5" s="45" t="s">
        <v>77</v>
      </c>
      <c r="I5" s="76" t="s">
        <v>78</v>
      </c>
      <c r="J5" s="45" t="s">
        <v>77</v>
      </c>
      <c r="K5" s="47" t="s">
        <v>78</v>
      </c>
      <c r="L5" s="46" t="s">
        <v>79</v>
      </c>
    </row>
    <row r="6" spans="1:15" s="23" customFormat="1" x14ac:dyDescent="0.25">
      <c r="A6" s="71"/>
      <c r="B6" s="77" t="s">
        <v>80</v>
      </c>
      <c r="C6" s="42">
        <f>+БД!Q7</f>
        <v>0</v>
      </c>
      <c r="D6" s="42">
        <f>+D7+D8+D9+D10+D11+D12+D13+D14+D15+D16</f>
        <v>0</v>
      </c>
      <c r="E6" s="42">
        <f>+БД!S7</f>
        <v>0</v>
      </c>
      <c r="F6" s="43">
        <f>+SUM($F7:$F16)</f>
        <v>0</v>
      </c>
      <c r="G6" s="44">
        <f>+БД!V7</f>
        <v>0</v>
      </c>
      <c r="H6" s="42">
        <f>+БД!X7</f>
        <v>0</v>
      </c>
      <c r="I6" s="43">
        <f>+БД!N7</f>
        <v>0</v>
      </c>
      <c r="J6" s="42">
        <f>+БД!Y7</f>
        <v>0</v>
      </c>
      <c r="K6" s="42">
        <f>+SUM(K7:K16)</f>
        <v>0</v>
      </c>
      <c r="L6" s="44">
        <f>+БД!V7</f>
        <v>0</v>
      </c>
      <c r="M6" s="32"/>
      <c r="O6" s="32"/>
    </row>
    <row r="7" spans="1:15" s="36" customFormat="1" x14ac:dyDescent="0.25">
      <c r="A7" s="78">
        <v>1</v>
      </c>
      <c r="B7" s="79" t="s">
        <v>81</v>
      </c>
      <c r="C7" s="139">
        <f>SUMIF(БД!K:K,"Тээврийн хэрэгсэл",БД!Q:Q)</f>
        <v>0</v>
      </c>
      <c r="D7" s="34">
        <f>COUNTIF(БД!K:K,"Тээврийн хэрэгсэл")</f>
        <v>0</v>
      </c>
      <c r="E7" s="33">
        <f>SUMIF(БД!K:K,"Тээврийн хэрэгсэл",БД!S:S)</f>
        <v>0</v>
      </c>
      <c r="F7" s="34">
        <f>COUNTIF(БД!K:K,"Тээврийн хэрэгсэл")</f>
        <v>0</v>
      </c>
      <c r="G7" s="35">
        <f>IFERROR(AVERAGEIF(БД!K:K,"Тээврийн хэрэгсэл",БД!V:V),0)</f>
        <v>0</v>
      </c>
      <c r="H7" s="33">
        <f>SUMIF(БД!K:K,"Тээврийн хэрэгсэл",БД!X:X)</f>
        <v>0</v>
      </c>
      <c r="I7" s="34">
        <f>COUNTIF(БД!K:K,"Тээврийн хэрэгсэл")</f>
        <v>0</v>
      </c>
      <c r="J7" s="33">
        <f>SUMIF(БД!K:K,"Тээврийн хэрэгсэл",БД!Y:Y)</f>
        <v>0</v>
      </c>
      <c r="K7" s="139"/>
      <c r="L7" s="35">
        <f>IFERROR(AVERAGEIF(БД!K:K,"Тээврийн хэрэгсэл",БД!V:V),0)</f>
        <v>0</v>
      </c>
    </row>
    <row r="8" spans="1:15" s="36" customFormat="1" x14ac:dyDescent="0.25">
      <c r="A8" s="78">
        <v>2</v>
      </c>
      <c r="B8" s="79" t="s">
        <v>82</v>
      </c>
      <c r="C8" s="139">
        <f>SUMIF(БД!K:K,"Цахилгаан хэрэгсэл",БД!Q:Q)</f>
        <v>0</v>
      </c>
      <c r="D8" s="34">
        <f>COUNTIF(БД!K:K,"Цахилгаан хэрэгсэл")</f>
        <v>0</v>
      </c>
      <c r="E8" s="33">
        <f>SUMIF(БД!K:K,"Цахилгаан хэрэгсэл",БД!S:S)</f>
        <v>0</v>
      </c>
      <c r="F8" s="34">
        <f>COUNTIF(БД!K:K,"Цахилгаан хэрэгсэл")</f>
        <v>0</v>
      </c>
      <c r="G8" s="35">
        <f>IFERROR(AVERAGEIF(БД!K:K,"Цахилгаан хэрэгсэл",БД!V:V),0)</f>
        <v>0</v>
      </c>
      <c r="H8" s="33">
        <f>SUMIF(БД!K:K,"Цахилгаан хэрэгсэл",БД!X:X)</f>
        <v>0</v>
      </c>
      <c r="I8" s="34">
        <f>COUNTIF(БД!K:K,"Цахилгаан хэрэгсэл")</f>
        <v>0</v>
      </c>
      <c r="J8" s="33">
        <f>SUMIF(БД!K:K,"Цахилгаан хэрэгсэл",БД!Y:Y)</f>
        <v>0</v>
      </c>
      <c r="K8" s="139"/>
      <c r="L8" s="35">
        <f>IFERROR(AVERAGEIF(БД!K:K,"Цахилгаан хэрэгсэл",БД!V:V),0)</f>
        <v>0</v>
      </c>
    </row>
    <row r="9" spans="1:15" s="36" customFormat="1" x14ac:dyDescent="0.25">
      <c r="A9" s="78">
        <v>3</v>
      </c>
      <c r="B9" s="79" t="s">
        <v>83</v>
      </c>
      <c r="C9" s="139">
        <f>SUMIF(БД!K:K,"Тавилга эд хогшил",БД!Q:Q)</f>
        <v>0</v>
      </c>
      <c r="D9" s="34">
        <f>COUNTIF(БД!K:K,"Тавилга эд хогшил")</f>
        <v>0</v>
      </c>
      <c r="E9" s="33">
        <f>SUMIF(БД!K:K,"Тавилга эд хогшил",БД!S:S)</f>
        <v>0</v>
      </c>
      <c r="F9" s="34">
        <f>COUNTIF(БД!K:K,"Тавилга эд хогшил")</f>
        <v>0</v>
      </c>
      <c r="G9" s="35">
        <f>IFERROR(AVERAGEIF(БД!K:K,"Тавилга эд хогшил",БД!V:V),0)</f>
        <v>0</v>
      </c>
      <c r="H9" s="33">
        <f>SUMIF(БД!K:K,"Тавилга эд хогшил",БД!X:X)</f>
        <v>0</v>
      </c>
      <c r="I9" s="34">
        <f>COUNTIF(БД!K:K,"Тавилга эд хогшил")</f>
        <v>0</v>
      </c>
      <c r="J9" s="33">
        <f>SUMIF(БД!K:K,"Тавилга эд хогшил",БД!Y:Y)</f>
        <v>0</v>
      </c>
      <c r="K9" s="139"/>
      <c r="L9" s="35">
        <f>IFERROR(AVERAGEIF(БД!K:K,"Тавилга эд хогшил",БД!V:V),0)</f>
        <v>0</v>
      </c>
    </row>
    <row r="10" spans="1:15" s="36" customFormat="1" x14ac:dyDescent="0.25">
      <c r="A10" s="78">
        <v>4</v>
      </c>
      <c r="B10" s="79" t="s">
        <v>84</v>
      </c>
      <c r="C10" s="139">
        <f>SUMIF(БД!K:K,"Үнэт эдлэл",БД!Q:Q)</f>
        <v>0</v>
      </c>
      <c r="D10" s="34">
        <f>COUNTIF(БД!K:K,"Үнэт эдлэл")</f>
        <v>0</v>
      </c>
      <c r="E10" s="33">
        <f>SUMIF(БД!K:K,"Үнэт эдлэл",БД!S:S)</f>
        <v>0</v>
      </c>
      <c r="F10" s="34">
        <f>COUNTIF(БД!K:K,"Үнэт эдлэл")</f>
        <v>0</v>
      </c>
      <c r="G10" s="35">
        <f>IFERROR(AVERAGEIF(БД!K:K,"Үнэт эдлэл",БД!V:V),0)</f>
        <v>0</v>
      </c>
      <c r="H10" s="33">
        <f>SUMIF(БД!K:K,"Үнэт эдлэл",БД!X:X)</f>
        <v>0</v>
      </c>
      <c r="I10" s="34">
        <f>COUNTIF(БД!K:K,"Үнэт эдлэл")</f>
        <v>0</v>
      </c>
      <c r="J10" s="33">
        <f>SUMIF(БД!K:K,"Үнэт эдлэл",БД!Y:Y)</f>
        <v>0</v>
      </c>
      <c r="K10" s="139"/>
      <c r="L10" s="35">
        <f>IFERROR(AVERAGEIF(БД!K:K,"Үнэт эдлэл",БД!V:V),0)</f>
        <v>0</v>
      </c>
    </row>
    <row r="11" spans="1:15" s="36" customFormat="1" x14ac:dyDescent="0.25">
      <c r="A11" s="78">
        <v>5</v>
      </c>
      <c r="B11" s="79" t="s">
        <v>85</v>
      </c>
      <c r="C11" s="139">
        <f>SUMIF(БД!K:K,"Орлого",БД!Q:Q)</f>
        <v>0</v>
      </c>
      <c r="D11" s="34">
        <f>COUNTIF(БД!K:K,"Орлого")</f>
        <v>0</v>
      </c>
      <c r="E11" s="33">
        <f>SUMIF(БД!K:K,"Орлого",БД!S:S)</f>
        <v>0</v>
      </c>
      <c r="F11" s="34">
        <f>COUNTIF(БД!K:K,"Орлого")</f>
        <v>0</v>
      </c>
      <c r="G11" s="35">
        <f>IFERROR(AVERAGEIF(БД!K:K,"Орлого",БД!V:V),0)</f>
        <v>0</v>
      </c>
      <c r="H11" s="33">
        <f>SUMIF(БД!K:K,"Орлого",БД!X:X)</f>
        <v>0</v>
      </c>
      <c r="I11" s="34">
        <f>COUNTIF(БД!K:K,"Орлого")</f>
        <v>0</v>
      </c>
      <c r="J11" s="33">
        <f>SUMIF(БД!K:K,"Орлого",БД!Y:Y)</f>
        <v>0</v>
      </c>
      <c r="K11" s="139"/>
      <c r="L11" s="35">
        <f>IFERROR(AVERAGEIF(БД!K:K,"Орлого",БД!V:V),0)</f>
        <v>0</v>
      </c>
    </row>
    <row r="12" spans="1:15" s="36" customFormat="1" x14ac:dyDescent="0.25">
      <c r="A12" s="78">
        <v>6</v>
      </c>
      <c r="B12" s="79" t="s">
        <v>86</v>
      </c>
      <c r="C12" s="139">
        <f>SUMIF(БД!K:K,"Эзэмших эрх",БД!Q:Q)</f>
        <v>0</v>
      </c>
      <c r="D12" s="34">
        <f>COUNTIF(БД!K:K,"Эзэмших эрх")</f>
        <v>0</v>
      </c>
      <c r="E12" s="33">
        <f>SUMIF(БД!K:K,"Эзэмших эрх",БД!S:S)</f>
        <v>0</v>
      </c>
      <c r="F12" s="34">
        <f>COUNTIF(БД!K:K,"Эзэмших эрх")</f>
        <v>0</v>
      </c>
      <c r="G12" s="35">
        <f>IFERROR(AVERAGEIF(БД!K:K,"Эзэмших эрх",БД!V:V),0)</f>
        <v>0</v>
      </c>
      <c r="H12" s="33">
        <f>SUMIF(БД!K:K,"Эзэмших эрх",БД!X:X)</f>
        <v>0</v>
      </c>
      <c r="I12" s="34">
        <f>COUNTIF(БД!K:K,"Эзэмших эрх")</f>
        <v>0</v>
      </c>
      <c r="J12" s="33">
        <f>SUMIF(БД!K:K,"Эзэмших эрх",БД!Y:Y)</f>
        <v>0</v>
      </c>
      <c r="K12" s="139"/>
      <c r="L12" s="35">
        <f>IFERROR(AVERAGEIF(БД!K:K,"Эзэмших эрх",БД!V:V),0)</f>
        <v>0</v>
      </c>
    </row>
    <row r="13" spans="1:15" s="36" customFormat="1" x14ac:dyDescent="0.25">
      <c r="A13" s="78">
        <v>7</v>
      </c>
      <c r="B13" s="79" t="s">
        <v>87</v>
      </c>
      <c r="C13" s="139">
        <f>SUMIF(БД!K:K,"Мал",БД!Q:Q)</f>
        <v>0</v>
      </c>
      <c r="D13" s="34">
        <f>COUNTIF(БД!K:K,"Мал")</f>
        <v>0</v>
      </c>
      <c r="E13" s="33">
        <f>SUMIF(БД!K:K,"Мал",БД!S:S)</f>
        <v>0</v>
      </c>
      <c r="F13" s="34">
        <f>COUNTIF(БД!K:K,"Мал")</f>
        <v>0</v>
      </c>
      <c r="G13" s="35">
        <f>IFERROR(AVERAGEIF(БД!K:K,"Мал",БД!V:V),0)</f>
        <v>0</v>
      </c>
      <c r="H13" s="33">
        <f>SUMIF(БД!K:K,"Мал",БД!X:X)</f>
        <v>0</v>
      </c>
      <c r="I13" s="34">
        <f>COUNTIF(БД!K:K,"Мал")</f>
        <v>0</v>
      </c>
      <c r="J13" s="33">
        <f>SUMIF(БД!K:K,"Мал",БД!Y:Y)</f>
        <v>0</v>
      </c>
      <c r="K13" s="139"/>
      <c r="L13" s="35">
        <f>IFERROR(AVERAGEIF(БД!K:K,"Мал",БД!V:V),0)</f>
        <v>0</v>
      </c>
    </row>
    <row r="14" spans="1:15" s="36" customFormat="1" x14ac:dyDescent="0.25">
      <c r="A14" s="78">
        <v>8</v>
      </c>
      <c r="B14" s="79" t="s">
        <v>88</v>
      </c>
      <c r="C14" s="139">
        <f>SUMIF(БД!K:K,"Тоног төхөөрөмж",БД!Q:Q)</f>
        <v>0</v>
      </c>
      <c r="D14" s="34">
        <f>COUNTIF(БД!K:K,"Тоног төхөөрөмж")</f>
        <v>0</v>
      </c>
      <c r="E14" s="33">
        <f>SUMIF(БД!K:K,"Тоног төхөөрөмж",БД!S:S)</f>
        <v>0</v>
      </c>
      <c r="F14" s="34">
        <f>COUNTIF(БД!K:K,"Тоног төхөөрөмж")</f>
        <v>0</v>
      </c>
      <c r="G14" s="35">
        <f>IFERROR(AVERAGEIF(БД!K:K,"Тоног төхөөрөмж",БД!V:V),0)</f>
        <v>0</v>
      </c>
      <c r="H14" s="33">
        <f>SUMIF(БД!K:K,"Тоног төхөөрөмж",БД!X:X)</f>
        <v>0</v>
      </c>
      <c r="I14" s="34">
        <f>COUNTIF(БД!K:K,"Тоног төхөөрөмж")</f>
        <v>0</v>
      </c>
      <c r="J14" s="33">
        <f>SUMIF(БД!K:K,"Тоног төхөөрөмж",БД!Y:Y)</f>
        <v>0</v>
      </c>
      <c r="K14" s="139"/>
      <c r="L14" s="35">
        <f>IFERROR(AVERAGEIF(БД!K:K,"Тоног төхөөрөмж",БД!V:V),0)</f>
        <v>0</v>
      </c>
    </row>
    <row r="15" spans="1:15" s="36" customFormat="1" x14ac:dyDescent="0.25">
      <c r="A15" s="78">
        <v>9</v>
      </c>
      <c r="B15" s="79" t="s">
        <v>89</v>
      </c>
      <c r="C15" s="139">
        <f>SUMIF(БД!K:K,"Бараа материал, хувцас хэрэгсэл",БД!Q:Q)</f>
        <v>0</v>
      </c>
      <c r="D15" s="34">
        <f>COUNTIF(БД!K:K,"Бараа материал, хувцас хэрэгсэл")</f>
        <v>0</v>
      </c>
      <c r="E15" s="33">
        <f>SUMIF(БД!K:K,"Бараа материал, хувцас хэрэгсэл",БД!S:S)</f>
        <v>0</v>
      </c>
      <c r="F15" s="34">
        <f>COUNTIF(БД!K:K,"Бараа материал, хувцас хэрэгсэл")</f>
        <v>0</v>
      </c>
      <c r="G15" s="35">
        <f>IFERROR(AVERAGEIF(БД!K:K,"Бараа материал, хувцас хэрэгсэл",БД!V:V),0)</f>
        <v>0</v>
      </c>
      <c r="H15" s="33">
        <f>SUMIF(БД!K:K,"Бараа материал, хувцас хэрэгсэл",БД!X:X)</f>
        <v>0</v>
      </c>
      <c r="I15" s="34">
        <f>COUNTIF(БД!K:K,"Бараа материал, хувцас хэрэгсэл")</f>
        <v>0</v>
      </c>
      <c r="J15" s="33">
        <f>SUMIF(БД!K:K,"Бараа материал, хувцас хэрэгсэл",БД!Y:Y)</f>
        <v>0</v>
      </c>
      <c r="K15" s="139"/>
      <c r="L15" s="35">
        <f>IFERROR(AVERAGEIF(БД!K:K,"Бараа материал, хувцас хэрэгсэл",БД!V:V),0)</f>
        <v>0</v>
      </c>
    </row>
    <row r="16" spans="1:15" s="36" customFormat="1" x14ac:dyDescent="0.25">
      <c r="A16" s="78">
        <v>10</v>
      </c>
      <c r="B16" s="79" t="s">
        <v>90</v>
      </c>
      <c r="C16" s="139">
        <f>SUMIF(БД!K:K,"Бусад",БД!Q:Q)</f>
        <v>0</v>
      </c>
      <c r="D16" s="34">
        <f>COUNTIF(БД!K:K,"Бусад")</f>
        <v>0</v>
      </c>
      <c r="E16" s="33">
        <f>SUMIF(БД!K:K,"Бусад",БД!S:S)</f>
        <v>0</v>
      </c>
      <c r="F16" s="34">
        <f>COUNTIF(БД!K:K,"Бусад")</f>
        <v>0</v>
      </c>
      <c r="G16" s="35">
        <f>IFERROR(AVERAGEIF(БД!K:K,"Бусад",БД!V:V),0)</f>
        <v>0</v>
      </c>
      <c r="H16" s="33">
        <f>SUMIF(БД!K:K,"Бусад",БД!X:X)</f>
        <v>0</v>
      </c>
      <c r="I16" s="34">
        <f>COUNTIF(БД!K:K,"Бусад")</f>
        <v>0</v>
      </c>
      <c r="J16" s="33">
        <f>SUMIF(БД!K:K,"Бусад",БД!Y:Y)</f>
        <v>0</v>
      </c>
      <c r="K16" s="139"/>
      <c r="L16" s="35">
        <f>IFERROR(AVERAGEIF(БД!K:K,"Бусад",БД!V:V),0)</f>
        <v>0</v>
      </c>
    </row>
    <row r="20" spans="3:5" x14ac:dyDescent="0.25">
      <c r="C20" s="69" t="s">
        <v>66</v>
      </c>
    </row>
    <row r="22" spans="3:5" x14ac:dyDescent="0.25">
      <c r="D22" s="68" t="s">
        <v>67</v>
      </c>
    </row>
    <row r="24" spans="3:5" x14ac:dyDescent="0.25">
      <c r="E24" s="39" t="str">
        <f>+СТ!C59</f>
        <v>ГҮЙЦЭТГЭХ ЗАХИРАЛ:................................................/</v>
      </c>
    </row>
    <row r="26" spans="3:5" x14ac:dyDescent="0.25">
      <c r="E26" s="39" t="str">
        <f>+СТ!C61</f>
        <v>ЕРӨНХИЙ НЯГТЛАН БОДОГЧ:..................................../</v>
      </c>
    </row>
  </sheetData>
  <sheetProtection algorithmName="SHA-512" hashValue="d7Vw8N0p5KLL4PJlRO8K4PhOV9XL8ZGUdbVy1BmPMEsUW0z5h+gZYAXAQTHj4IWrrj8QisC3MVyE1ppqdZls8A==" saltValue="BkVj5NzdOLysSz7e4ZEvtg==" spinCount="100000" sheet="1" objects="1" scenarios="1"/>
  <mergeCells count="8">
    <mergeCell ref="J4:L4"/>
    <mergeCell ref="A1:L1"/>
    <mergeCell ref="B4:B5"/>
    <mergeCell ref="C4:D4"/>
    <mergeCell ref="E4:G4"/>
    <mergeCell ref="H4:I4"/>
    <mergeCell ref="A4:A5"/>
    <mergeCell ref="A2:L2"/>
  </mergeCells>
  <pageMargins left="0.7" right="0.7" top="0.75" bottom="0.75" header="0.3" footer="0.3"/>
  <ignoredErrors>
    <ignoredError xmlns:x16r3="http://schemas.microsoft.com/office/spreadsheetml/2018/08/main" sqref="A3" x16r3:misleadingFormat="1"/>
    <ignoredError sqref="C7:C16" unlockedFormula="1"/>
    <ignoredError sqref="E7:E16" formula="1"/>
  </ignoredErrors>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61671-E055-42C1-95DD-ABFE451BAAAC}">
  <sheetPr>
    <tabColor rgb="FFFFC000"/>
  </sheetPr>
  <dimension ref="A1:Z1048576"/>
  <sheetViews>
    <sheetView tabSelected="1" zoomScale="80" zoomScaleNormal="80" workbookViewId="0">
      <pane xSplit="1" ySplit="7" topLeftCell="P59" activePane="bottomRight" state="frozen"/>
      <selection pane="topRight" activeCell="B1" sqref="B1"/>
      <selection pane="bottomLeft" activeCell="A8" sqref="A8"/>
      <selection pane="bottomRight" activeCell="AA135" sqref="AA135"/>
    </sheetView>
  </sheetViews>
  <sheetFormatPr defaultColWidth="11.28515625" defaultRowHeight="15.75" x14ac:dyDescent="0.25"/>
  <cols>
    <col min="1" max="1" width="4.85546875" style="14" customWidth="1"/>
    <col min="2" max="2" width="24.28515625" style="15" customWidth="1"/>
    <col min="3" max="3" width="26.7109375" style="15" customWidth="1"/>
    <col min="4" max="4" width="27.28515625" style="16" customWidth="1"/>
    <col min="5" max="5" width="23.5703125" style="16" customWidth="1"/>
    <col min="6" max="6" width="26.42578125" style="16" customWidth="1"/>
    <col min="7" max="7" width="26.5703125" style="109" customWidth="1"/>
    <col min="8" max="8" width="25" style="16" customWidth="1"/>
    <col min="9" max="9" width="20.42578125" style="16" customWidth="1"/>
    <col min="10" max="10" width="24.5703125" style="109" customWidth="1"/>
    <col min="11" max="11" width="35.42578125" style="15" customWidth="1"/>
    <col min="12" max="12" width="28.5703125" style="15" customWidth="1"/>
    <col min="13" max="13" width="30.140625" style="17" customWidth="1"/>
    <col min="14" max="14" width="15.5703125" style="154" customWidth="1"/>
    <col min="15" max="15" width="26.42578125" style="18" customWidth="1"/>
    <col min="16" max="16" width="24.140625" style="109" customWidth="1"/>
    <col min="17" max="17" width="25.42578125" style="18" customWidth="1"/>
    <col min="18" max="18" width="25.42578125" style="158" customWidth="1"/>
    <col min="19" max="19" width="26.7109375" style="18" customWidth="1"/>
    <col min="20" max="20" width="24.42578125" style="158" customWidth="1"/>
    <col min="21" max="21" width="26.7109375" style="18" customWidth="1"/>
    <col min="22" max="22" width="20.7109375" style="113" customWidth="1"/>
    <col min="23" max="23" width="20.7109375" style="154" customWidth="1"/>
    <col min="24" max="24" width="29.28515625" style="97" customWidth="1"/>
    <col min="25" max="25" width="29.7109375" style="97" customWidth="1"/>
    <col min="26" max="16384" width="11.28515625" style="22"/>
  </cols>
  <sheetData>
    <row r="1" spans="1:26" x14ac:dyDescent="0.25">
      <c r="A1" s="115"/>
      <c r="B1" s="178" t="s">
        <v>91</v>
      </c>
      <c r="C1" s="178"/>
      <c r="D1" s="178"/>
      <c r="E1" s="178"/>
      <c r="F1" s="178"/>
      <c r="G1" s="178"/>
      <c r="H1" s="178"/>
      <c r="I1" s="178"/>
      <c r="J1" s="178"/>
      <c r="K1" s="178"/>
      <c r="L1" s="178"/>
      <c r="M1" s="178"/>
      <c r="N1" s="178"/>
      <c r="O1" s="178"/>
      <c r="P1" s="178"/>
      <c r="Q1" s="178"/>
      <c r="R1" s="178"/>
      <c r="S1" s="178"/>
      <c r="T1" s="178"/>
      <c r="U1" s="178"/>
      <c r="V1" s="178"/>
      <c r="W1" s="178"/>
      <c r="X1" s="178"/>
      <c r="Y1" s="178"/>
    </row>
    <row r="2" spans="1:26" s="11" customFormat="1" x14ac:dyDescent="0.25">
      <c r="A2" s="177" t="str">
        <f>СТ!B2</f>
        <v>".........................................БАРЬЦААЛАН ЗЭЭЛДҮҮЛЭХ ГАЗАР" ХХК</v>
      </c>
      <c r="B2" s="177"/>
      <c r="C2" s="177"/>
      <c r="D2" s="177"/>
      <c r="E2" s="177"/>
      <c r="F2" s="177"/>
      <c r="G2" s="177"/>
      <c r="H2" s="177"/>
      <c r="I2" s="177"/>
      <c r="J2" s="177"/>
      <c r="K2" s="177"/>
      <c r="L2" s="177"/>
      <c r="M2" s="177"/>
      <c r="N2" s="177"/>
      <c r="O2" s="177"/>
      <c r="P2" s="177"/>
      <c r="Q2" s="177"/>
      <c r="R2" s="177"/>
      <c r="S2" s="177"/>
      <c r="T2" s="177"/>
      <c r="U2" s="177"/>
      <c r="V2" s="177"/>
      <c r="W2" s="177"/>
      <c r="X2" s="177"/>
      <c r="Y2" s="177"/>
    </row>
    <row r="3" spans="1:26" s="96" customFormat="1" x14ac:dyDescent="0.25">
      <c r="A3" s="116" t="str">
        <f>+ЗНТ!A3</f>
        <v>ОООО/СС/ӨӨ</v>
      </c>
      <c r="B3" s="116"/>
      <c r="C3" s="116"/>
      <c r="D3" s="117"/>
      <c r="E3" s="117"/>
      <c r="F3" s="117"/>
      <c r="G3" s="116"/>
      <c r="H3" s="116"/>
      <c r="I3" s="116"/>
      <c r="J3" s="116"/>
      <c r="K3" s="116"/>
      <c r="L3" s="116"/>
      <c r="M3" s="118"/>
      <c r="N3" s="115"/>
      <c r="O3" s="92"/>
      <c r="P3" s="116"/>
      <c r="Q3" s="150"/>
      <c r="R3" s="155"/>
      <c r="S3" s="92"/>
      <c r="T3" s="159"/>
      <c r="U3" s="92"/>
      <c r="V3" s="93"/>
      <c r="W3" s="114"/>
      <c r="X3" s="92"/>
      <c r="Y3" s="94" t="s">
        <v>16</v>
      </c>
      <c r="Z3" s="95"/>
    </row>
    <row r="4" spans="1:26" s="12" customFormat="1" x14ac:dyDescent="0.25">
      <c r="A4" s="185" t="s">
        <v>71</v>
      </c>
      <c r="B4" s="184" t="s">
        <v>92</v>
      </c>
      <c r="C4" s="184"/>
      <c r="D4" s="184"/>
      <c r="E4" s="184"/>
      <c r="F4" s="184"/>
      <c r="G4" s="184" t="s">
        <v>93</v>
      </c>
      <c r="H4" s="184"/>
      <c r="I4" s="184"/>
      <c r="J4" s="184" t="s">
        <v>94</v>
      </c>
      <c r="K4" s="184"/>
      <c r="L4" s="184"/>
      <c r="M4" s="184"/>
      <c r="N4" s="184"/>
      <c r="O4" s="184"/>
      <c r="P4" s="187" t="s">
        <v>95</v>
      </c>
      <c r="Q4" s="188"/>
      <c r="R4" s="188"/>
      <c r="S4" s="188"/>
      <c r="T4" s="188"/>
      <c r="U4" s="188"/>
      <c r="V4" s="188"/>
      <c r="W4" s="188"/>
      <c r="X4" s="188"/>
      <c r="Y4" s="189"/>
    </row>
    <row r="5" spans="1:26" s="13" customFormat="1" x14ac:dyDescent="0.25">
      <c r="A5" s="185"/>
      <c r="B5" s="180" t="s">
        <v>96</v>
      </c>
      <c r="C5" s="180" t="s">
        <v>97</v>
      </c>
      <c r="D5" s="186" t="s">
        <v>98</v>
      </c>
      <c r="E5" s="186" t="s">
        <v>99</v>
      </c>
      <c r="F5" s="186" t="s">
        <v>100</v>
      </c>
      <c r="G5" s="180" t="s">
        <v>101</v>
      </c>
      <c r="H5" s="180" t="s">
        <v>97</v>
      </c>
      <c r="I5" s="180" t="s">
        <v>98</v>
      </c>
      <c r="J5" s="180" t="s">
        <v>102</v>
      </c>
      <c r="K5" s="180" t="s">
        <v>103</v>
      </c>
      <c r="L5" s="180" t="s">
        <v>104</v>
      </c>
      <c r="M5" s="180" t="s">
        <v>105</v>
      </c>
      <c r="N5" s="180" t="s">
        <v>106</v>
      </c>
      <c r="O5" s="183" t="s">
        <v>107</v>
      </c>
      <c r="P5" s="180" t="s">
        <v>108</v>
      </c>
      <c r="Q5" s="194" t="s">
        <v>109</v>
      </c>
      <c r="R5" s="192" t="s">
        <v>110</v>
      </c>
      <c r="S5" s="193"/>
      <c r="T5" s="192" t="s">
        <v>111</v>
      </c>
      <c r="U5" s="193"/>
      <c r="V5" s="181" t="s">
        <v>112</v>
      </c>
      <c r="W5" s="182" t="s">
        <v>113</v>
      </c>
      <c r="X5" s="190" t="s">
        <v>114</v>
      </c>
      <c r="Y5" s="190" t="s">
        <v>115</v>
      </c>
    </row>
    <row r="6" spans="1:26" s="12" customFormat="1" x14ac:dyDescent="0.25">
      <c r="A6" s="185"/>
      <c r="B6" s="180"/>
      <c r="C6" s="180"/>
      <c r="D6" s="186"/>
      <c r="E6" s="186"/>
      <c r="F6" s="186"/>
      <c r="G6" s="180"/>
      <c r="H6" s="180"/>
      <c r="I6" s="180"/>
      <c r="J6" s="180"/>
      <c r="K6" s="180"/>
      <c r="L6" s="180"/>
      <c r="M6" s="180"/>
      <c r="N6" s="180"/>
      <c r="O6" s="183"/>
      <c r="P6" s="180"/>
      <c r="Q6" s="195"/>
      <c r="R6" s="156" t="s">
        <v>116</v>
      </c>
      <c r="S6" s="152" t="s">
        <v>117</v>
      </c>
      <c r="T6" s="156" t="s">
        <v>116</v>
      </c>
      <c r="U6" s="152" t="s">
        <v>117</v>
      </c>
      <c r="V6" s="181"/>
      <c r="W6" s="182"/>
      <c r="X6" s="191"/>
      <c r="Y6" s="191"/>
    </row>
    <row r="7" spans="1:26" s="12" customFormat="1" x14ac:dyDescent="0.25">
      <c r="A7" s="179" t="s">
        <v>118</v>
      </c>
      <c r="B7" s="179"/>
      <c r="C7" s="179"/>
      <c r="D7" s="179"/>
      <c r="E7" s="179"/>
      <c r="F7" s="179"/>
      <c r="G7" s="179"/>
      <c r="H7" s="179"/>
      <c r="I7" s="179"/>
      <c r="J7" s="179"/>
      <c r="K7" s="179"/>
      <c r="L7" s="179"/>
      <c r="M7" s="70"/>
      <c r="N7" s="77">
        <f>SUM($N8:INDEX(N:N,ROWS(N:N)))</f>
        <v>0</v>
      </c>
      <c r="O7" s="7">
        <f>SUM($O8:INDEX(O:O,ROWS(O:O)))</f>
        <v>0</v>
      </c>
      <c r="P7" s="71"/>
      <c r="Q7" s="151">
        <f>SUM($Q8:INDEX(Q:Q,ROWS(Q:Q)))</f>
        <v>0</v>
      </c>
      <c r="R7" s="157"/>
      <c r="S7" s="8">
        <f>SUM($S8:INDEX(S:S,ROWS(S:S)))</f>
        <v>0</v>
      </c>
      <c r="T7" s="160"/>
      <c r="U7" s="8">
        <f>SUM($U8:INDEX(U:U,ROWS(U:U)))</f>
        <v>0</v>
      </c>
      <c r="V7" s="9">
        <f>IFERROR(AVERAGE($V8:INDEX(V:V,ROWS(V:V))),0)</f>
        <v>0</v>
      </c>
      <c r="W7" s="10"/>
      <c r="X7" s="8">
        <f>SUM($X8:INDEX(X:X,ROWS(X:X)))</f>
        <v>0</v>
      </c>
      <c r="Y7" s="8">
        <f>SUM($Y8:INDEX(Y:Y,ROWS(Y:Y)))</f>
        <v>0</v>
      </c>
    </row>
    <row r="8" spans="1:26" x14ac:dyDescent="0.25">
      <c r="B8" s="109"/>
      <c r="C8" s="16"/>
      <c r="K8" s="99"/>
      <c r="Y8" s="98">
        <f>+Q8+S8+U8-X8</f>
        <v>0</v>
      </c>
    </row>
    <row r="9" spans="1:26" x14ac:dyDescent="0.25">
      <c r="B9" s="109"/>
      <c r="C9" s="16"/>
      <c r="K9" s="99"/>
      <c r="Y9" s="98">
        <f t="shared" ref="Y9:Y72" si="0">+Q9+S9+U9-X9</f>
        <v>0</v>
      </c>
    </row>
    <row r="10" spans="1:26" x14ac:dyDescent="0.25">
      <c r="B10" s="109"/>
      <c r="C10" s="16"/>
      <c r="K10" s="99"/>
      <c r="Y10" s="98">
        <f t="shared" si="0"/>
        <v>0</v>
      </c>
    </row>
    <row r="11" spans="1:26" x14ac:dyDescent="0.25">
      <c r="B11" s="109"/>
      <c r="C11" s="16"/>
      <c r="K11" s="99"/>
      <c r="Y11" s="98">
        <f t="shared" si="0"/>
        <v>0</v>
      </c>
    </row>
    <row r="12" spans="1:26" x14ac:dyDescent="0.25">
      <c r="B12" s="109"/>
      <c r="C12" s="16"/>
      <c r="K12" s="99"/>
      <c r="Y12" s="98">
        <f t="shared" si="0"/>
        <v>0</v>
      </c>
    </row>
    <row r="13" spans="1:26" x14ac:dyDescent="0.25">
      <c r="B13" s="109"/>
      <c r="C13" s="16"/>
      <c r="K13" s="99"/>
      <c r="Y13" s="98">
        <f t="shared" si="0"/>
        <v>0</v>
      </c>
    </row>
    <row r="14" spans="1:26" x14ac:dyDescent="0.25">
      <c r="B14" s="109"/>
      <c r="C14" s="16"/>
      <c r="K14" s="99"/>
      <c r="Y14" s="98">
        <f t="shared" si="0"/>
        <v>0</v>
      </c>
    </row>
    <row r="15" spans="1:26" x14ac:dyDescent="0.25">
      <c r="B15" s="109"/>
      <c r="C15" s="16"/>
      <c r="K15" s="99"/>
      <c r="Y15" s="98">
        <f t="shared" si="0"/>
        <v>0</v>
      </c>
    </row>
    <row r="16" spans="1:26" x14ac:dyDescent="0.25">
      <c r="B16" s="109"/>
      <c r="C16" s="16"/>
      <c r="K16" s="99"/>
      <c r="Y16" s="98">
        <f t="shared" si="0"/>
        <v>0</v>
      </c>
    </row>
    <row r="17" spans="2:25" x14ac:dyDescent="0.25">
      <c r="B17" s="109"/>
      <c r="C17" s="16"/>
      <c r="K17" s="99"/>
      <c r="Y17" s="98">
        <f t="shared" si="0"/>
        <v>0</v>
      </c>
    </row>
    <row r="18" spans="2:25" x14ac:dyDescent="0.25">
      <c r="B18" s="109"/>
      <c r="C18" s="16"/>
      <c r="K18" s="99"/>
      <c r="Y18" s="98">
        <f t="shared" si="0"/>
        <v>0</v>
      </c>
    </row>
    <row r="19" spans="2:25" x14ac:dyDescent="0.25">
      <c r="B19" s="109"/>
      <c r="C19" s="16"/>
      <c r="K19" s="99"/>
      <c r="Y19" s="98">
        <f t="shared" si="0"/>
        <v>0</v>
      </c>
    </row>
    <row r="20" spans="2:25" x14ac:dyDescent="0.25">
      <c r="B20" s="109"/>
      <c r="C20" s="16"/>
      <c r="K20" s="99"/>
      <c r="Y20" s="98">
        <f t="shared" si="0"/>
        <v>0</v>
      </c>
    </row>
    <row r="21" spans="2:25" x14ac:dyDescent="0.25">
      <c r="B21" s="109"/>
      <c r="C21" s="16"/>
      <c r="K21" s="99"/>
      <c r="Y21" s="98">
        <f t="shared" si="0"/>
        <v>0</v>
      </c>
    </row>
    <row r="22" spans="2:25" x14ac:dyDescent="0.25">
      <c r="B22" s="109"/>
      <c r="C22" s="16"/>
      <c r="K22" s="99"/>
      <c r="Y22" s="98">
        <f t="shared" si="0"/>
        <v>0</v>
      </c>
    </row>
    <row r="23" spans="2:25" x14ac:dyDescent="0.25">
      <c r="B23" s="109"/>
      <c r="C23" s="16"/>
      <c r="Y23" s="98">
        <f t="shared" si="0"/>
        <v>0</v>
      </c>
    </row>
    <row r="24" spans="2:25" x14ac:dyDescent="0.25">
      <c r="B24" s="109"/>
      <c r="C24" s="16"/>
      <c r="Y24" s="98">
        <f t="shared" si="0"/>
        <v>0</v>
      </c>
    </row>
    <row r="25" spans="2:25" x14ac:dyDescent="0.25">
      <c r="B25" s="109"/>
      <c r="C25" s="16"/>
      <c r="Y25" s="98">
        <f t="shared" si="0"/>
        <v>0</v>
      </c>
    </row>
    <row r="26" spans="2:25" x14ac:dyDescent="0.25">
      <c r="B26" s="109"/>
      <c r="C26" s="16"/>
      <c r="Y26" s="98">
        <f t="shared" si="0"/>
        <v>0</v>
      </c>
    </row>
    <row r="27" spans="2:25" x14ac:dyDescent="0.25">
      <c r="B27" s="109"/>
      <c r="C27" s="16"/>
      <c r="Y27" s="98">
        <f t="shared" si="0"/>
        <v>0</v>
      </c>
    </row>
    <row r="28" spans="2:25" x14ac:dyDescent="0.25">
      <c r="B28" s="109"/>
      <c r="C28" s="16"/>
      <c r="Y28" s="98">
        <f t="shared" si="0"/>
        <v>0</v>
      </c>
    </row>
    <row r="29" spans="2:25" x14ac:dyDescent="0.25">
      <c r="B29" s="109"/>
      <c r="C29" s="16"/>
      <c r="Y29" s="98">
        <f t="shared" si="0"/>
        <v>0</v>
      </c>
    </row>
    <row r="30" spans="2:25" x14ac:dyDescent="0.25">
      <c r="B30" s="109"/>
      <c r="C30" s="16"/>
      <c r="Y30" s="98">
        <f t="shared" si="0"/>
        <v>0</v>
      </c>
    </row>
    <row r="31" spans="2:25" x14ac:dyDescent="0.25">
      <c r="B31" s="109"/>
      <c r="C31" s="16"/>
      <c r="Y31" s="98">
        <f t="shared" si="0"/>
        <v>0</v>
      </c>
    </row>
    <row r="32" spans="2:25" x14ac:dyDescent="0.25">
      <c r="B32" s="109"/>
      <c r="C32" s="16"/>
      <c r="Y32" s="98">
        <f t="shared" si="0"/>
        <v>0</v>
      </c>
    </row>
    <row r="33" spans="2:25" x14ac:dyDescent="0.25">
      <c r="B33" s="109"/>
      <c r="C33" s="16"/>
      <c r="Y33" s="98">
        <f t="shared" si="0"/>
        <v>0</v>
      </c>
    </row>
    <row r="34" spans="2:25" x14ac:dyDescent="0.25">
      <c r="B34" s="109"/>
      <c r="C34" s="16"/>
      <c r="Y34" s="98">
        <f t="shared" si="0"/>
        <v>0</v>
      </c>
    </row>
    <row r="35" spans="2:25" x14ac:dyDescent="0.25">
      <c r="B35" s="109"/>
      <c r="C35" s="16"/>
      <c r="Y35" s="98">
        <f t="shared" si="0"/>
        <v>0</v>
      </c>
    </row>
    <row r="36" spans="2:25" x14ac:dyDescent="0.25">
      <c r="B36" s="109"/>
      <c r="C36" s="16"/>
      <c r="Y36" s="98">
        <f t="shared" si="0"/>
        <v>0</v>
      </c>
    </row>
    <row r="37" spans="2:25" x14ac:dyDescent="0.25">
      <c r="B37" s="109"/>
      <c r="C37" s="16"/>
      <c r="Y37" s="98">
        <f t="shared" si="0"/>
        <v>0</v>
      </c>
    </row>
    <row r="38" spans="2:25" x14ac:dyDescent="0.25">
      <c r="B38" s="109"/>
      <c r="C38" s="16"/>
      <c r="Y38" s="98">
        <f t="shared" si="0"/>
        <v>0</v>
      </c>
    </row>
    <row r="39" spans="2:25" x14ac:dyDescent="0.25">
      <c r="B39" s="109"/>
      <c r="C39" s="16"/>
      <c r="Y39" s="98">
        <f t="shared" si="0"/>
        <v>0</v>
      </c>
    </row>
    <row r="40" spans="2:25" x14ac:dyDescent="0.25">
      <c r="B40" s="109"/>
      <c r="C40" s="16"/>
      <c r="Y40" s="98">
        <f t="shared" si="0"/>
        <v>0</v>
      </c>
    </row>
    <row r="41" spans="2:25" x14ac:dyDescent="0.25">
      <c r="B41" s="109"/>
      <c r="C41" s="16"/>
      <c r="Y41" s="98">
        <f t="shared" si="0"/>
        <v>0</v>
      </c>
    </row>
    <row r="42" spans="2:25" x14ac:dyDescent="0.25">
      <c r="B42" s="109"/>
      <c r="C42" s="16"/>
      <c r="Y42" s="98">
        <f t="shared" si="0"/>
        <v>0</v>
      </c>
    </row>
    <row r="43" spans="2:25" x14ac:dyDescent="0.25">
      <c r="B43" s="109"/>
      <c r="C43" s="16"/>
      <c r="Y43" s="98">
        <f t="shared" si="0"/>
        <v>0</v>
      </c>
    </row>
    <row r="44" spans="2:25" x14ac:dyDescent="0.25">
      <c r="B44" s="109"/>
      <c r="C44" s="16"/>
      <c r="Y44" s="98">
        <f t="shared" si="0"/>
        <v>0</v>
      </c>
    </row>
    <row r="45" spans="2:25" x14ac:dyDescent="0.25">
      <c r="B45" s="109"/>
      <c r="C45" s="16"/>
      <c r="Y45" s="98">
        <f t="shared" si="0"/>
        <v>0</v>
      </c>
    </row>
    <row r="46" spans="2:25" x14ac:dyDescent="0.25">
      <c r="B46" s="109"/>
      <c r="C46" s="16"/>
      <c r="Y46" s="98">
        <f t="shared" si="0"/>
        <v>0</v>
      </c>
    </row>
    <row r="47" spans="2:25" x14ac:dyDescent="0.25">
      <c r="B47" s="109"/>
      <c r="C47" s="16"/>
      <c r="Y47" s="98">
        <f t="shared" si="0"/>
        <v>0</v>
      </c>
    </row>
    <row r="48" spans="2:25" x14ac:dyDescent="0.25">
      <c r="B48" s="109"/>
      <c r="C48" s="16"/>
      <c r="Y48" s="98">
        <f t="shared" si="0"/>
        <v>0</v>
      </c>
    </row>
    <row r="49" spans="2:25" x14ac:dyDescent="0.25">
      <c r="B49" s="109"/>
      <c r="C49" s="16"/>
      <c r="Y49" s="98">
        <f t="shared" si="0"/>
        <v>0</v>
      </c>
    </row>
    <row r="50" spans="2:25" x14ac:dyDescent="0.25">
      <c r="B50" s="109"/>
      <c r="C50" s="16"/>
      <c r="Y50" s="98">
        <f t="shared" si="0"/>
        <v>0</v>
      </c>
    </row>
    <row r="51" spans="2:25" x14ac:dyDescent="0.25">
      <c r="B51" s="109"/>
      <c r="C51" s="16"/>
      <c r="Y51" s="98">
        <f t="shared" si="0"/>
        <v>0</v>
      </c>
    </row>
    <row r="52" spans="2:25" x14ac:dyDescent="0.25">
      <c r="B52" s="109"/>
      <c r="C52" s="16"/>
      <c r="Y52" s="98">
        <f t="shared" si="0"/>
        <v>0</v>
      </c>
    </row>
    <row r="53" spans="2:25" x14ac:dyDescent="0.25">
      <c r="B53" s="109"/>
      <c r="C53" s="16"/>
      <c r="Y53" s="98">
        <f t="shared" si="0"/>
        <v>0</v>
      </c>
    </row>
    <row r="54" spans="2:25" x14ac:dyDescent="0.25">
      <c r="B54" s="109"/>
      <c r="C54" s="16"/>
      <c r="Y54" s="98">
        <f t="shared" si="0"/>
        <v>0</v>
      </c>
    </row>
    <row r="55" spans="2:25" x14ac:dyDescent="0.25">
      <c r="B55" s="109"/>
      <c r="C55" s="16"/>
      <c r="Y55" s="98">
        <f t="shared" si="0"/>
        <v>0</v>
      </c>
    </row>
    <row r="56" spans="2:25" x14ac:dyDescent="0.25">
      <c r="B56" s="109"/>
      <c r="C56" s="16"/>
      <c r="Y56" s="98">
        <f t="shared" si="0"/>
        <v>0</v>
      </c>
    </row>
    <row r="57" spans="2:25" x14ac:dyDescent="0.25">
      <c r="B57" s="109"/>
      <c r="C57" s="16"/>
      <c r="Y57" s="98">
        <f t="shared" si="0"/>
        <v>0</v>
      </c>
    </row>
    <row r="58" spans="2:25" x14ac:dyDescent="0.25">
      <c r="B58" s="109"/>
      <c r="C58" s="16"/>
      <c r="Y58" s="98">
        <f t="shared" si="0"/>
        <v>0</v>
      </c>
    </row>
    <row r="59" spans="2:25" x14ac:dyDescent="0.25">
      <c r="B59" s="109"/>
      <c r="C59" s="16"/>
      <c r="Y59" s="98">
        <f t="shared" si="0"/>
        <v>0</v>
      </c>
    </row>
    <row r="60" spans="2:25" x14ac:dyDescent="0.25">
      <c r="B60" s="109"/>
      <c r="C60" s="16"/>
      <c r="Y60" s="98">
        <f t="shared" si="0"/>
        <v>0</v>
      </c>
    </row>
    <row r="61" spans="2:25" x14ac:dyDescent="0.25">
      <c r="B61" s="109"/>
      <c r="C61" s="16"/>
      <c r="Y61" s="98">
        <f t="shared" si="0"/>
        <v>0</v>
      </c>
    </row>
    <row r="62" spans="2:25" x14ac:dyDescent="0.25">
      <c r="B62" s="109"/>
      <c r="C62" s="16"/>
      <c r="Y62" s="98">
        <f t="shared" si="0"/>
        <v>0</v>
      </c>
    </row>
    <row r="63" spans="2:25" x14ac:dyDescent="0.25">
      <c r="B63" s="109"/>
      <c r="C63" s="16"/>
      <c r="Y63" s="98">
        <f t="shared" si="0"/>
        <v>0</v>
      </c>
    </row>
    <row r="64" spans="2:25" x14ac:dyDescent="0.25">
      <c r="B64" s="109"/>
      <c r="C64" s="16"/>
      <c r="Y64" s="98">
        <f t="shared" si="0"/>
        <v>0</v>
      </c>
    </row>
    <row r="65" spans="2:25" x14ac:dyDescent="0.25">
      <c r="B65" s="109"/>
      <c r="C65" s="16"/>
      <c r="Y65" s="98">
        <f t="shared" si="0"/>
        <v>0</v>
      </c>
    </row>
    <row r="66" spans="2:25" x14ac:dyDescent="0.25">
      <c r="B66" s="109"/>
      <c r="C66" s="16"/>
      <c r="Y66" s="98">
        <f t="shared" si="0"/>
        <v>0</v>
      </c>
    </row>
    <row r="67" spans="2:25" x14ac:dyDescent="0.25">
      <c r="B67" s="109"/>
      <c r="C67" s="16"/>
      <c r="Y67" s="98">
        <f t="shared" si="0"/>
        <v>0</v>
      </c>
    </row>
    <row r="68" spans="2:25" x14ac:dyDescent="0.25">
      <c r="B68" s="109"/>
      <c r="C68" s="16"/>
      <c r="Y68" s="98">
        <f t="shared" si="0"/>
        <v>0</v>
      </c>
    </row>
    <row r="69" spans="2:25" x14ac:dyDescent="0.25">
      <c r="B69" s="109"/>
      <c r="C69" s="16"/>
      <c r="Y69" s="98">
        <f t="shared" si="0"/>
        <v>0</v>
      </c>
    </row>
    <row r="70" spans="2:25" x14ac:dyDescent="0.25">
      <c r="B70" s="109"/>
      <c r="C70" s="16"/>
      <c r="Y70" s="98">
        <f t="shared" si="0"/>
        <v>0</v>
      </c>
    </row>
    <row r="71" spans="2:25" x14ac:dyDescent="0.25">
      <c r="B71" s="109"/>
      <c r="C71" s="16"/>
      <c r="Y71" s="98">
        <f t="shared" si="0"/>
        <v>0</v>
      </c>
    </row>
    <row r="72" spans="2:25" x14ac:dyDescent="0.25">
      <c r="B72" s="109"/>
      <c r="C72" s="16"/>
      <c r="Y72" s="98">
        <f t="shared" si="0"/>
        <v>0</v>
      </c>
    </row>
    <row r="73" spans="2:25" x14ac:dyDescent="0.25">
      <c r="B73" s="109"/>
      <c r="C73" s="16"/>
      <c r="Y73" s="98">
        <f t="shared" ref="Y73:Y106" si="1">+Q73+S73+U73-X73</f>
        <v>0</v>
      </c>
    </row>
    <row r="74" spans="2:25" x14ac:dyDescent="0.25">
      <c r="B74" s="109"/>
      <c r="C74" s="16"/>
      <c r="Y74" s="98">
        <f t="shared" si="1"/>
        <v>0</v>
      </c>
    </row>
    <row r="75" spans="2:25" x14ac:dyDescent="0.25">
      <c r="B75" s="109"/>
      <c r="C75" s="16"/>
      <c r="Y75" s="98">
        <f t="shared" si="1"/>
        <v>0</v>
      </c>
    </row>
    <row r="76" spans="2:25" x14ac:dyDescent="0.25">
      <c r="B76" s="109"/>
      <c r="C76" s="16"/>
      <c r="Y76" s="98">
        <f t="shared" si="1"/>
        <v>0</v>
      </c>
    </row>
    <row r="77" spans="2:25" x14ac:dyDescent="0.25">
      <c r="B77" s="109"/>
      <c r="C77" s="16"/>
      <c r="Y77" s="98">
        <f t="shared" si="1"/>
        <v>0</v>
      </c>
    </row>
    <row r="78" spans="2:25" x14ac:dyDescent="0.25">
      <c r="B78" s="109"/>
      <c r="C78" s="16"/>
      <c r="Y78" s="98">
        <f t="shared" si="1"/>
        <v>0</v>
      </c>
    </row>
    <row r="79" spans="2:25" x14ac:dyDescent="0.25">
      <c r="B79" s="109"/>
      <c r="C79" s="16"/>
      <c r="Y79" s="98">
        <f t="shared" si="1"/>
        <v>0</v>
      </c>
    </row>
    <row r="80" spans="2:25" x14ac:dyDescent="0.25">
      <c r="B80" s="109"/>
      <c r="C80" s="16"/>
      <c r="Y80" s="98">
        <f t="shared" si="1"/>
        <v>0</v>
      </c>
    </row>
    <row r="81" spans="2:25" x14ac:dyDescent="0.25">
      <c r="B81" s="109"/>
      <c r="C81" s="16"/>
      <c r="Y81" s="98">
        <f t="shared" si="1"/>
        <v>0</v>
      </c>
    </row>
    <row r="82" spans="2:25" x14ac:dyDescent="0.25">
      <c r="B82" s="109"/>
      <c r="C82" s="16"/>
      <c r="Y82" s="98">
        <f t="shared" si="1"/>
        <v>0</v>
      </c>
    </row>
    <row r="83" spans="2:25" x14ac:dyDescent="0.25">
      <c r="B83" s="109"/>
      <c r="C83" s="16"/>
      <c r="Y83" s="98">
        <f t="shared" si="1"/>
        <v>0</v>
      </c>
    </row>
    <row r="84" spans="2:25" x14ac:dyDescent="0.25">
      <c r="B84" s="109"/>
      <c r="C84" s="16"/>
      <c r="Y84" s="98">
        <f t="shared" si="1"/>
        <v>0</v>
      </c>
    </row>
    <row r="85" spans="2:25" x14ac:dyDescent="0.25">
      <c r="B85" s="109"/>
      <c r="C85" s="16"/>
      <c r="Y85" s="98">
        <f t="shared" si="1"/>
        <v>0</v>
      </c>
    </row>
    <row r="86" spans="2:25" x14ac:dyDescent="0.25">
      <c r="B86" s="109"/>
      <c r="C86" s="16"/>
      <c r="Y86" s="98">
        <f t="shared" si="1"/>
        <v>0</v>
      </c>
    </row>
    <row r="87" spans="2:25" x14ac:dyDescent="0.25">
      <c r="B87" s="109"/>
      <c r="C87" s="16"/>
      <c r="Y87" s="98">
        <f t="shared" si="1"/>
        <v>0</v>
      </c>
    </row>
    <row r="88" spans="2:25" x14ac:dyDescent="0.25">
      <c r="B88" s="109"/>
      <c r="C88" s="16"/>
      <c r="Y88" s="98">
        <f t="shared" si="1"/>
        <v>0</v>
      </c>
    </row>
    <row r="89" spans="2:25" x14ac:dyDescent="0.25">
      <c r="B89" s="109"/>
      <c r="C89" s="16"/>
      <c r="Y89" s="98">
        <f t="shared" si="1"/>
        <v>0</v>
      </c>
    </row>
    <row r="90" spans="2:25" x14ac:dyDescent="0.25">
      <c r="B90" s="109"/>
      <c r="C90" s="16"/>
      <c r="Y90" s="98">
        <f t="shared" si="1"/>
        <v>0</v>
      </c>
    </row>
    <row r="91" spans="2:25" x14ac:dyDescent="0.25">
      <c r="B91" s="109"/>
      <c r="C91" s="16"/>
      <c r="Y91" s="98">
        <f t="shared" si="1"/>
        <v>0</v>
      </c>
    </row>
    <row r="92" spans="2:25" x14ac:dyDescent="0.25">
      <c r="B92" s="109"/>
      <c r="C92" s="16"/>
      <c r="Y92" s="98">
        <f t="shared" si="1"/>
        <v>0</v>
      </c>
    </row>
    <row r="93" spans="2:25" x14ac:dyDescent="0.25">
      <c r="B93" s="109"/>
      <c r="C93" s="16"/>
      <c r="Y93" s="98">
        <f t="shared" si="1"/>
        <v>0</v>
      </c>
    </row>
    <row r="94" spans="2:25" x14ac:dyDescent="0.25">
      <c r="B94" s="109"/>
      <c r="C94" s="16"/>
      <c r="Y94" s="98">
        <f t="shared" si="1"/>
        <v>0</v>
      </c>
    </row>
    <row r="95" spans="2:25" x14ac:dyDescent="0.25">
      <c r="B95" s="109"/>
      <c r="C95" s="16"/>
      <c r="Y95" s="98">
        <f t="shared" si="1"/>
        <v>0</v>
      </c>
    </row>
    <row r="96" spans="2:25" x14ac:dyDescent="0.25">
      <c r="B96" s="109"/>
      <c r="C96" s="16"/>
      <c r="Y96" s="98">
        <f t="shared" si="1"/>
        <v>0</v>
      </c>
    </row>
    <row r="97" spans="2:25" x14ac:dyDescent="0.25">
      <c r="B97" s="109"/>
      <c r="C97" s="16"/>
      <c r="Y97" s="98">
        <f>+Q97+S97+U97-X97</f>
        <v>0</v>
      </c>
    </row>
    <row r="98" spans="2:25" x14ac:dyDescent="0.25">
      <c r="B98" s="109"/>
      <c r="C98" s="16"/>
      <c r="Y98" s="98">
        <f t="shared" si="1"/>
        <v>0</v>
      </c>
    </row>
    <row r="99" spans="2:25" x14ac:dyDescent="0.25">
      <c r="B99" s="109"/>
      <c r="C99" s="16"/>
      <c r="Y99" s="98">
        <f t="shared" si="1"/>
        <v>0</v>
      </c>
    </row>
    <row r="100" spans="2:25" x14ac:dyDescent="0.25">
      <c r="B100" s="109"/>
      <c r="C100" s="16"/>
      <c r="Y100" s="98">
        <f t="shared" si="1"/>
        <v>0</v>
      </c>
    </row>
    <row r="101" spans="2:25" x14ac:dyDescent="0.25">
      <c r="B101" s="109"/>
      <c r="C101" s="16"/>
      <c r="Y101" s="98">
        <f t="shared" si="1"/>
        <v>0</v>
      </c>
    </row>
    <row r="102" spans="2:25" x14ac:dyDescent="0.25">
      <c r="B102" s="109"/>
      <c r="C102" s="16"/>
      <c r="Y102" s="98">
        <f t="shared" si="1"/>
        <v>0</v>
      </c>
    </row>
    <row r="103" spans="2:25" x14ac:dyDescent="0.25">
      <c r="B103" s="109"/>
      <c r="C103" s="16"/>
      <c r="Y103" s="98">
        <f t="shared" si="1"/>
        <v>0</v>
      </c>
    </row>
    <row r="104" spans="2:25" x14ac:dyDescent="0.25">
      <c r="B104" s="109"/>
      <c r="C104" s="16"/>
      <c r="Y104" s="98">
        <f t="shared" si="1"/>
        <v>0</v>
      </c>
    </row>
    <row r="105" spans="2:25" x14ac:dyDescent="0.25">
      <c r="B105" s="109"/>
      <c r="C105" s="16"/>
      <c r="Y105" s="98">
        <f t="shared" si="1"/>
        <v>0</v>
      </c>
    </row>
    <row r="106" spans="2:25" x14ac:dyDescent="0.25">
      <c r="B106" s="109"/>
      <c r="C106" s="16"/>
      <c r="Y106" s="98">
        <f t="shared" si="1"/>
        <v>0</v>
      </c>
    </row>
    <row r="107" spans="2:25" x14ac:dyDescent="0.25">
      <c r="B107" s="109"/>
      <c r="C107" s="16"/>
      <c r="Y107" s="97">
        <f>+Q107+S107+U107-X107</f>
        <v>0</v>
      </c>
    </row>
    <row r="108" spans="2:25" x14ac:dyDescent="0.25">
      <c r="B108" s="109"/>
      <c r="C108" s="16"/>
      <c r="Y108" s="97">
        <f t="shared" ref="Y108:Y137" si="2">+Q108+S108+U108-X108</f>
        <v>0</v>
      </c>
    </row>
    <row r="109" spans="2:25" x14ac:dyDescent="0.25">
      <c r="B109" s="109"/>
      <c r="C109" s="16"/>
      <c r="Y109" s="97">
        <f t="shared" si="2"/>
        <v>0</v>
      </c>
    </row>
    <row r="110" spans="2:25" x14ac:dyDescent="0.25">
      <c r="B110" s="109"/>
      <c r="C110" s="16"/>
      <c r="Y110" s="97">
        <f t="shared" si="2"/>
        <v>0</v>
      </c>
    </row>
    <row r="111" spans="2:25" x14ac:dyDescent="0.25">
      <c r="B111" s="109"/>
      <c r="C111" s="16"/>
      <c r="Y111" s="97">
        <f t="shared" si="2"/>
        <v>0</v>
      </c>
    </row>
    <row r="112" spans="2:25" x14ac:dyDescent="0.25">
      <c r="B112" s="109"/>
      <c r="C112" s="16"/>
      <c r="Y112" s="97">
        <f t="shared" si="2"/>
        <v>0</v>
      </c>
    </row>
    <row r="113" spans="2:25" x14ac:dyDescent="0.25">
      <c r="B113" s="109"/>
      <c r="C113" s="16"/>
      <c r="Y113" s="97">
        <f t="shared" si="2"/>
        <v>0</v>
      </c>
    </row>
    <row r="114" spans="2:25" x14ac:dyDescent="0.25">
      <c r="B114" s="109"/>
      <c r="C114" s="16"/>
      <c r="Y114" s="97">
        <f t="shared" si="2"/>
        <v>0</v>
      </c>
    </row>
    <row r="115" spans="2:25" x14ac:dyDescent="0.25">
      <c r="B115" s="109"/>
      <c r="C115" s="16"/>
      <c r="Y115" s="97">
        <f t="shared" si="2"/>
        <v>0</v>
      </c>
    </row>
    <row r="116" spans="2:25" x14ac:dyDescent="0.25">
      <c r="B116" s="109"/>
      <c r="C116" s="16"/>
      <c r="Y116" s="97">
        <f t="shared" si="2"/>
        <v>0</v>
      </c>
    </row>
    <row r="117" spans="2:25" x14ac:dyDescent="0.25">
      <c r="B117" s="109"/>
      <c r="C117" s="16"/>
      <c r="Y117" s="97">
        <f t="shared" si="2"/>
        <v>0</v>
      </c>
    </row>
    <row r="118" spans="2:25" x14ac:dyDescent="0.25">
      <c r="B118" s="109"/>
      <c r="C118" s="16"/>
      <c r="Y118" s="97">
        <f t="shared" si="2"/>
        <v>0</v>
      </c>
    </row>
    <row r="119" spans="2:25" x14ac:dyDescent="0.25">
      <c r="B119" s="109"/>
      <c r="C119" s="16"/>
      <c r="Y119" s="97">
        <f t="shared" si="2"/>
        <v>0</v>
      </c>
    </row>
    <row r="120" spans="2:25" x14ac:dyDescent="0.25">
      <c r="B120" s="109"/>
      <c r="C120" s="16"/>
      <c r="Y120" s="97">
        <f t="shared" si="2"/>
        <v>0</v>
      </c>
    </row>
    <row r="121" spans="2:25" x14ac:dyDescent="0.25">
      <c r="B121" s="109"/>
      <c r="C121" s="16"/>
      <c r="Y121" s="97">
        <f t="shared" si="2"/>
        <v>0</v>
      </c>
    </row>
    <row r="122" spans="2:25" x14ac:dyDescent="0.25">
      <c r="B122" s="109"/>
      <c r="C122" s="16"/>
      <c r="Y122" s="97">
        <f t="shared" si="2"/>
        <v>0</v>
      </c>
    </row>
    <row r="123" spans="2:25" x14ac:dyDescent="0.25">
      <c r="B123" s="109"/>
      <c r="C123" s="16"/>
      <c r="Y123" s="97">
        <f t="shared" si="2"/>
        <v>0</v>
      </c>
    </row>
    <row r="124" spans="2:25" x14ac:dyDescent="0.25">
      <c r="B124" s="109"/>
      <c r="C124" s="16"/>
      <c r="Y124" s="97">
        <f t="shared" si="2"/>
        <v>0</v>
      </c>
    </row>
    <row r="125" spans="2:25" x14ac:dyDescent="0.25">
      <c r="B125" s="109"/>
      <c r="C125" s="16"/>
      <c r="Y125" s="97">
        <f t="shared" si="2"/>
        <v>0</v>
      </c>
    </row>
    <row r="126" spans="2:25" x14ac:dyDescent="0.25">
      <c r="B126" s="109"/>
      <c r="C126" s="16"/>
      <c r="Y126" s="97">
        <f t="shared" si="2"/>
        <v>0</v>
      </c>
    </row>
    <row r="127" spans="2:25" x14ac:dyDescent="0.25">
      <c r="B127" s="109"/>
      <c r="C127" s="16"/>
      <c r="Y127" s="97">
        <f t="shared" si="2"/>
        <v>0</v>
      </c>
    </row>
    <row r="128" spans="2:25" x14ac:dyDescent="0.25">
      <c r="B128" s="109"/>
      <c r="C128" s="16"/>
      <c r="Y128" s="97">
        <f t="shared" si="2"/>
        <v>0</v>
      </c>
    </row>
    <row r="129" spans="2:25" x14ac:dyDescent="0.25">
      <c r="B129" s="109"/>
      <c r="C129" s="16"/>
      <c r="Y129" s="97">
        <f t="shared" si="2"/>
        <v>0</v>
      </c>
    </row>
    <row r="130" spans="2:25" x14ac:dyDescent="0.25">
      <c r="B130" s="109"/>
      <c r="C130" s="16"/>
      <c r="Y130" s="97">
        <f t="shared" si="2"/>
        <v>0</v>
      </c>
    </row>
    <row r="131" spans="2:25" x14ac:dyDescent="0.25">
      <c r="B131" s="109"/>
      <c r="C131" s="16"/>
      <c r="Y131" s="97">
        <f t="shared" si="2"/>
        <v>0</v>
      </c>
    </row>
    <row r="132" spans="2:25" x14ac:dyDescent="0.25">
      <c r="B132" s="109"/>
      <c r="C132" s="16"/>
      <c r="Y132" s="97">
        <f t="shared" si="2"/>
        <v>0</v>
      </c>
    </row>
    <row r="133" spans="2:25" x14ac:dyDescent="0.25">
      <c r="B133" s="109"/>
      <c r="C133" s="16"/>
      <c r="Y133" s="97">
        <f t="shared" si="2"/>
        <v>0</v>
      </c>
    </row>
    <row r="134" spans="2:25" x14ac:dyDescent="0.25">
      <c r="B134" s="109"/>
      <c r="C134" s="16"/>
      <c r="Y134" s="97">
        <f t="shared" si="2"/>
        <v>0</v>
      </c>
    </row>
    <row r="135" spans="2:25" x14ac:dyDescent="0.25">
      <c r="B135" s="109"/>
      <c r="C135" s="16"/>
      <c r="Y135" s="97">
        <f t="shared" si="2"/>
        <v>0</v>
      </c>
    </row>
    <row r="136" spans="2:25" x14ac:dyDescent="0.25">
      <c r="B136" s="109"/>
      <c r="C136" s="16"/>
      <c r="Y136" s="97">
        <f t="shared" si="2"/>
        <v>0</v>
      </c>
    </row>
    <row r="137" spans="2:25" x14ac:dyDescent="0.25">
      <c r="B137" s="109"/>
      <c r="C137" s="16"/>
      <c r="Y137" s="97">
        <f t="shared" si="2"/>
        <v>0</v>
      </c>
    </row>
    <row r="138" spans="2:25" x14ac:dyDescent="0.25">
      <c r="B138" s="109"/>
      <c r="C138" s="16"/>
    </row>
    <row r="139" spans="2:25" x14ac:dyDescent="0.25">
      <c r="B139" s="109"/>
      <c r="C139" s="16"/>
    </row>
    <row r="140" spans="2:25" x14ac:dyDescent="0.25">
      <c r="B140" s="109"/>
      <c r="C140" s="16"/>
    </row>
    <row r="141" spans="2:25" x14ac:dyDescent="0.25">
      <c r="B141" s="109"/>
      <c r="C141" s="16"/>
    </row>
    <row r="142" spans="2:25" x14ac:dyDescent="0.25">
      <c r="B142" s="109"/>
      <c r="C142" s="16"/>
    </row>
    <row r="143" spans="2:25" x14ac:dyDescent="0.25">
      <c r="B143" s="109"/>
      <c r="C143" s="16"/>
    </row>
    <row r="144" spans="2:25" x14ac:dyDescent="0.25">
      <c r="B144" s="109"/>
      <c r="C144" s="16"/>
    </row>
    <row r="145" spans="2:3" x14ac:dyDescent="0.25">
      <c r="B145" s="109"/>
      <c r="C145" s="16"/>
    </row>
    <row r="146" spans="2:3" x14ac:dyDescent="0.25">
      <c r="B146" s="109"/>
      <c r="C146" s="16"/>
    </row>
    <row r="147" spans="2:3" x14ac:dyDescent="0.25">
      <c r="B147" s="109"/>
      <c r="C147" s="16"/>
    </row>
    <row r="148" spans="2:3" x14ac:dyDescent="0.25">
      <c r="B148" s="109"/>
      <c r="C148" s="16"/>
    </row>
    <row r="149" spans="2:3" x14ac:dyDescent="0.25">
      <c r="B149" s="109"/>
      <c r="C149" s="16"/>
    </row>
    <row r="150" spans="2:3" x14ac:dyDescent="0.25">
      <c r="B150" s="109"/>
      <c r="C150" s="16"/>
    </row>
    <row r="151" spans="2:3" x14ac:dyDescent="0.25">
      <c r="B151" s="109"/>
      <c r="C151" s="16"/>
    </row>
    <row r="152" spans="2:3" x14ac:dyDescent="0.25">
      <c r="B152" s="109"/>
      <c r="C152" s="16"/>
    </row>
    <row r="153" spans="2:3" x14ac:dyDescent="0.25">
      <c r="B153" s="109"/>
      <c r="C153" s="16"/>
    </row>
    <row r="154" spans="2:3" x14ac:dyDescent="0.25">
      <c r="B154" s="109"/>
      <c r="C154" s="16"/>
    </row>
    <row r="155" spans="2:3" x14ac:dyDescent="0.25">
      <c r="B155" s="109"/>
      <c r="C155" s="16"/>
    </row>
    <row r="156" spans="2:3" x14ac:dyDescent="0.25">
      <c r="B156" s="109"/>
      <c r="C156" s="16"/>
    </row>
    <row r="157" spans="2:3" x14ac:dyDescent="0.25">
      <c r="B157" s="109"/>
      <c r="C157" s="16"/>
    </row>
    <row r="158" spans="2:3" x14ac:dyDescent="0.25">
      <c r="B158" s="109"/>
      <c r="C158" s="16"/>
    </row>
    <row r="159" spans="2:3" x14ac:dyDescent="0.25">
      <c r="B159" s="109"/>
      <c r="C159" s="16"/>
    </row>
    <row r="160" spans="2:3" x14ac:dyDescent="0.25">
      <c r="B160" s="109"/>
      <c r="C160" s="16"/>
    </row>
    <row r="161" spans="2:3" x14ac:dyDescent="0.25">
      <c r="B161" s="109"/>
      <c r="C161" s="16"/>
    </row>
    <row r="162" spans="2:3" x14ac:dyDescent="0.25">
      <c r="B162" s="109"/>
      <c r="C162" s="16"/>
    </row>
    <row r="163" spans="2:3" x14ac:dyDescent="0.25">
      <c r="B163" s="109"/>
      <c r="C163" s="16"/>
    </row>
    <row r="164" spans="2:3" x14ac:dyDescent="0.25">
      <c r="B164" s="109"/>
      <c r="C164" s="16"/>
    </row>
    <row r="165" spans="2:3" x14ac:dyDescent="0.25">
      <c r="B165" s="109"/>
      <c r="C165" s="16"/>
    </row>
    <row r="166" spans="2:3" x14ac:dyDescent="0.25">
      <c r="B166" s="109"/>
      <c r="C166" s="16"/>
    </row>
    <row r="167" spans="2:3" x14ac:dyDescent="0.25">
      <c r="B167" s="109"/>
      <c r="C167" s="16"/>
    </row>
    <row r="168" spans="2:3" x14ac:dyDescent="0.25">
      <c r="B168" s="109"/>
      <c r="C168" s="16"/>
    </row>
    <row r="169" spans="2:3" x14ac:dyDescent="0.25">
      <c r="B169" s="109"/>
      <c r="C169" s="16"/>
    </row>
    <row r="170" spans="2:3" x14ac:dyDescent="0.25">
      <c r="B170" s="109"/>
      <c r="C170" s="16"/>
    </row>
    <row r="171" spans="2:3" x14ac:dyDescent="0.25">
      <c r="B171" s="109"/>
      <c r="C171" s="16"/>
    </row>
    <row r="172" spans="2:3" x14ac:dyDescent="0.25">
      <c r="B172" s="109"/>
      <c r="C172" s="16"/>
    </row>
    <row r="173" spans="2:3" x14ac:dyDescent="0.25">
      <c r="B173" s="109"/>
      <c r="C173" s="16"/>
    </row>
    <row r="174" spans="2:3" x14ac:dyDescent="0.25">
      <c r="B174" s="109"/>
      <c r="C174" s="16"/>
    </row>
    <row r="175" spans="2:3" x14ac:dyDescent="0.25">
      <c r="B175" s="109"/>
      <c r="C175" s="16"/>
    </row>
    <row r="176" spans="2:3" x14ac:dyDescent="0.25">
      <c r="B176" s="109"/>
      <c r="C176" s="16"/>
    </row>
    <row r="177" spans="2:3" x14ac:dyDescent="0.25">
      <c r="B177" s="109"/>
      <c r="C177" s="16"/>
    </row>
    <row r="178" spans="2:3" x14ac:dyDescent="0.25">
      <c r="B178" s="109"/>
      <c r="C178" s="16"/>
    </row>
    <row r="179" spans="2:3" x14ac:dyDescent="0.25">
      <c r="B179" s="109"/>
      <c r="C179" s="16"/>
    </row>
    <row r="180" spans="2:3" x14ac:dyDescent="0.25">
      <c r="B180" s="109"/>
      <c r="C180" s="16"/>
    </row>
    <row r="181" spans="2:3" x14ac:dyDescent="0.25">
      <c r="B181" s="109"/>
      <c r="C181" s="16"/>
    </row>
    <row r="182" spans="2:3" x14ac:dyDescent="0.25">
      <c r="B182" s="109"/>
      <c r="C182" s="16"/>
    </row>
    <row r="183" spans="2:3" x14ac:dyDescent="0.25">
      <c r="B183" s="109"/>
      <c r="C183" s="16"/>
    </row>
    <row r="184" spans="2:3" x14ac:dyDescent="0.25">
      <c r="B184" s="109"/>
      <c r="C184" s="16"/>
    </row>
    <row r="185" spans="2:3" x14ac:dyDescent="0.25">
      <c r="B185" s="109"/>
      <c r="C185" s="16"/>
    </row>
    <row r="186" spans="2:3" x14ac:dyDescent="0.25">
      <c r="B186" s="109"/>
      <c r="C186" s="16"/>
    </row>
    <row r="187" spans="2:3" x14ac:dyDescent="0.25">
      <c r="B187" s="109"/>
      <c r="C187" s="16"/>
    </row>
    <row r="188" spans="2:3" x14ac:dyDescent="0.25">
      <c r="B188" s="109"/>
      <c r="C188" s="16"/>
    </row>
    <row r="189" spans="2:3" x14ac:dyDescent="0.25">
      <c r="B189" s="109"/>
      <c r="C189" s="16"/>
    </row>
    <row r="190" spans="2:3" x14ac:dyDescent="0.25">
      <c r="B190" s="109"/>
      <c r="C190" s="16"/>
    </row>
    <row r="191" spans="2:3" x14ac:dyDescent="0.25">
      <c r="B191" s="109"/>
      <c r="C191" s="16"/>
    </row>
    <row r="192" spans="2:3" x14ac:dyDescent="0.25">
      <c r="B192" s="109"/>
      <c r="C192" s="16"/>
    </row>
    <row r="193" spans="2:3" x14ac:dyDescent="0.25">
      <c r="B193" s="109"/>
      <c r="C193" s="16"/>
    </row>
    <row r="194" spans="2:3" x14ac:dyDescent="0.25">
      <c r="B194" s="109"/>
      <c r="C194" s="16"/>
    </row>
    <row r="195" spans="2:3" x14ac:dyDescent="0.25">
      <c r="B195" s="109"/>
      <c r="C195" s="16"/>
    </row>
    <row r="196" spans="2:3" x14ac:dyDescent="0.25">
      <c r="B196" s="109"/>
      <c r="C196" s="16"/>
    </row>
    <row r="197" spans="2:3" x14ac:dyDescent="0.25">
      <c r="B197" s="109"/>
      <c r="C197" s="16"/>
    </row>
    <row r="198" spans="2:3" x14ac:dyDescent="0.25">
      <c r="B198" s="109"/>
      <c r="C198" s="16"/>
    </row>
    <row r="199" spans="2:3" x14ac:dyDescent="0.25">
      <c r="B199" s="109"/>
      <c r="C199" s="16"/>
    </row>
    <row r="200" spans="2:3" x14ac:dyDescent="0.25">
      <c r="B200" s="109"/>
      <c r="C200" s="16"/>
    </row>
    <row r="201" spans="2:3" x14ac:dyDescent="0.25">
      <c r="B201" s="109"/>
      <c r="C201" s="16"/>
    </row>
    <row r="202" spans="2:3" x14ac:dyDescent="0.25">
      <c r="B202" s="109"/>
      <c r="C202" s="16"/>
    </row>
    <row r="203" spans="2:3" x14ac:dyDescent="0.25">
      <c r="B203" s="109"/>
      <c r="C203" s="16"/>
    </row>
    <row r="204" spans="2:3" x14ac:dyDescent="0.25">
      <c r="B204" s="109"/>
      <c r="C204" s="16"/>
    </row>
    <row r="205" spans="2:3" x14ac:dyDescent="0.25">
      <c r="B205" s="109"/>
      <c r="C205" s="16"/>
    </row>
    <row r="206" spans="2:3" x14ac:dyDescent="0.25">
      <c r="B206" s="109"/>
      <c r="C206" s="16"/>
    </row>
    <row r="207" spans="2:3" x14ac:dyDescent="0.25">
      <c r="B207" s="109"/>
      <c r="C207" s="16"/>
    </row>
    <row r="208" spans="2:3" x14ac:dyDescent="0.25">
      <c r="B208" s="109"/>
      <c r="C208" s="16"/>
    </row>
    <row r="209" spans="2:3" x14ac:dyDescent="0.25">
      <c r="B209" s="109"/>
      <c r="C209" s="16"/>
    </row>
    <row r="210" spans="2:3" x14ac:dyDescent="0.25">
      <c r="B210" s="109"/>
      <c r="C210" s="16"/>
    </row>
    <row r="211" spans="2:3" x14ac:dyDescent="0.25">
      <c r="B211" s="109"/>
      <c r="C211" s="16"/>
    </row>
    <row r="212" spans="2:3" x14ac:dyDescent="0.25">
      <c r="B212" s="109"/>
      <c r="C212" s="16"/>
    </row>
    <row r="213" spans="2:3" x14ac:dyDescent="0.25">
      <c r="B213" s="109"/>
      <c r="C213" s="16"/>
    </row>
    <row r="214" spans="2:3" x14ac:dyDescent="0.25">
      <c r="B214" s="109"/>
      <c r="C214" s="16"/>
    </row>
    <row r="215" spans="2:3" x14ac:dyDescent="0.25">
      <c r="B215" s="109"/>
      <c r="C215" s="16"/>
    </row>
    <row r="216" spans="2:3" x14ac:dyDescent="0.25">
      <c r="B216" s="109"/>
      <c r="C216" s="16"/>
    </row>
    <row r="217" spans="2:3" x14ac:dyDescent="0.25">
      <c r="B217" s="109"/>
      <c r="C217" s="16"/>
    </row>
    <row r="218" spans="2:3" x14ac:dyDescent="0.25">
      <c r="B218" s="109"/>
      <c r="C218" s="16"/>
    </row>
    <row r="219" spans="2:3" x14ac:dyDescent="0.25">
      <c r="B219" s="109"/>
      <c r="C219" s="16"/>
    </row>
    <row r="220" spans="2:3" x14ac:dyDescent="0.25">
      <c r="B220" s="109"/>
      <c r="C220" s="16"/>
    </row>
    <row r="221" spans="2:3" x14ac:dyDescent="0.25">
      <c r="B221" s="109"/>
      <c r="C221" s="16"/>
    </row>
    <row r="222" spans="2:3" x14ac:dyDescent="0.25">
      <c r="B222" s="109"/>
      <c r="C222" s="16"/>
    </row>
    <row r="223" spans="2:3" x14ac:dyDescent="0.25">
      <c r="B223" s="109"/>
      <c r="C223" s="16"/>
    </row>
    <row r="224" spans="2:3" x14ac:dyDescent="0.25">
      <c r="B224" s="109"/>
      <c r="C224" s="16"/>
    </row>
    <row r="225" spans="2:11" x14ac:dyDescent="0.25">
      <c r="B225" s="109"/>
      <c r="C225" s="16"/>
    </row>
    <row r="226" spans="2:11" x14ac:dyDescent="0.25">
      <c r="B226" s="109"/>
      <c r="C226" s="16"/>
    </row>
    <row r="227" spans="2:11" x14ac:dyDescent="0.25">
      <c r="B227" s="109"/>
      <c r="C227" s="16"/>
    </row>
    <row r="228" spans="2:11" x14ac:dyDescent="0.25">
      <c r="B228" s="109"/>
      <c r="C228" s="16"/>
    </row>
    <row r="229" spans="2:11" x14ac:dyDescent="0.25">
      <c r="B229" s="109"/>
      <c r="C229" s="16"/>
      <c r="J229" s="111"/>
    </row>
    <row r="230" spans="2:11" x14ac:dyDescent="0.25">
      <c r="B230" s="109"/>
      <c r="C230" s="16"/>
    </row>
    <row r="231" spans="2:11" x14ac:dyDescent="0.25">
      <c r="B231" s="109"/>
      <c r="C231" s="16"/>
      <c r="K231" s="100"/>
    </row>
    <row r="232" spans="2:11" x14ac:dyDescent="0.25">
      <c r="B232" s="109"/>
      <c r="C232" s="16"/>
    </row>
    <row r="233" spans="2:11" x14ac:dyDescent="0.25">
      <c r="B233" s="109"/>
      <c r="C233" s="16"/>
    </row>
    <row r="234" spans="2:11" x14ac:dyDescent="0.25">
      <c r="B234" s="109"/>
      <c r="C234" s="16"/>
    </row>
    <row r="235" spans="2:11" x14ac:dyDescent="0.25">
      <c r="B235" s="109"/>
      <c r="C235" s="16"/>
    </row>
    <row r="236" spans="2:11" x14ac:dyDescent="0.25">
      <c r="B236" s="109"/>
      <c r="C236" s="16"/>
    </row>
    <row r="237" spans="2:11" x14ac:dyDescent="0.25">
      <c r="B237" s="109"/>
      <c r="C237" s="16"/>
    </row>
    <row r="238" spans="2:11" x14ac:dyDescent="0.25">
      <c r="B238" s="109"/>
      <c r="C238" s="16"/>
    </row>
    <row r="239" spans="2:11" x14ac:dyDescent="0.25">
      <c r="B239" s="109"/>
      <c r="C239" s="16"/>
    </row>
    <row r="240" spans="2:11" x14ac:dyDescent="0.25">
      <c r="B240" s="109"/>
      <c r="C240" s="16"/>
    </row>
    <row r="241" spans="2:3" x14ac:dyDescent="0.25">
      <c r="B241" s="109"/>
      <c r="C241" s="16"/>
    </row>
    <row r="242" spans="2:3" x14ac:dyDescent="0.25">
      <c r="B242" s="109"/>
      <c r="C242" s="16"/>
    </row>
    <row r="243" spans="2:3" x14ac:dyDescent="0.25">
      <c r="B243" s="109"/>
      <c r="C243" s="16"/>
    </row>
    <row r="244" spans="2:3" x14ac:dyDescent="0.25">
      <c r="B244" s="109"/>
      <c r="C244" s="16"/>
    </row>
    <row r="245" spans="2:3" x14ac:dyDescent="0.25">
      <c r="B245" s="109"/>
      <c r="C245" s="16"/>
    </row>
    <row r="246" spans="2:3" x14ac:dyDescent="0.25">
      <c r="B246" s="109"/>
      <c r="C246" s="16"/>
    </row>
    <row r="247" spans="2:3" x14ac:dyDescent="0.25">
      <c r="B247" s="109"/>
      <c r="C247" s="16"/>
    </row>
    <row r="248" spans="2:3" x14ac:dyDescent="0.25">
      <c r="B248" s="109"/>
      <c r="C248" s="16"/>
    </row>
    <row r="249" spans="2:3" x14ac:dyDescent="0.25">
      <c r="B249" s="109"/>
      <c r="C249" s="16"/>
    </row>
    <row r="250" spans="2:3" x14ac:dyDescent="0.25">
      <c r="B250" s="109"/>
      <c r="C250" s="16"/>
    </row>
    <row r="251" spans="2:3" x14ac:dyDescent="0.25">
      <c r="B251" s="109"/>
      <c r="C251" s="16"/>
    </row>
    <row r="252" spans="2:3" x14ac:dyDescent="0.25">
      <c r="B252" s="109"/>
      <c r="C252" s="16"/>
    </row>
    <row r="253" spans="2:3" x14ac:dyDescent="0.25">
      <c r="B253" s="109"/>
      <c r="C253" s="16"/>
    </row>
    <row r="254" spans="2:3" x14ac:dyDescent="0.25">
      <c r="B254" s="109"/>
      <c r="C254" s="16"/>
    </row>
    <row r="255" spans="2:3" x14ac:dyDescent="0.25">
      <c r="B255" s="109"/>
      <c r="C255" s="16"/>
    </row>
    <row r="256" spans="2:3" x14ac:dyDescent="0.25">
      <c r="B256" s="109"/>
      <c r="C256" s="16"/>
    </row>
    <row r="257" spans="2:3" x14ac:dyDescent="0.25">
      <c r="B257" s="109"/>
      <c r="C257" s="16"/>
    </row>
    <row r="258" spans="2:3" x14ac:dyDescent="0.25">
      <c r="B258" s="109"/>
      <c r="C258" s="16"/>
    </row>
    <row r="259" spans="2:3" x14ac:dyDescent="0.25">
      <c r="B259" s="109"/>
      <c r="C259" s="16"/>
    </row>
    <row r="260" spans="2:3" x14ac:dyDescent="0.25">
      <c r="B260" s="109"/>
      <c r="C260" s="16"/>
    </row>
    <row r="261" spans="2:3" x14ac:dyDescent="0.25">
      <c r="B261" s="109"/>
      <c r="C261" s="16"/>
    </row>
    <row r="262" spans="2:3" x14ac:dyDescent="0.25">
      <c r="B262" s="109"/>
      <c r="C262" s="16"/>
    </row>
    <row r="263" spans="2:3" x14ac:dyDescent="0.25">
      <c r="B263" s="109"/>
      <c r="C263" s="16"/>
    </row>
    <row r="264" spans="2:3" x14ac:dyDescent="0.25">
      <c r="B264" s="109"/>
      <c r="C264" s="16"/>
    </row>
    <row r="265" spans="2:3" x14ac:dyDescent="0.25">
      <c r="B265" s="109"/>
      <c r="C265" s="16"/>
    </row>
    <row r="266" spans="2:3" x14ac:dyDescent="0.25">
      <c r="B266" s="109"/>
      <c r="C266" s="16"/>
    </row>
    <row r="267" spans="2:3" x14ac:dyDescent="0.25">
      <c r="B267" s="109"/>
      <c r="C267" s="16"/>
    </row>
    <row r="268" spans="2:3" x14ac:dyDescent="0.25">
      <c r="B268" s="109"/>
      <c r="C268" s="16"/>
    </row>
    <row r="269" spans="2:3" x14ac:dyDescent="0.25">
      <c r="B269" s="109"/>
      <c r="C269" s="16"/>
    </row>
    <row r="270" spans="2:3" x14ac:dyDescent="0.25">
      <c r="B270" s="109"/>
      <c r="C270" s="16"/>
    </row>
    <row r="271" spans="2:3" x14ac:dyDescent="0.25">
      <c r="B271" s="109"/>
      <c r="C271" s="16"/>
    </row>
    <row r="272" spans="2:3" x14ac:dyDescent="0.25">
      <c r="B272" s="109"/>
      <c r="C272" s="16"/>
    </row>
    <row r="273" spans="2:3" x14ac:dyDescent="0.25">
      <c r="B273" s="109"/>
      <c r="C273" s="16"/>
    </row>
    <row r="274" spans="2:3" x14ac:dyDescent="0.25">
      <c r="B274" s="109"/>
      <c r="C274" s="16"/>
    </row>
    <row r="275" spans="2:3" x14ac:dyDescent="0.25">
      <c r="B275" s="109"/>
      <c r="C275" s="16"/>
    </row>
    <row r="276" spans="2:3" x14ac:dyDescent="0.25">
      <c r="B276" s="109"/>
      <c r="C276" s="16"/>
    </row>
    <row r="277" spans="2:3" x14ac:dyDescent="0.25">
      <c r="B277" s="109"/>
      <c r="C277" s="16"/>
    </row>
    <row r="278" spans="2:3" x14ac:dyDescent="0.25">
      <c r="B278" s="109"/>
      <c r="C278" s="16"/>
    </row>
    <row r="279" spans="2:3" x14ac:dyDescent="0.25">
      <c r="B279" s="109"/>
      <c r="C279" s="16"/>
    </row>
    <row r="280" spans="2:3" x14ac:dyDescent="0.25">
      <c r="B280" s="109"/>
      <c r="C280" s="16"/>
    </row>
    <row r="281" spans="2:3" x14ac:dyDescent="0.25">
      <c r="B281" s="109"/>
      <c r="C281" s="16"/>
    </row>
    <row r="282" spans="2:3" x14ac:dyDescent="0.25">
      <c r="B282" s="109"/>
      <c r="C282" s="16"/>
    </row>
    <row r="283" spans="2:3" x14ac:dyDescent="0.25">
      <c r="B283" s="109"/>
      <c r="C283" s="16"/>
    </row>
    <row r="284" spans="2:3" x14ac:dyDescent="0.25">
      <c r="B284" s="109"/>
      <c r="C284" s="16"/>
    </row>
    <row r="285" spans="2:3" x14ac:dyDescent="0.25">
      <c r="B285" s="109"/>
      <c r="C285" s="16"/>
    </row>
    <row r="286" spans="2:3" x14ac:dyDescent="0.25">
      <c r="B286" s="109"/>
      <c r="C286" s="16"/>
    </row>
    <row r="287" spans="2:3" x14ac:dyDescent="0.25">
      <c r="B287" s="109"/>
      <c r="C287" s="16"/>
    </row>
    <row r="288" spans="2:3" x14ac:dyDescent="0.25">
      <c r="B288" s="109"/>
      <c r="C288" s="16"/>
    </row>
    <row r="289" spans="2:3" x14ac:dyDescent="0.25">
      <c r="B289" s="109"/>
      <c r="C289" s="16"/>
    </row>
    <row r="290" spans="2:3" x14ac:dyDescent="0.25">
      <c r="B290" s="109"/>
      <c r="C290" s="16"/>
    </row>
    <row r="291" spans="2:3" x14ac:dyDescent="0.25">
      <c r="B291" s="109"/>
      <c r="C291" s="16"/>
    </row>
    <row r="292" spans="2:3" x14ac:dyDescent="0.25">
      <c r="B292" s="109"/>
      <c r="C292" s="16"/>
    </row>
    <row r="293" spans="2:3" x14ac:dyDescent="0.25">
      <c r="B293" s="109"/>
      <c r="C293" s="16"/>
    </row>
    <row r="294" spans="2:3" x14ac:dyDescent="0.25">
      <c r="B294" s="109"/>
      <c r="C294" s="16"/>
    </row>
    <row r="295" spans="2:3" x14ac:dyDescent="0.25">
      <c r="B295" s="109"/>
      <c r="C295" s="16"/>
    </row>
    <row r="296" spans="2:3" x14ac:dyDescent="0.25">
      <c r="B296" s="109"/>
      <c r="C296" s="16"/>
    </row>
    <row r="297" spans="2:3" x14ac:dyDescent="0.25">
      <c r="B297" s="109"/>
      <c r="C297" s="16"/>
    </row>
    <row r="298" spans="2:3" x14ac:dyDescent="0.25">
      <c r="B298" s="109"/>
      <c r="C298" s="16"/>
    </row>
    <row r="299" spans="2:3" x14ac:dyDescent="0.25">
      <c r="B299" s="109"/>
      <c r="C299" s="16"/>
    </row>
    <row r="300" spans="2:3" x14ac:dyDescent="0.25">
      <c r="B300" s="109"/>
      <c r="C300" s="16"/>
    </row>
    <row r="301" spans="2:3" x14ac:dyDescent="0.25">
      <c r="B301" s="109"/>
      <c r="C301" s="16"/>
    </row>
    <row r="302" spans="2:3" x14ac:dyDescent="0.25">
      <c r="B302" s="109"/>
      <c r="C302" s="16"/>
    </row>
    <row r="303" spans="2:3" x14ac:dyDescent="0.25">
      <c r="B303" s="109"/>
      <c r="C303" s="16"/>
    </row>
    <row r="304" spans="2:3" x14ac:dyDescent="0.25">
      <c r="B304" s="109"/>
      <c r="C304" s="16"/>
    </row>
    <row r="305" spans="2:3" x14ac:dyDescent="0.25">
      <c r="B305" s="109"/>
      <c r="C305" s="16"/>
    </row>
    <row r="306" spans="2:3" x14ac:dyDescent="0.25">
      <c r="B306" s="109"/>
      <c r="C306" s="16"/>
    </row>
    <row r="307" spans="2:3" x14ac:dyDescent="0.25">
      <c r="B307" s="109"/>
      <c r="C307" s="16"/>
    </row>
    <row r="308" spans="2:3" x14ac:dyDescent="0.25">
      <c r="B308" s="109"/>
      <c r="C308" s="16"/>
    </row>
    <row r="309" spans="2:3" x14ac:dyDescent="0.25">
      <c r="B309" s="109"/>
      <c r="C309" s="16"/>
    </row>
    <row r="310" spans="2:3" x14ac:dyDescent="0.25">
      <c r="B310" s="109"/>
      <c r="C310" s="16"/>
    </row>
    <row r="311" spans="2:3" x14ac:dyDescent="0.25">
      <c r="B311" s="109"/>
      <c r="C311" s="16"/>
    </row>
    <row r="312" spans="2:3" x14ac:dyDescent="0.25">
      <c r="B312" s="109"/>
      <c r="C312" s="16"/>
    </row>
    <row r="313" spans="2:3" x14ac:dyDescent="0.25">
      <c r="B313" s="109"/>
      <c r="C313" s="16"/>
    </row>
    <row r="314" spans="2:3" x14ac:dyDescent="0.25">
      <c r="B314" s="109"/>
      <c r="C314" s="16"/>
    </row>
    <row r="315" spans="2:3" x14ac:dyDescent="0.25">
      <c r="B315" s="109"/>
      <c r="C315" s="16"/>
    </row>
    <row r="316" spans="2:3" x14ac:dyDescent="0.25">
      <c r="B316" s="109"/>
      <c r="C316" s="16"/>
    </row>
    <row r="317" spans="2:3" x14ac:dyDescent="0.25">
      <c r="B317" s="109"/>
      <c r="C317" s="16"/>
    </row>
    <row r="318" spans="2:3" x14ac:dyDescent="0.25">
      <c r="B318" s="109"/>
      <c r="C318" s="16"/>
    </row>
    <row r="319" spans="2:3" x14ac:dyDescent="0.25">
      <c r="B319" s="109"/>
      <c r="C319" s="16"/>
    </row>
    <row r="320" spans="2:3" x14ac:dyDescent="0.25">
      <c r="B320" s="109"/>
      <c r="C320" s="16"/>
    </row>
    <row r="321" spans="2:25" x14ac:dyDescent="0.25">
      <c r="B321" s="109"/>
      <c r="C321" s="16"/>
    </row>
    <row r="322" spans="2:25" x14ac:dyDescent="0.25">
      <c r="B322" s="109"/>
      <c r="C322" s="16"/>
    </row>
    <row r="323" spans="2:25" x14ac:dyDescent="0.25">
      <c r="B323" s="109"/>
      <c r="C323" s="16"/>
    </row>
    <row r="324" spans="2:25" x14ac:dyDescent="0.25">
      <c r="B324" s="109"/>
      <c r="C324" s="16"/>
    </row>
    <row r="325" spans="2:25" x14ac:dyDescent="0.25">
      <c r="B325" s="109"/>
      <c r="C325" s="16"/>
    </row>
    <row r="326" spans="2:25" x14ac:dyDescent="0.25">
      <c r="B326" s="109"/>
      <c r="C326" s="16"/>
    </row>
    <row r="327" spans="2:25" x14ac:dyDescent="0.25">
      <c r="B327" s="109"/>
      <c r="C327" s="16"/>
    </row>
    <row r="328" spans="2:25" x14ac:dyDescent="0.25">
      <c r="B328" s="109"/>
      <c r="C328" s="16"/>
    </row>
    <row r="329" spans="2:25" x14ac:dyDescent="0.25">
      <c r="B329" s="109"/>
      <c r="C329" s="16"/>
    </row>
    <row r="330" spans="2:25" x14ac:dyDescent="0.25">
      <c r="B330" s="109"/>
      <c r="C330" s="16"/>
    </row>
    <row r="331" spans="2:25" x14ac:dyDescent="0.25">
      <c r="B331" s="109"/>
      <c r="C331" s="16"/>
    </row>
    <row r="332" spans="2:25" x14ac:dyDescent="0.25">
      <c r="B332" s="109"/>
      <c r="C332" s="16"/>
    </row>
    <row r="333" spans="2:25" x14ac:dyDescent="0.25">
      <c r="B333" s="109"/>
      <c r="C333" s="16"/>
    </row>
    <row r="334" spans="2:25" x14ac:dyDescent="0.25">
      <c r="B334" s="109"/>
      <c r="C334" s="16"/>
      <c r="Y334" s="98"/>
    </row>
    <row r="335" spans="2:25" x14ac:dyDescent="0.25">
      <c r="B335" s="109"/>
      <c r="C335" s="16"/>
      <c r="Y335" s="98"/>
    </row>
    <row r="336" spans="2:25" x14ac:dyDescent="0.25">
      <c r="B336" s="109"/>
      <c r="C336" s="16"/>
      <c r="Y336" s="98"/>
    </row>
    <row r="337" spans="2:25" x14ac:dyDescent="0.25">
      <c r="B337" s="109"/>
      <c r="C337" s="16"/>
      <c r="Y337" s="98"/>
    </row>
    <row r="338" spans="2:25" x14ac:dyDescent="0.25">
      <c r="B338" s="109"/>
      <c r="C338" s="16"/>
      <c r="Y338" s="98"/>
    </row>
    <row r="339" spans="2:25" x14ac:dyDescent="0.25">
      <c r="B339" s="109"/>
      <c r="C339" s="16"/>
      <c r="Y339" s="98"/>
    </row>
    <row r="340" spans="2:25" x14ac:dyDescent="0.25">
      <c r="B340" s="109"/>
      <c r="C340" s="16"/>
      <c r="Y340" s="98"/>
    </row>
    <row r="341" spans="2:25" x14ac:dyDescent="0.25">
      <c r="B341" s="109"/>
      <c r="C341" s="16"/>
      <c r="Y341" s="98"/>
    </row>
    <row r="342" spans="2:25" x14ac:dyDescent="0.25">
      <c r="B342" s="109"/>
      <c r="C342" s="16"/>
      <c r="Y342" s="98"/>
    </row>
    <row r="343" spans="2:25" x14ac:dyDescent="0.25">
      <c r="B343" s="109"/>
      <c r="C343" s="16"/>
      <c r="Y343" s="98"/>
    </row>
    <row r="344" spans="2:25" x14ac:dyDescent="0.25">
      <c r="B344" s="109"/>
      <c r="C344" s="16"/>
      <c r="Y344" s="98"/>
    </row>
    <row r="345" spans="2:25" x14ac:dyDescent="0.25">
      <c r="B345" s="109"/>
      <c r="C345" s="16"/>
      <c r="Y345" s="98"/>
    </row>
    <row r="346" spans="2:25" x14ac:dyDescent="0.25">
      <c r="B346" s="109"/>
      <c r="C346" s="16"/>
      <c r="Y346" s="98"/>
    </row>
    <row r="347" spans="2:25" x14ac:dyDescent="0.25">
      <c r="B347" s="109"/>
      <c r="C347" s="16"/>
      <c r="Y347" s="98"/>
    </row>
    <row r="348" spans="2:25" x14ac:dyDescent="0.25">
      <c r="B348" s="109"/>
      <c r="C348" s="16"/>
      <c r="Y348" s="98"/>
    </row>
    <row r="349" spans="2:25" x14ac:dyDescent="0.25">
      <c r="B349" s="109"/>
      <c r="C349" s="16"/>
      <c r="Y349" s="98"/>
    </row>
    <row r="350" spans="2:25" x14ac:dyDescent="0.25">
      <c r="B350" s="109"/>
      <c r="C350" s="16"/>
      <c r="Y350" s="98"/>
    </row>
    <row r="351" spans="2:25" x14ac:dyDescent="0.25">
      <c r="B351" s="109"/>
      <c r="C351" s="16"/>
      <c r="Y351" s="98"/>
    </row>
    <row r="352" spans="2:25" x14ac:dyDescent="0.25">
      <c r="B352" s="109"/>
      <c r="C352" s="16"/>
      <c r="Y352" s="98"/>
    </row>
    <row r="353" spans="2:25" x14ac:dyDescent="0.25">
      <c r="B353" s="109"/>
      <c r="C353" s="16"/>
      <c r="Y353" s="98"/>
    </row>
    <row r="354" spans="2:25" x14ac:dyDescent="0.25">
      <c r="B354" s="109"/>
      <c r="C354" s="16"/>
      <c r="Y354" s="98"/>
    </row>
    <row r="355" spans="2:25" x14ac:dyDescent="0.25">
      <c r="B355" s="109"/>
      <c r="C355" s="16"/>
      <c r="Y355" s="98"/>
    </row>
    <row r="356" spans="2:25" x14ac:dyDescent="0.25">
      <c r="B356" s="109"/>
      <c r="C356" s="16"/>
      <c r="Y356" s="98"/>
    </row>
    <row r="357" spans="2:25" x14ac:dyDescent="0.25">
      <c r="B357" s="109"/>
      <c r="C357" s="16"/>
      <c r="Y357" s="98"/>
    </row>
    <row r="358" spans="2:25" x14ac:dyDescent="0.25">
      <c r="B358" s="109"/>
      <c r="C358" s="16"/>
      <c r="Y358" s="98"/>
    </row>
    <row r="359" spans="2:25" x14ac:dyDescent="0.25">
      <c r="B359" s="109"/>
      <c r="C359" s="16"/>
      <c r="Y359" s="98"/>
    </row>
    <row r="360" spans="2:25" x14ac:dyDescent="0.25">
      <c r="B360" s="109"/>
      <c r="C360" s="16"/>
      <c r="Y360" s="98"/>
    </row>
    <row r="361" spans="2:25" x14ac:dyDescent="0.25">
      <c r="B361" s="109"/>
      <c r="C361" s="16"/>
      <c r="Y361" s="98"/>
    </row>
    <row r="362" spans="2:25" x14ac:dyDescent="0.25">
      <c r="B362" s="109"/>
      <c r="C362" s="16"/>
      <c r="Y362" s="98"/>
    </row>
    <row r="363" spans="2:25" x14ac:dyDescent="0.25">
      <c r="B363" s="109"/>
      <c r="C363" s="16"/>
      <c r="Y363" s="98"/>
    </row>
    <row r="364" spans="2:25" x14ac:dyDescent="0.25">
      <c r="B364" s="109"/>
      <c r="C364" s="16"/>
      <c r="Y364" s="98"/>
    </row>
    <row r="365" spans="2:25" x14ac:dyDescent="0.25">
      <c r="B365" s="109"/>
      <c r="C365" s="16"/>
      <c r="Y365" s="98"/>
    </row>
    <row r="366" spans="2:25" x14ac:dyDescent="0.25">
      <c r="B366" s="109"/>
      <c r="C366" s="16"/>
      <c r="Y366" s="98"/>
    </row>
    <row r="367" spans="2:25" x14ac:dyDescent="0.25">
      <c r="B367" s="109"/>
      <c r="C367" s="16"/>
      <c r="Y367" s="98"/>
    </row>
    <row r="368" spans="2:25" x14ac:dyDescent="0.25">
      <c r="B368" s="109"/>
      <c r="C368" s="16"/>
      <c r="Y368" s="98"/>
    </row>
    <row r="369" spans="2:25" x14ac:dyDescent="0.25">
      <c r="B369" s="109"/>
      <c r="C369" s="16"/>
      <c r="Y369" s="98"/>
    </row>
    <row r="370" spans="2:25" x14ac:dyDescent="0.25">
      <c r="B370" s="109"/>
      <c r="C370" s="16"/>
      <c r="Y370" s="98"/>
    </row>
    <row r="371" spans="2:25" x14ac:dyDescent="0.25">
      <c r="B371" s="109"/>
      <c r="C371" s="16"/>
      <c r="Y371" s="98"/>
    </row>
    <row r="372" spans="2:25" x14ac:dyDescent="0.25">
      <c r="B372" s="109"/>
      <c r="C372" s="16"/>
      <c r="Y372" s="98"/>
    </row>
    <row r="373" spans="2:25" x14ac:dyDescent="0.25">
      <c r="B373" s="109"/>
      <c r="C373" s="16"/>
      <c r="Y373" s="98"/>
    </row>
    <row r="374" spans="2:25" x14ac:dyDescent="0.25">
      <c r="B374" s="109"/>
      <c r="C374" s="16"/>
      <c r="Y374" s="98"/>
    </row>
    <row r="375" spans="2:25" x14ac:dyDescent="0.25">
      <c r="B375" s="109"/>
      <c r="C375" s="16"/>
      <c r="Y375" s="98"/>
    </row>
    <row r="376" spans="2:25" x14ac:dyDescent="0.25">
      <c r="B376" s="109"/>
      <c r="C376" s="16"/>
      <c r="Y376" s="98"/>
    </row>
    <row r="377" spans="2:25" x14ac:dyDescent="0.25">
      <c r="B377" s="109"/>
      <c r="C377" s="16"/>
      <c r="Y377" s="98"/>
    </row>
    <row r="378" spans="2:25" x14ac:dyDescent="0.25">
      <c r="B378" s="109"/>
      <c r="C378" s="16"/>
      <c r="Y378" s="98"/>
    </row>
    <row r="379" spans="2:25" x14ac:dyDescent="0.25">
      <c r="B379" s="109"/>
      <c r="C379" s="16"/>
      <c r="Y379" s="98"/>
    </row>
    <row r="380" spans="2:25" x14ac:dyDescent="0.25">
      <c r="B380" s="109"/>
      <c r="C380" s="16"/>
      <c r="Y380" s="98"/>
    </row>
    <row r="381" spans="2:25" x14ac:dyDescent="0.25">
      <c r="B381" s="109"/>
      <c r="C381" s="16"/>
      <c r="Y381" s="98"/>
    </row>
    <row r="382" spans="2:25" x14ac:dyDescent="0.25">
      <c r="B382" s="109"/>
      <c r="C382" s="16"/>
      <c r="Y382" s="98"/>
    </row>
    <row r="383" spans="2:25" x14ac:dyDescent="0.25">
      <c r="B383" s="109"/>
      <c r="C383" s="16"/>
      <c r="Y383" s="98"/>
    </row>
    <row r="384" spans="2:25" x14ac:dyDescent="0.25">
      <c r="B384" s="109"/>
      <c r="C384" s="16"/>
      <c r="Y384" s="98"/>
    </row>
    <row r="385" spans="2:25" x14ac:dyDescent="0.25">
      <c r="B385" s="109"/>
      <c r="C385" s="16"/>
      <c r="Y385" s="98"/>
    </row>
    <row r="386" spans="2:25" x14ac:dyDescent="0.25">
      <c r="B386" s="109"/>
      <c r="C386" s="16"/>
      <c r="Y386" s="98"/>
    </row>
    <row r="387" spans="2:25" x14ac:dyDescent="0.25">
      <c r="B387" s="109"/>
      <c r="C387" s="16"/>
      <c r="Y387" s="98"/>
    </row>
    <row r="388" spans="2:25" x14ac:dyDescent="0.25">
      <c r="B388" s="109"/>
      <c r="C388" s="16"/>
      <c r="Y388" s="98"/>
    </row>
    <row r="389" spans="2:25" x14ac:dyDescent="0.25">
      <c r="B389" s="109"/>
      <c r="C389" s="16"/>
      <c r="Y389" s="98"/>
    </row>
    <row r="390" spans="2:25" x14ac:dyDescent="0.25">
      <c r="B390" s="109"/>
      <c r="C390" s="16"/>
      <c r="Y390" s="98"/>
    </row>
    <row r="391" spans="2:25" x14ac:dyDescent="0.25">
      <c r="B391" s="109"/>
      <c r="C391" s="16"/>
      <c r="Y391" s="98"/>
    </row>
    <row r="392" spans="2:25" x14ac:dyDescent="0.25">
      <c r="B392" s="109"/>
      <c r="C392" s="16"/>
      <c r="Y392" s="98"/>
    </row>
    <row r="393" spans="2:25" x14ac:dyDescent="0.25">
      <c r="B393" s="109"/>
      <c r="C393" s="16"/>
      <c r="Y393" s="98"/>
    </row>
    <row r="394" spans="2:25" x14ac:dyDescent="0.25">
      <c r="B394" s="109"/>
      <c r="C394" s="16"/>
      <c r="Y394" s="98"/>
    </row>
    <row r="395" spans="2:25" x14ac:dyDescent="0.25">
      <c r="B395" s="109"/>
      <c r="C395" s="16"/>
      <c r="Y395" s="98"/>
    </row>
    <row r="396" spans="2:25" x14ac:dyDescent="0.25">
      <c r="B396" s="109"/>
      <c r="C396" s="16"/>
      <c r="Y396" s="98"/>
    </row>
    <row r="397" spans="2:25" x14ac:dyDescent="0.25">
      <c r="B397" s="109"/>
      <c r="C397" s="16"/>
      <c r="Y397" s="98"/>
    </row>
    <row r="398" spans="2:25" x14ac:dyDescent="0.25">
      <c r="B398" s="109"/>
      <c r="C398" s="16"/>
      <c r="Y398" s="98"/>
    </row>
    <row r="399" spans="2:25" x14ac:dyDescent="0.25">
      <c r="B399" s="109"/>
      <c r="C399" s="16"/>
      <c r="Y399" s="98"/>
    </row>
    <row r="400" spans="2:25" x14ac:dyDescent="0.25">
      <c r="B400" s="109"/>
      <c r="C400" s="16"/>
      <c r="Y400" s="98"/>
    </row>
    <row r="401" spans="2:25" x14ac:dyDescent="0.25">
      <c r="B401" s="109"/>
      <c r="C401" s="16"/>
      <c r="Y401" s="98"/>
    </row>
    <row r="402" spans="2:25" x14ac:dyDescent="0.25">
      <c r="B402" s="109"/>
      <c r="C402" s="16"/>
      <c r="Y402" s="98"/>
    </row>
    <row r="403" spans="2:25" x14ac:dyDescent="0.25">
      <c r="B403" s="109"/>
      <c r="C403" s="16"/>
      <c r="Y403" s="98"/>
    </row>
    <row r="404" spans="2:25" x14ac:dyDescent="0.25">
      <c r="B404" s="109"/>
      <c r="C404" s="16"/>
      <c r="Y404" s="98"/>
    </row>
    <row r="405" spans="2:25" x14ac:dyDescent="0.25">
      <c r="B405" s="109"/>
      <c r="C405" s="16"/>
      <c r="Y405" s="98"/>
    </row>
    <row r="406" spans="2:25" x14ac:dyDescent="0.25">
      <c r="B406" s="109"/>
      <c r="C406" s="16"/>
      <c r="Y406" s="98"/>
    </row>
    <row r="407" spans="2:25" x14ac:dyDescent="0.25">
      <c r="B407" s="109"/>
      <c r="C407" s="16"/>
      <c r="Y407" s="98"/>
    </row>
    <row r="408" spans="2:25" x14ac:dyDescent="0.25">
      <c r="B408" s="109"/>
      <c r="C408" s="16"/>
      <c r="Y408" s="98"/>
    </row>
    <row r="409" spans="2:25" x14ac:dyDescent="0.25">
      <c r="B409" s="109"/>
      <c r="C409" s="16"/>
      <c r="Y409" s="98"/>
    </row>
    <row r="410" spans="2:25" x14ac:dyDescent="0.25">
      <c r="B410" s="109"/>
      <c r="C410" s="16"/>
      <c r="Y410" s="98"/>
    </row>
    <row r="411" spans="2:25" x14ac:dyDescent="0.25">
      <c r="B411" s="109"/>
      <c r="C411" s="16"/>
      <c r="Y411" s="98"/>
    </row>
    <row r="412" spans="2:25" x14ac:dyDescent="0.25">
      <c r="B412" s="109"/>
      <c r="C412" s="16"/>
      <c r="Y412" s="98"/>
    </row>
    <row r="413" spans="2:25" x14ac:dyDescent="0.25">
      <c r="B413" s="109"/>
      <c r="C413" s="16"/>
      <c r="Y413" s="98"/>
    </row>
    <row r="414" spans="2:25" x14ac:dyDescent="0.25">
      <c r="B414" s="109"/>
      <c r="C414" s="16"/>
      <c r="Y414" s="98"/>
    </row>
    <row r="415" spans="2:25" x14ac:dyDescent="0.25">
      <c r="B415" s="109"/>
      <c r="C415" s="16"/>
      <c r="Y415" s="98"/>
    </row>
    <row r="416" spans="2:25" x14ac:dyDescent="0.25">
      <c r="B416" s="109"/>
      <c r="C416" s="16"/>
      <c r="Y416" s="98"/>
    </row>
    <row r="417" spans="2:25" x14ac:dyDescent="0.25">
      <c r="B417" s="109"/>
      <c r="C417" s="16"/>
      <c r="Y417" s="98"/>
    </row>
    <row r="418" spans="2:25" x14ac:dyDescent="0.25">
      <c r="B418" s="109"/>
      <c r="C418" s="16"/>
      <c r="Y418" s="98"/>
    </row>
    <row r="419" spans="2:25" x14ac:dyDescent="0.25">
      <c r="B419" s="109"/>
      <c r="C419" s="16"/>
      <c r="Y419" s="98"/>
    </row>
    <row r="420" spans="2:25" x14ac:dyDescent="0.25">
      <c r="B420" s="109"/>
      <c r="C420" s="16"/>
      <c r="Y420" s="98"/>
    </row>
    <row r="421" spans="2:25" x14ac:dyDescent="0.25">
      <c r="B421" s="109"/>
      <c r="C421" s="16"/>
      <c r="Y421" s="98"/>
    </row>
    <row r="422" spans="2:25" x14ac:dyDescent="0.25">
      <c r="B422" s="109"/>
      <c r="C422" s="16"/>
      <c r="Y422" s="98"/>
    </row>
    <row r="423" spans="2:25" x14ac:dyDescent="0.25">
      <c r="B423" s="109"/>
      <c r="C423" s="16"/>
      <c r="Y423" s="98"/>
    </row>
    <row r="424" spans="2:25" x14ac:dyDescent="0.25">
      <c r="B424" s="109"/>
      <c r="C424" s="16"/>
      <c r="Y424" s="98"/>
    </row>
    <row r="425" spans="2:25" x14ac:dyDescent="0.25">
      <c r="B425" s="109"/>
      <c r="C425" s="16"/>
      <c r="Y425" s="98"/>
    </row>
    <row r="426" spans="2:25" x14ac:dyDescent="0.25">
      <c r="B426" s="109"/>
      <c r="C426" s="16"/>
      <c r="Y426" s="98"/>
    </row>
    <row r="427" spans="2:25" x14ac:dyDescent="0.25">
      <c r="B427" s="109"/>
      <c r="C427" s="16"/>
      <c r="Y427" s="98"/>
    </row>
    <row r="428" spans="2:25" x14ac:dyDescent="0.25">
      <c r="B428" s="109"/>
      <c r="C428" s="16"/>
      <c r="Y428" s="98"/>
    </row>
    <row r="429" spans="2:25" x14ac:dyDescent="0.25">
      <c r="B429" s="109"/>
      <c r="C429" s="16"/>
      <c r="Y429" s="98"/>
    </row>
    <row r="430" spans="2:25" x14ac:dyDescent="0.25">
      <c r="B430" s="109"/>
      <c r="C430" s="16"/>
      <c r="Y430" s="98"/>
    </row>
    <row r="431" spans="2:25" x14ac:dyDescent="0.25">
      <c r="B431" s="109"/>
      <c r="C431" s="16"/>
      <c r="Y431" s="98"/>
    </row>
    <row r="432" spans="2:25" x14ac:dyDescent="0.25">
      <c r="B432" s="109"/>
      <c r="C432" s="16"/>
      <c r="Y432" s="98"/>
    </row>
    <row r="433" spans="2:25" x14ac:dyDescent="0.25">
      <c r="B433" s="109"/>
      <c r="C433" s="16"/>
      <c r="Y433" s="98"/>
    </row>
    <row r="434" spans="2:25" x14ac:dyDescent="0.25">
      <c r="B434" s="109"/>
      <c r="C434" s="16"/>
      <c r="Y434" s="98"/>
    </row>
    <row r="435" spans="2:25" x14ac:dyDescent="0.25">
      <c r="B435" s="109"/>
      <c r="C435" s="16"/>
      <c r="Y435" s="98"/>
    </row>
    <row r="436" spans="2:25" x14ac:dyDescent="0.25">
      <c r="B436" s="109"/>
      <c r="C436" s="16"/>
      <c r="Y436" s="98"/>
    </row>
    <row r="437" spans="2:25" x14ac:dyDescent="0.25">
      <c r="B437" s="109"/>
      <c r="C437" s="16"/>
      <c r="Y437" s="98"/>
    </row>
    <row r="438" spans="2:25" x14ac:dyDescent="0.25">
      <c r="B438" s="109"/>
      <c r="C438" s="16"/>
      <c r="Y438" s="98"/>
    </row>
    <row r="439" spans="2:25" x14ac:dyDescent="0.25">
      <c r="B439" s="109"/>
      <c r="C439" s="16"/>
      <c r="Y439" s="98"/>
    </row>
    <row r="440" spans="2:25" x14ac:dyDescent="0.25">
      <c r="B440" s="109"/>
      <c r="C440" s="16"/>
      <c r="Y440" s="98"/>
    </row>
    <row r="441" spans="2:25" x14ac:dyDescent="0.25">
      <c r="B441" s="109"/>
      <c r="C441" s="16"/>
      <c r="Y441" s="98"/>
    </row>
    <row r="442" spans="2:25" x14ac:dyDescent="0.25">
      <c r="B442" s="109"/>
      <c r="C442" s="16"/>
      <c r="Y442" s="98"/>
    </row>
    <row r="443" spans="2:25" x14ac:dyDescent="0.25">
      <c r="B443" s="109"/>
      <c r="C443" s="16"/>
      <c r="Y443" s="98"/>
    </row>
    <row r="444" spans="2:25" x14ac:dyDescent="0.25">
      <c r="B444" s="109"/>
      <c r="C444" s="16"/>
      <c r="Y444" s="98"/>
    </row>
    <row r="445" spans="2:25" x14ac:dyDescent="0.25">
      <c r="B445" s="109"/>
      <c r="C445" s="16"/>
      <c r="Y445" s="98"/>
    </row>
    <row r="446" spans="2:25" x14ac:dyDescent="0.25">
      <c r="B446" s="109"/>
      <c r="C446" s="16"/>
      <c r="Y446" s="98"/>
    </row>
    <row r="447" spans="2:25" x14ac:dyDescent="0.25">
      <c r="B447" s="109"/>
      <c r="C447" s="16"/>
      <c r="Y447" s="98"/>
    </row>
    <row r="448" spans="2:25" x14ac:dyDescent="0.25">
      <c r="B448" s="109"/>
      <c r="C448" s="16"/>
      <c r="Y448" s="98"/>
    </row>
    <row r="449" spans="2:25" x14ac:dyDescent="0.25">
      <c r="B449" s="109"/>
      <c r="C449" s="16"/>
      <c r="Y449" s="98"/>
    </row>
    <row r="450" spans="2:25" x14ac:dyDescent="0.25">
      <c r="B450" s="109"/>
      <c r="C450" s="16"/>
      <c r="Y450" s="98"/>
    </row>
    <row r="451" spans="2:25" x14ac:dyDescent="0.25">
      <c r="B451" s="109"/>
      <c r="C451" s="16"/>
      <c r="Y451" s="98"/>
    </row>
    <row r="452" spans="2:25" x14ac:dyDescent="0.25">
      <c r="B452" s="109"/>
      <c r="C452" s="16"/>
      <c r="Y452" s="98"/>
    </row>
    <row r="453" spans="2:25" x14ac:dyDescent="0.25">
      <c r="B453" s="109"/>
      <c r="C453" s="16"/>
      <c r="Y453" s="98"/>
    </row>
    <row r="454" spans="2:25" x14ac:dyDescent="0.25">
      <c r="B454" s="109"/>
      <c r="C454" s="16"/>
      <c r="Y454" s="98"/>
    </row>
    <row r="455" spans="2:25" x14ac:dyDescent="0.25">
      <c r="B455" s="109"/>
      <c r="C455" s="16"/>
      <c r="Y455" s="98"/>
    </row>
    <row r="456" spans="2:25" x14ac:dyDescent="0.25">
      <c r="B456" s="109"/>
      <c r="C456" s="16"/>
      <c r="Y456" s="98"/>
    </row>
    <row r="457" spans="2:25" x14ac:dyDescent="0.25">
      <c r="B457" s="109"/>
      <c r="C457" s="16"/>
      <c r="Y457" s="98"/>
    </row>
    <row r="458" spans="2:25" x14ac:dyDescent="0.25">
      <c r="B458" s="109"/>
      <c r="C458" s="16"/>
      <c r="Y458" s="98"/>
    </row>
    <row r="459" spans="2:25" x14ac:dyDescent="0.25">
      <c r="B459" s="109"/>
      <c r="C459" s="16"/>
      <c r="Y459" s="98"/>
    </row>
    <row r="460" spans="2:25" x14ac:dyDescent="0.25">
      <c r="B460" s="109"/>
      <c r="C460" s="16"/>
      <c r="Y460" s="98"/>
    </row>
    <row r="461" spans="2:25" x14ac:dyDescent="0.25">
      <c r="B461" s="109"/>
      <c r="C461" s="16"/>
      <c r="Y461" s="98"/>
    </row>
    <row r="462" spans="2:25" x14ac:dyDescent="0.25">
      <c r="B462" s="109"/>
      <c r="C462" s="16"/>
      <c r="Y462" s="98"/>
    </row>
    <row r="463" spans="2:25" x14ac:dyDescent="0.25">
      <c r="B463" s="109"/>
      <c r="C463" s="16"/>
      <c r="Y463" s="98"/>
    </row>
    <row r="464" spans="2:25" x14ac:dyDescent="0.25">
      <c r="B464" s="109"/>
      <c r="C464" s="16"/>
      <c r="Y464" s="98"/>
    </row>
    <row r="465" spans="2:25" x14ac:dyDescent="0.25">
      <c r="B465" s="109"/>
      <c r="C465" s="16"/>
      <c r="Y465" s="98"/>
    </row>
    <row r="466" spans="2:25" x14ac:dyDescent="0.25">
      <c r="B466" s="109"/>
      <c r="C466" s="16"/>
      <c r="Y466" s="98"/>
    </row>
    <row r="467" spans="2:25" x14ac:dyDescent="0.25">
      <c r="B467" s="109"/>
      <c r="C467" s="16"/>
      <c r="Y467" s="98"/>
    </row>
    <row r="468" spans="2:25" x14ac:dyDescent="0.25">
      <c r="B468" s="109"/>
      <c r="C468" s="16"/>
      <c r="Y468" s="98"/>
    </row>
    <row r="469" spans="2:25" x14ac:dyDescent="0.25">
      <c r="B469" s="109"/>
      <c r="C469" s="16"/>
      <c r="Y469" s="98"/>
    </row>
    <row r="470" spans="2:25" x14ac:dyDescent="0.25">
      <c r="B470" s="109"/>
      <c r="C470" s="16"/>
      <c r="Y470" s="98"/>
    </row>
    <row r="471" spans="2:25" x14ac:dyDescent="0.25">
      <c r="B471" s="109"/>
      <c r="C471" s="16"/>
      <c r="Y471" s="98"/>
    </row>
    <row r="472" spans="2:25" x14ac:dyDescent="0.25">
      <c r="B472" s="109"/>
      <c r="C472" s="16"/>
      <c r="Y472" s="98"/>
    </row>
    <row r="473" spans="2:25" x14ac:dyDescent="0.25">
      <c r="B473" s="109"/>
      <c r="C473" s="16"/>
      <c r="Y473" s="98"/>
    </row>
    <row r="474" spans="2:25" x14ac:dyDescent="0.25">
      <c r="B474" s="109"/>
      <c r="C474" s="16"/>
      <c r="Y474" s="98"/>
    </row>
    <row r="475" spans="2:25" x14ac:dyDescent="0.25">
      <c r="B475" s="109"/>
      <c r="C475" s="16"/>
      <c r="Y475" s="98"/>
    </row>
    <row r="476" spans="2:25" x14ac:dyDescent="0.25">
      <c r="B476" s="109"/>
      <c r="C476" s="16"/>
      <c r="Y476" s="98"/>
    </row>
    <row r="477" spans="2:25" x14ac:dyDescent="0.25">
      <c r="B477" s="109"/>
      <c r="C477" s="16"/>
      <c r="Y477" s="98"/>
    </row>
    <row r="478" spans="2:25" x14ac:dyDescent="0.25">
      <c r="B478" s="109"/>
      <c r="C478" s="16"/>
      <c r="Y478" s="98"/>
    </row>
    <row r="479" spans="2:25" x14ac:dyDescent="0.25">
      <c r="B479" s="109"/>
      <c r="C479" s="16"/>
      <c r="Y479" s="98"/>
    </row>
    <row r="480" spans="2:25" x14ac:dyDescent="0.25">
      <c r="B480" s="109"/>
      <c r="C480" s="16"/>
      <c r="Y480" s="98"/>
    </row>
    <row r="481" spans="2:25" x14ac:dyDescent="0.25">
      <c r="B481" s="109"/>
      <c r="C481" s="16"/>
      <c r="Y481" s="98"/>
    </row>
    <row r="482" spans="2:25" x14ac:dyDescent="0.25">
      <c r="B482" s="109"/>
      <c r="C482" s="16"/>
      <c r="Y482" s="98"/>
    </row>
    <row r="483" spans="2:25" x14ac:dyDescent="0.25">
      <c r="B483" s="109"/>
      <c r="C483" s="16"/>
      <c r="Y483" s="98"/>
    </row>
    <row r="484" spans="2:25" x14ac:dyDescent="0.25">
      <c r="B484" s="109"/>
      <c r="C484" s="16"/>
      <c r="Y484" s="98"/>
    </row>
    <row r="485" spans="2:25" x14ac:dyDescent="0.25">
      <c r="B485" s="109"/>
      <c r="C485" s="16"/>
      <c r="Y485" s="98"/>
    </row>
    <row r="486" spans="2:25" x14ac:dyDescent="0.25">
      <c r="B486" s="109"/>
      <c r="C486" s="16"/>
      <c r="Y486" s="98"/>
    </row>
    <row r="487" spans="2:25" x14ac:dyDescent="0.25">
      <c r="B487" s="109"/>
      <c r="C487" s="16"/>
      <c r="Y487" s="98"/>
    </row>
    <row r="488" spans="2:25" x14ac:dyDescent="0.25">
      <c r="B488" s="109"/>
      <c r="C488" s="16"/>
      <c r="Y488" s="98"/>
    </row>
    <row r="489" spans="2:25" x14ac:dyDescent="0.25">
      <c r="B489" s="109"/>
      <c r="C489" s="16"/>
      <c r="Y489" s="98"/>
    </row>
    <row r="490" spans="2:25" x14ac:dyDescent="0.25">
      <c r="B490" s="109"/>
      <c r="C490" s="16"/>
      <c r="Y490" s="98"/>
    </row>
    <row r="491" spans="2:25" x14ac:dyDescent="0.25">
      <c r="B491" s="109"/>
      <c r="C491" s="16"/>
      <c r="Y491" s="98"/>
    </row>
    <row r="492" spans="2:25" x14ac:dyDescent="0.25">
      <c r="B492" s="109"/>
      <c r="C492" s="16"/>
      <c r="Y492" s="98"/>
    </row>
    <row r="493" spans="2:25" x14ac:dyDescent="0.25">
      <c r="B493" s="109"/>
      <c r="C493" s="16"/>
      <c r="Y493" s="98"/>
    </row>
    <row r="494" spans="2:25" x14ac:dyDescent="0.25">
      <c r="B494" s="109"/>
      <c r="C494" s="16"/>
      <c r="Y494" s="98"/>
    </row>
    <row r="495" spans="2:25" x14ac:dyDescent="0.25">
      <c r="B495" s="109"/>
      <c r="C495" s="16"/>
      <c r="Y495" s="98"/>
    </row>
    <row r="496" spans="2:25" x14ac:dyDescent="0.25">
      <c r="B496" s="109"/>
      <c r="C496" s="16"/>
      <c r="Y496" s="98"/>
    </row>
    <row r="497" spans="2:25" x14ac:dyDescent="0.25">
      <c r="B497" s="109"/>
      <c r="C497" s="16"/>
      <c r="Y497" s="98"/>
    </row>
    <row r="498" spans="2:25" x14ac:dyDescent="0.25">
      <c r="B498" s="109"/>
      <c r="C498" s="16"/>
      <c r="Y498" s="98"/>
    </row>
    <row r="499" spans="2:25" x14ac:dyDescent="0.25">
      <c r="B499" s="109"/>
      <c r="C499" s="16"/>
      <c r="Y499" s="98"/>
    </row>
    <row r="500" spans="2:25" x14ac:dyDescent="0.25">
      <c r="B500" s="109"/>
      <c r="C500" s="16"/>
      <c r="Y500" s="98"/>
    </row>
    <row r="501" spans="2:25" x14ac:dyDescent="0.25">
      <c r="B501" s="109"/>
      <c r="C501" s="16"/>
      <c r="Y501" s="98"/>
    </row>
    <row r="502" spans="2:25" x14ac:dyDescent="0.25">
      <c r="B502" s="109"/>
      <c r="C502" s="16"/>
      <c r="Y502" s="98"/>
    </row>
    <row r="503" spans="2:25" x14ac:dyDescent="0.25">
      <c r="B503" s="109"/>
      <c r="C503" s="16"/>
      <c r="Y503" s="98"/>
    </row>
    <row r="504" spans="2:25" x14ac:dyDescent="0.25">
      <c r="B504" s="109"/>
      <c r="C504" s="16"/>
      <c r="Y504" s="98"/>
    </row>
    <row r="505" spans="2:25" x14ac:dyDescent="0.25">
      <c r="B505" s="109"/>
      <c r="C505" s="16"/>
      <c r="Y505" s="98"/>
    </row>
    <row r="506" spans="2:25" x14ac:dyDescent="0.25">
      <c r="B506" s="109"/>
      <c r="C506" s="16"/>
      <c r="Y506" s="98"/>
    </row>
    <row r="507" spans="2:25" x14ac:dyDescent="0.25">
      <c r="B507" s="109"/>
      <c r="C507" s="16"/>
      <c r="Y507" s="98"/>
    </row>
    <row r="508" spans="2:25" x14ac:dyDescent="0.25">
      <c r="B508" s="109"/>
      <c r="C508" s="16"/>
      <c r="Y508" s="98"/>
    </row>
    <row r="509" spans="2:25" x14ac:dyDescent="0.25">
      <c r="B509" s="109"/>
      <c r="C509" s="16"/>
      <c r="Y509" s="98"/>
    </row>
    <row r="510" spans="2:25" x14ac:dyDescent="0.25">
      <c r="B510" s="109"/>
      <c r="C510" s="16"/>
      <c r="Y510" s="98"/>
    </row>
    <row r="511" spans="2:25" x14ac:dyDescent="0.25">
      <c r="B511" s="109"/>
      <c r="C511" s="16"/>
      <c r="Y511" s="98"/>
    </row>
    <row r="512" spans="2:25" x14ac:dyDescent="0.25">
      <c r="B512" s="109"/>
      <c r="C512" s="16"/>
      <c r="Y512" s="98"/>
    </row>
    <row r="513" spans="2:25" x14ac:dyDescent="0.25">
      <c r="B513" s="109"/>
      <c r="C513" s="16"/>
      <c r="Y513" s="98"/>
    </row>
    <row r="514" spans="2:25" x14ac:dyDescent="0.25">
      <c r="B514" s="109"/>
      <c r="C514" s="16"/>
      <c r="Y514" s="98"/>
    </row>
    <row r="515" spans="2:25" x14ac:dyDescent="0.25">
      <c r="B515" s="109"/>
      <c r="C515" s="16"/>
      <c r="Y515" s="98"/>
    </row>
    <row r="516" spans="2:25" x14ac:dyDescent="0.25">
      <c r="B516" s="109"/>
      <c r="C516" s="16"/>
      <c r="Y516" s="98"/>
    </row>
    <row r="517" spans="2:25" x14ac:dyDescent="0.25">
      <c r="B517" s="109"/>
      <c r="C517" s="16"/>
      <c r="Y517" s="98"/>
    </row>
    <row r="518" spans="2:25" x14ac:dyDescent="0.25">
      <c r="B518" s="109"/>
      <c r="C518" s="16"/>
      <c r="Y518" s="98"/>
    </row>
    <row r="519" spans="2:25" x14ac:dyDescent="0.25">
      <c r="B519" s="109"/>
      <c r="C519" s="16"/>
      <c r="Y519" s="98"/>
    </row>
    <row r="520" spans="2:25" x14ac:dyDescent="0.25">
      <c r="B520" s="109"/>
      <c r="C520" s="16"/>
      <c r="Y520" s="98"/>
    </row>
    <row r="521" spans="2:25" x14ac:dyDescent="0.25">
      <c r="B521" s="109"/>
      <c r="C521" s="16"/>
      <c r="Y521" s="98"/>
    </row>
    <row r="522" spans="2:25" x14ac:dyDescent="0.25">
      <c r="B522" s="109"/>
      <c r="C522" s="16"/>
      <c r="Y522" s="98"/>
    </row>
    <row r="523" spans="2:25" x14ac:dyDescent="0.25">
      <c r="B523" s="109"/>
      <c r="C523" s="16"/>
      <c r="Y523" s="98"/>
    </row>
    <row r="524" spans="2:25" x14ac:dyDescent="0.25">
      <c r="B524" s="109"/>
      <c r="C524" s="16"/>
      <c r="Y524" s="98"/>
    </row>
    <row r="525" spans="2:25" x14ac:dyDescent="0.25">
      <c r="B525" s="109"/>
      <c r="C525" s="16"/>
      <c r="Y525" s="98"/>
    </row>
    <row r="526" spans="2:25" x14ac:dyDescent="0.25">
      <c r="B526" s="109"/>
      <c r="C526" s="16"/>
      <c r="Y526" s="98"/>
    </row>
    <row r="527" spans="2:25" x14ac:dyDescent="0.25">
      <c r="B527" s="109"/>
      <c r="C527" s="16"/>
      <c r="Y527" s="98"/>
    </row>
    <row r="528" spans="2:25" x14ac:dyDescent="0.25">
      <c r="B528" s="109"/>
      <c r="C528" s="16"/>
      <c r="Y528" s="98"/>
    </row>
    <row r="529" spans="2:25" x14ac:dyDescent="0.25">
      <c r="B529" s="109"/>
      <c r="C529" s="16"/>
      <c r="Y529" s="98"/>
    </row>
    <row r="530" spans="2:25" x14ac:dyDescent="0.25">
      <c r="B530" s="109"/>
      <c r="C530" s="16"/>
      <c r="Y530" s="98"/>
    </row>
    <row r="531" spans="2:25" x14ac:dyDescent="0.25">
      <c r="B531" s="109"/>
      <c r="C531" s="16"/>
      <c r="Y531" s="98"/>
    </row>
    <row r="532" spans="2:25" x14ac:dyDescent="0.25">
      <c r="B532" s="109"/>
      <c r="C532" s="16"/>
      <c r="Y532" s="98"/>
    </row>
    <row r="533" spans="2:25" x14ac:dyDescent="0.25">
      <c r="B533" s="109"/>
      <c r="C533" s="16"/>
      <c r="Y533" s="98"/>
    </row>
    <row r="534" spans="2:25" x14ac:dyDescent="0.25">
      <c r="B534" s="109"/>
      <c r="C534" s="16"/>
      <c r="Y534" s="98"/>
    </row>
    <row r="535" spans="2:25" x14ac:dyDescent="0.25">
      <c r="B535" s="109"/>
      <c r="C535" s="16"/>
      <c r="Y535" s="98"/>
    </row>
    <row r="536" spans="2:25" x14ac:dyDescent="0.25">
      <c r="B536" s="109"/>
      <c r="C536" s="16"/>
      <c r="Y536" s="98"/>
    </row>
    <row r="537" spans="2:25" x14ac:dyDescent="0.25">
      <c r="B537" s="109"/>
      <c r="C537" s="16"/>
      <c r="Y537" s="98"/>
    </row>
    <row r="538" spans="2:25" x14ac:dyDescent="0.25">
      <c r="B538" s="109"/>
      <c r="C538" s="16"/>
      <c r="Y538" s="98"/>
    </row>
    <row r="539" spans="2:25" x14ac:dyDescent="0.25">
      <c r="B539" s="109"/>
      <c r="C539" s="16"/>
      <c r="Y539" s="98"/>
    </row>
    <row r="540" spans="2:25" x14ac:dyDescent="0.25">
      <c r="B540" s="109"/>
      <c r="C540" s="16"/>
      <c r="Y540" s="98"/>
    </row>
    <row r="541" spans="2:25" x14ac:dyDescent="0.25">
      <c r="B541" s="109"/>
      <c r="C541" s="16"/>
      <c r="Y541" s="98"/>
    </row>
    <row r="542" spans="2:25" x14ac:dyDescent="0.25">
      <c r="B542" s="109"/>
      <c r="C542" s="16"/>
      <c r="Y542" s="98"/>
    </row>
    <row r="543" spans="2:25" x14ac:dyDescent="0.25">
      <c r="B543" s="109"/>
      <c r="C543" s="16"/>
      <c r="Y543" s="98"/>
    </row>
    <row r="544" spans="2:25" x14ac:dyDescent="0.25">
      <c r="B544" s="109"/>
      <c r="C544" s="16"/>
      <c r="Y544" s="98"/>
    </row>
    <row r="545" spans="2:25" x14ac:dyDescent="0.25">
      <c r="B545" s="109"/>
      <c r="C545" s="16"/>
      <c r="Y545" s="98"/>
    </row>
    <row r="546" spans="2:25" x14ac:dyDescent="0.25">
      <c r="B546" s="109"/>
      <c r="C546" s="16"/>
      <c r="Y546" s="98"/>
    </row>
    <row r="547" spans="2:25" x14ac:dyDescent="0.25">
      <c r="B547" s="109"/>
      <c r="C547" s="16"/>
      <c r="Y547" s="98"/>
    </row>
    <row r="548" spans="2:25" x14ac:dyDescent="0.25">
      <c r="B548" s="109"/>
      <c r="C548" s="16"/>
      <c r="Y548" s="98"/>
    </row>
    <row r="549" spans="2:25" x14ac:dyDescent="0.25">
      <c r="B549" s="109"/>
      <c r="C549" s="16"/>
      <c r="Y549" s="98"/>
    </row>
    <row r="550" spans="2:25" x14ac:dyDescent="0.25">
      <c r="B550" s="109"/>
      <c r="C550" s="16"/>
      <c r="Y550" s="98"/>
    </row>
    <row r="551" spans="2:25" x14ac:dyDescent="0.25">
      <c r="B551" s="109"/>
      <c r="C551" s="16"/>
      <c r="Y551" s="98"/>
    </row>
    <row r="552" spans="2:25" x14ac:dyDescent="0.25">
      <c r="B552" s="109"/>
      <c r="C552" s="16"/>
      <c r="Y552" s="98"/>
    </row>
    <row r="553" spans="2:25" x14ac:dyDescent="0.25">
      <c r="B553" s="109"/>
      <c r="C553" s="16"/>
      <c r="Y553" s="98"/>
    </row>
    <row r="554" spans="2:25" x14ac:dyDescent="0.25">
      <c r="B554" s="109"/>
      <c r="C554" s="16"/>
      <c r="Y554" s="98"/>
    </row>
    <row r="555" spans="2:25" x14ac:dyDescent="0.25">
      <c r="B555" s="109"/>
      <c r="C555" s="16"/>
      <c r="Y555" s="98"/>
    </row>
    <row r="556" spans="2:25" x14ac:dyDescent="0.25">
      <c r="B556" s="109"/>
      <c r="C556" s="16"/>
      <c r="Y556" s="98"/>
    </row>
    <row r="557" spans="2:25" x14ac:dyDescent="0.25">
      <c r="B557" s="109"/>
      <c r="C557" s="16"/>
      <c r="Y557" s="98"/>
    </row>
    <row r="558" spans="2:25" x14ac:dyDescent="0.25">
      <c r="B558" s="109"/>
      <c r="C558" s="16"/>
      <c r="Y558" s="98"/>
    </row>
    <row r="559" spans="2:25" x14ac:dyDescent="0.25">
      <c r="B559" s="109"/>
      <c r="C559" s="16"/>
      <c r="Y559" s="98"/>
    </row>
    <row r="560" spans="2:25" x14ac:dyDescent="0.25">
      <c r="B560" s="109"/>
      <c r="C560" s="16"/>
      <c r="Y560" s="98"/>
    </row>
    <row r="561" spans="2:25" x14ac:dyDescent="0.25">
      <c r="B561" s="109"/>
      <c r="C561" s="16"/>
      <c r="Y561" s="98"/>
    </row>
    <row r="562" spans="2:25" x14ac:dyDescent="0.25">
      <c r="B562" s="109"/>
      <c r="C562" s="16"/>
      <c r="Y562" s="98"/>
    </row>
    <row r="563" spans="2:25" x14ac:dyDescent="0.25">
      <c r="B563" s="109"/>
      <c r="C563" s="16"/>
      <c r="Y563" s="98"/>
    </row>
    <row r="564" spans="2:25" x14ac:dyDescent="0.25">
      <c r="B564" s="109"/>
      <c r="C564" s="16"/>
      <c r="Y564" s="98"/>
    </row>
    <row r="565" spans="2:25" x14ac:dyDescent="0.25">
      <c r="B565" s="109"/>
      <c r="C565" s="16"/>
      <c r="Y565" s="98"/>
    </row>
    <row r="566" spans="2:25" x14ac:dyDescent="0.25">
      <c r="B566" s="109"/>
      <c r="C566" s="16"/>
      <c r="Y566" s="98"/>
    </row>
    <row r="567" spans="2:25" x14ac:dyDescent="0.25">
      <c r="B567" s="109"/>
      <c r="C567" s="16"/>
      <c r="Y567" s="98"/>
    </row>
    <row r="568" spans="2:25" x14ac:dyDescent="0.25">
      <c r="B568" s="109"/>
      <c r="C568" s="16"/>
      <c r="Y568" s="98"/>
    </row>
    <row r="569" spans="2:25" x14ac:dyDescent="0.25">
      <c r="B569" s="109"/>
      <c r="C569" s="16"/>
      <c r="Y569" s="98"/>
    </row>
    <row r="570" spans="2:25" x14ac:dyDescent="0.25">
      <c r="B570" s="109"/>
      <c r="C570" s="16"/>
      <c r="Y570" s="98"/>
    </row>
    <row r="571" spans="2:25" x14ac:dyDescent="0.25">
      <c r="B571" s="109"/>
      <c r="C571" s="16"/>
      <c r="Y571" s="98"/>
    </row>
    <row r="572" spans="2:25" x14ac:dyDescent="0.25">
      <c r="B572" s="109"/>
      <c r="C572" s="16"/>
      <c r="Y572" s="98"/>
    </row>
    <row r="573" spans="2:25" x14ac:dyDescent="0.25">
      <c r="B573" s="109"/>
      <c r="C573" s="16"/>
      <c r="Y573" s="98"/>
    </row>
    <row r="574" spans="2:25" x14ac:dyDescent="0.25">
      <c r="B574" s="109"/>
      <c r="C574" s="16"/>
      <c r="Y574" s="98"/>
    </row>
    <row r="575" spans="2:25" x14ac:dyDescent="0.25">
      <c r="B575" s="109"/>
      <c r="C575" s="16"/>
      <c r="Y575" s="98"/>
    </row>
    <row r="576" spans="2:25" x14ac:dyDescent="0.25">
      <c r="B576" s="109"/>
      <c r="C576" s="16"/>
      <c r="Y576" s="98"/>
    </row>
    <row r="577" spans="2:25" x14ac:dyDescent="0.25">
      <c r="B577" s="109"/>
      <c r="C577" s="16"/>
      <c r="Y577" s="98"/>
    </row>
    <row r="578" spans="2:25" x14ac:dyDescent="0.25">
      <c r="B578" s="109"/>
      <c r="C578" s="16"/>
      <c r="Y578" s="98"/>
    </row>
    <row r="579" spans="2:25" x14ac:dyDescent="0.25">
      <c r="B579" s="109"/>
      <c r="C579" s="16"/>
      <c r="Y579" s="98"/>
    </row>
    <row r="580" spans="2:25" x14ac:dyDescent="0.25">
      <c r="B580" s="109"/>
      <c r="C580" s="16"/>
      <c r="Y580" s="98"/>
    </row>
    <row r="581" spans="2:25" x14ac:dyDescent="0.25">
      <c r="B581" s="109"/>
      <c r="C581" s="16"/>
      <c r="Y581" s="98"/>
    </row>
    <row r="582" spans="2:25" x14ac:dyDescent="0.25">
      <c r="B582" s="109"/>
      <c r="C582" s="16"/>
      <c r="Y582" s="98"/>
    </row>
    <row r="583" spans="2:25" x14ac:dyDescent="0.25">
      <c r="B583" s="109"/>
      <c r="C583" s="16"/>
      <c r="Y583" s="98"/>
    </row>
    <row r="584" spans="2:25" x14ac:dyDescent="0.25">
      <c r="B584" s="109"/>
      <c r="C584" s="16"/>
      <c r="Y584" s="98"/>
    </row>
    <row r="585" spans="2:25" x14ac:dyDescent="0.25">
      <c r="B585" s="109"/>
      <c r="C585" s="16"/>
      <c r="Y585" s="98"/>
    </row>
    <row r="586" spans="2:25" x14ac:dyDescent="0.25">
      <c r="B586" s="109"/>
      <c r="C586" s="16"/>
      <c r="Y586" s="98"/>
    </row>
    <row r="587" spans="2:25" x14ac:dyDescent="0.25">
      <c r="B587" s="109"/>
      <c r="C587" s="16"/>
      <c r="Y587" s="98"/>
    </row>
    <row r="588" spans="2:25" x14ac:dyDescent="0.25">
      <c r="B588" s="109"/>
      <c r="C588" s="16"/>
      <c r="Y588" s="98"/>
    </row>
    <row r="589" spans="2:25" x14ac:dyDescent="0.25">
      <c r="B589" s="109"/>
      <c r="C589" s="16"/>
      <c r="Y589" s="98"/>
    </row>
    <row r="590" spans="2:25" x14ac:dyDescent="0.25">
      <c r="B590" s="109"/>
      <c r="C590" s="16"/>
      <c r="Y590" s="98"/>
    </row>
    <row r="591" spans="2:25" x14ac:dyDescent="0.25">
      <c r="B591" s="109"/>
      <c r="C591" s="16"/>
      <c r="Y591" s="98"/>
    </row>
    <row r="592" spans="2:25" x14ac:dyDescent="0.25">
      <c r="B592" s="109"/>
      <c r="C592" s="16"/>
      <c r="Y592" s="98"/>
    </row>
    <row r="593" spans="2:25" x14ac:dyDescent="0.25">
      <c r="B593" s="109"/>
      <c r="C593" s="16"/>
      <c r="Y593" s="98"/>
    </row>
    <row r="594" spans="2:25" x14ac:dyDescent="0.25">
      <c r="B594" s="109"/>
      <c r="C594" s="16"/>
      <c r="Y594" s="98"/>
    </row>
    <row r="595" spans="2:25" x14ac:dyDescent="0.25">
      <c r="B595" s="109"/>
      <c r="C595" s="16"/>
      <c r="Y595" s="98"/>
    </row>
    <row r="596" spans="2:25" x14ac:dyDescent="0.25">
      <c r="B596" s="109"/>
      <c r="C596" s="16"/>
      <c r="Y596" s="98"/>
    </row>
    <row r="597" spans="2:25" x14ac:dyDescent="0.25">
      <c r="B597" s="109"/>
      <c r="C597" s="16"/>
      <c r="Y597" s="98"/>
    </row>
    <row r="598" spans="2:25" x14ac:dyDescent="0.25">
      <c r="B598" s="109"/>
      <c r="C598" s="16"/>
      <c r="Y598" s="98"/>
    </row>
    <row r="599" spans="2:25" x14ac:dyDescent="0.25">
      <c r="B599" s="109"/>
      <c r="C599" s="16"/>
      <c r="Y599" s="98"/>
    </row>
    <row r="600" spans="2:25" x14ac:dyDescent="0.25">
      <c r="B600" s="109"/>
      <c r="C600" s="16"/>
      <c r="Y600" s="98"/>
    </row>
    <row r="601" spans="2:25" x14ac:dyDescent="0.25">
      <c r="B601" s="109"/>
      <c r="C601" s="16"/>
      <c r="Y601" s="98"/>
    </row>
    <row r="602" spans="2:25" x14ac:dyDescent="0.25">
      <c r="B602" s="109"/>
      <c r="C602" s="16"/>
      <c r="Y602" s="98"/>
    </row>
    <row r="603" spans="2:25" x14ac:dyDescent="0.25">
      <c r="B603" s="109"/>
      <c r="C603" s="16"/>
      <c r="Y603" s="98"/>
    </row>
    <row r="604" spans="2:25" x14ac:dyDescent="0.25">
      <c r="B604" s="109"/>
      <c r="C604" s="16"/>
      <c r="Y604" s="98"/>
    </row>
    <row r="605" spans="2:25" x14ac:dyDescent="0.25">
      <c r="B605" s="109"/>
      <c r="C605" s="16"/>
      <c r="Y605" s="98"/>
    </row>
    <row r="606" spans="2:25" x14ac:dyDescent="0.25">
      <c r="B606" s="109"/>
      <c r="C606" s="16"/>
      <c r="Y606" s="98"/>
    </row>
    <row r="607" spans="2:25" x14ac:dyDescent="0.25">
      <c r="B607" s="109"/>
      <c r="C607" s="16"/>
      <c r="Y607" s="98"/>
    </row>
    <row r="608" spans="2:25" x14ac:dyDescent="0.25">
      <c r="B608" s="109"/>
      <c r="C608" s="16"/>
      <c r="Y608" s="98"/>
    </row>
    <row r="609" spans="2:25" x14ac:dyDescent="0.25">
      <c r="B609" s="109"/>
      <c r="C609" s="16"/>
      <c r="Y609" s="98"/>
    </row>
    <row r="610" spans="2:25" x14ac:dyDescent="0.25">
      <c r="B610" s="109"/>
      <c r="C610" s="16"/>
      <c r="Y610" s="98"/>
    </row>
    <row r="611" spans="2:25" x14ac:dyDescent="0.25">
      <c r="B611" s="109"/>
      <c r="C611" s="16"/>
      <c r="Y611" s="98"/>
    </row>
    <row r="612" spans="2:25" x14ac:dyDescent="0.25">
      <c r="B612" s="109"/>
      <c r="C612" s="16"/>
      <c r="Y612" s="98"/>
    </row>
    <row r="613" spans="2:25" x14ac:dyDescent="0.25">
      <c r="B613" s="109"/>
      <c r="C613" s="16"/>
      <c r="Y613" s="98"/>
    </row>
    <row r="614" spans="2:25" x14ac:dyDescent="0.25">
      <c r="B614" s="109"/>
      <c r="C614" s="16"/>
      <c r="Y614" s="98"/>
    </row>
    <row r="615" spans="2:25" x14ac:dyDescent="0.25">
      <c r="B615" s="109"/>
      <c r="C615" s="16"/>
      <c r="Y615" s="98"/>
    </row>
    <row r="616" spans="2:25" x14ac:dyDescent="0.25">
      <c r="B616" s="109"/>
      <c r="C616" s="16"/>
      <c r="Y616" s="98"/>
    </row>
    <row r="617" spans="2:25" x14ac:dyDescent="0.25">
      <c r="B617" s="109"/>
      <c r="C617" s="16"/>
      <c r="Y617" s="98"/>
    </row>
    <row r="618" spans="2:25" x14ac:dyDescent="0.25">
      <c r="B618" s="109"/>
      <c r="C618" s="16"/>
      <c r="Y618" s="98"/>
    </row>
    <row r="619" spans="2:25" x14ac:dyDescent="0.25">
      <c r="B619" s="109"/>
      <c r="C619" s="16"/>
      <c r="Y619" s="98"/>
    </row>
    <row r="620" spans="2:25" x14ac:dyDescent="0.25">
      <c r="B620" s="109"/>
      <c r="C620" s="16"/>
      <c r="Y620" s="98"/>
    </row>
    <row r="621" spans="2:25" x14ac:dyDescent="0.25">
      <c r="B621" s="109"/>
      <c r="C621" s="16"/>
      <c r="Y621" s="98"/>
    </row>
    <row r="622" spans="2:25" x14ac:dyDescent="0.25">
      <c r="B622" s="109"/>
      <c r="C622" s="16"/>
      <c r="Y622" s="98"/>
    </row>
    <row r="623" spans="2:25" x14ac:dyDescent="0.25">
      <c r="B623" s="109"/>
      <c r="C623" s="16"/>
      <c r="Y623" s="98"/>
    </row>
    <row r="624" spans="2:25" x14ac:dyDescent="0.25">
      <c r="B624" s="109"/>
      <c r="C624" s="16"/>
      <c r="Y624" s="98"/>
    </row>
    <row r="625" spans="2:25" x14ac:dyDescent="0.25">
      <c r="B625" s="109"/>
      <c r="C625" s="16"/>
      <c r="Y625" s="98"/>
    </row>
    <row r="626" spans="2:25" x14ac:dyDescent="0.25">
      <c r="B626" s="109"/>
      <c r="C626" s="16"/>
      <c r="Y626" s="98"/>
    </row>
    <row r="627" spans="2:25" x14ac:dyDescent="0.25">
      <c r="B627" s="109"/>
      <c r="C627" s="16"/>
      <c r="Y627" s="98"/>
    </row>
    <row r="628" spans="2:25" x14ac:dyDescent="0.25">
      <c r="B628" s="109"/>
      <c r="C628" s="16"/>
      <c r="Y628" s="98"/>
    </row>
    <row r="629" spans="2:25" x14ac:dyDescent="0.25">
      <c r="B629" s="109"/>
      <c r="C629" s="16"/>
      <c r="Y629" s="98"/>
    </row>
    <row r="630" spans="2:25" x14ac:dyDescent="0.25">
      <c r="B630" s="109"/>
      <c r="C630" s="16"/>
      <c r="Y630" s="98"/>
    </row>
    <row r="631" spans="2:25" x14ac:dyDescent="0.25">
      <c r="B631" s="109"/>
      <c r="C631" s="16"/>
      <c r="Y631" s="98"/>
    </row>
    <row r="632" spans="2:25" x14ac:dyDescent="0.25">
      <c r="B632" s="109"/>
      <c r="C632" s="16"/>
      <c r="Y632" s="98"/>
    </row>
    <row r="633" spans="2:25" x14ac:dyDescent="0.25">
      <c r="B633" s="109"/>
      <c r="C633" s="16"/>
      <c r="Y633" s="98"/>
    </row>
    <row r="634" spans="2:25" x14ac:dyDescent="0.25">
      <c r="B634" s="109"/>
      <c r="C634" s="16"/>
      <c r="Y634" s="98"/>
    </row>
    <row r="635" spans="2:25" x14ac:dyDescent="0.25">
      <c r="B635" s="109"/>
      <c r="C635" s="16"/>
      <c r="Y635" s="98"/>
    </row>
    <row r="636" spans="2:25" x14ac:dyDescent="0.25">
      <c r="B636" s="109"/>
      <c r="C636" s="16"/>
      <c r="Y636" s="98"/>
    </row>
    <row r="637" spans="2:25" x14ac:dyDescent="0.25">
      <c r="B637" s="109"/>
      <c r="C637" s="16"/>
      <c r="Y637" s="98"/>
    </row>
    <row r="638" spans="2:25" x14ac:dyDescent="0.25">
      <c r="B638" s="109"/>
      <c r="C638" s="16"/>
      <c r="Y638" s="98"/>
    </row>
    <row r="639" spans="2:25" x14ac:dyDescent="0.25">
      <c r="B639" s="109"/>
      <c r="C639" s="16"/>
      <c r="Y639" s="98"/>
    </row>
    <row r="640" spans="2:25" x14ac:dyDescent="0.25">
      <c r="B640" s="109"/>
      <c r="C640" s="16"/>
      <c r="Y640" s="98"/>
    </row>
    <row r="641" spans="2:25" x14ac:dyDescent="0.25">
      <c r="B641" s="109"/>
      <c r="C641" s="16"/>
      <c r="Y641" s="98"/>
    </row>
    <row r="642" spans="2:25" x14ac:dyDescent="0.25">
      <c r="B642" s="109"/>
      <c r="C642" s="16"/>
      <c r="Y642" s="98"/>
    </row>
    <row r="643" spans="2:25" x14ac:dyDescent="0.25">
      <c r="B643" s="109"/>
      <c r="C643" s="16"/>
      <c r="Y643" s="98"/>
    </row>
    <row r="644" spans="2:25" x14ac:dyDescent="0.25">
      <c r="B644" s="109"/>
      <c r="C644" s="16"/>
      <c r="Y644" s="98"/>
    </row>
    <row r="645" spans="2:25" x14ac:dyDescent="0.25">
      <c r="B645" s="109"/>
      <c r="C645" s="16"/>
      <c r="Y645" s="98"/>
    </row>
    <row r="646" spans="2:25" x14ac:dyDescent="0.25">
      <c r="B646" s="109"/>
      <c r="C646" s="16"/>
      <c r="Y646" s="98"/>
    </row>
    <row r="647" spans="2:25" x14ac:dyDescent="0.25">
      <c r="B647" s="109"/>
      <c r="C647" s="16"/>
      <c r="Y647" s="98"/>
    </row>
    <row r="648" spans="2:25" x14ac:dyDescent="0.25">
      <c r="B648" s="109"/>
      <c r="C648" s="16"/>
      <c r="Y648" s="98"/>
    </row>
    <row r="649" spans="2:25" x14ac:dyDescent="0.25">
      <c r="B649" s="109"/>
      <c r="C649" s="16"/>
      <c r="Y649" s="98"/>
    </row>
    <row r="650" spans="2:25" x14ac:dyDescent="0.25">
      <c r="B650" s="109"/>
      <c r="C650" s="16"/>
      <c r="Y650" s="98"/>
    </row>
    <row r="651" spans="2:25" x14ac:dyDescent="0.25">
      <c r="B651" s="109"/>
      <c r="C651" s="16"/>
      <c r="Y651" s="98"/>
    </row>
    <row r="652" spans="2:25" x14ac:dyDescent="0.25">
      <c r="B652" s="109"/>
      <c r="C652" s="16"/>
      <c r="Y652" s="98"/>
    </row>
    <row r="653" spans="2:25" x14ac:dyDescent="0.25">
      <c r="B653" s="109"/>
      <c r="C653" s="16"/>
      <c r="Y653" s="98"/>
    </row>
    <row r="654" spans="2:25" x14ac:dyDescent="0.25">
      <c r="B654" s="109"/>
      <c r="C654" s="16"/>
      <c r="Y654" s="98"/>
    </row>
    <row r="655" spans="2:25" x14ac:dyDescent="0.25">
      <c r="B655" s="109"/>
      <c r="C655" s="16"/>
      <c r="Y655" s="98"/>
    </row>
    <row r="656" spans="2:25" x14ac:dyDescent="0.25">
      <c r="B656" s="109"/>
      <c r="C656" s="16"/>
      <c r="Y656" s="98"/>
    </row>
    <row r="657" spans="2:25" x14ac:dyDescent="0.25">
      <c r="B657" s="109"/>
      <c r="C657" s="16"/>
      <c r="Y657" s="98"/>
    </row>
    <row r="658" spans="2:25" x14ac:dyDescent="0.25">
      <c r="B658" s="109"/>
      <c r="C658" s="16"/>
      <c r="Y658" s="98"/>
    </row>
    <row r="659" spans="2:25" x14ac:dyDescent="0.25">
      <c r="B659" s="109"/>
      <c r="C659" s="16"/>
      <c r="Y659" s="98"/>
    </row>
    <row r="660" spans="2:25" x14ac:dyDescent="0.25">
      <c r="B660" s="109"/>
      <c r="C660" s="16"/>
      <c r="Y660" s="98"/>
    </row>
    <row r="661" spans="2:25" x14ac:dyDescent="0.25">
      <c r="B661" s="109"/>
      <c r="C661" s="16"/>
      <c r="Y661" s="98"/>
    </row>
    <row r="662" spans="2:25" x14ac:dyDescent="0.25">
      <c r="B662" s="109"/>
      <c r="C662" s="16"/>
      <c r="Y662" s="98"/>
    </row>
    <row r="663" spans="2:25" x14ac:dyDescent="0.25">
      <c r="B663" s="109"/>
      <c r="C663" s="16"/>
      <c r="Y663" s="98"/>
    </row>
    <row r="664" spans="2:25" x14ac:dyDescent="0.25">
      <c r="B664" s="109"/>
      <c r="C664" s="16"/>
      <c r="Y664" s="98"/>
    </row>
    <row r="665" spans="2:25" x14ac:dyDescent="0.25">
      <c r="B665" s="109"/>
      <c r="C665" s="16"/>
      <c r="Y665" s="98"/>
    </row>
    <row r="666" spans="2:25" x14ac:dyDescent="0.25">
      <c r="B666" s="109"/>
      <c r="C666" s="16"/>
      <c r="Y666" s="98"/>
    </row>
    <row r="667" spans="2:25" x14ac:dyDescent="0.25">
      <c r="B667" s="109"/>
      <c r="C667" s="16"/>
      <c r="Y667" s="98"/>
    </row>
    <row r="668" spans="2:25" x14ac:dyDescent="0.25">
      <c r="B668" s="109"/>
      <c r="C668" s="16"/>
      <c r="Y668" s="98"/>
    </row>
    <row r="669" spans="2:25" x14ac:dyDescent="0.25">
      <c r="B669" s="109"/>
      <c r="C669" s="16"/>
      <c r="Y669" s="98"/>
    </row>
    <row r="670" spans="2:25" x14ac:dyDescent="0.25">
      <c r="B670" s="109"/>
      <c r="C670" s="16"/>
      <c r="Y670" s="98"/>
    </row>
    <row r="671" spans="2:25" x14ac:dyDescent="0.25">
      <c r="B671" s="109"/>
      <c r="C671" s="16"/>
      <c r="Y671" s="98"/>
    </row>
    <row r="672" spans="2:25" x14ac:dyDescent="0.25">
      <c r="B672" s="109"/>
      <c r="C672" s="16"/>
      <c r="Y672" s="98"/>
    </row>
    <row r="673" spans="2:25" x14ac:dyDescent="0.25">
      <c r="B673" s="109"/>
      <c r="C673" s="16"/>
      <c r="Y673" s="98"/>
    </row>
    <row r="674" spans="2:25" x14ac:dyDescent="0.25">
      <c r="B674" s="109"/>
      <c r="C674" s="16"/>
      <c r="Y674" s="98"/>
    </row>
    <row r="675" spans="2:25" x14ac:dyDescent="0.25">
      <c r="B675" s="109"/>
      <c r="C675" s="16"/>
      <c r="Y675" s="98"/>
    </row>
    <row r="676" spans="2:25" x14ac:dyDescent="0.25">
      <c r="B676" s="109"/>
      <c r="C676" s="16"/>
      <c r="Y676" s="98"/>
    </row>
    <row r="677" spans="2:25" x14ac:dyDescent="0.25">
      <c r="B677" s="109"/>
      <c r="C677" s="16"/>
      <c r="Y677" s="98"/>
    </row>
    <row r="678" spans="2:25" x14ac:dyDescent="0.25">
      <c r="B678" s="109"/>
      <c r="C678" s="16"/>
      <c r="Y678" s="98"/>
    </row>
    <row r="679" spans="2:25" x14ac:dyDescent="0.25">
      <c r="B679" s="109"/>
      <c r="C679" s="16"/>
      <c r="Y679" s="98"/>
    </row>
    <row r="680" spans="2:25" x14ac:dyDescent="0.25">
      <c r="B680" s="109"/>
      <c r="C680" s="16"/>
      <c r="Y680" s="98"/>
    </row>
    <row r="681" spans="2:25" x14ac:dyDescent="0.25">
      <c r="B681" s="109"/>
      <c r="C681" s="16"/>
      <c r="Y681" s="98"/>
    </row>
    <row r="682" spans="2:25" x14ac:dyDescent="0.25">
      <c r="B682" s="109"/>
      <c r="C682" s="16"/>
      <c r="Y682" s="98"/>
    </row>
    <row r="683" spans="2:25" x14ac:dyDescent="0.25">
      <c r="B683" s="109"/>
      <c r="C683" s="16"/>
      <c r="Y683" s="98"/>
    </row>
    <row r="684" spans="2:25" x14ac:dyDescent="0.25">
      <c r="B684" s="109"/>
      <c r="C684" s="16"/>
      <c r="Y684" s="98"/>
    </row>
    <row r="685" spans="2:25" x14ac:dyDescent="0.25">
      <c r="B685" s="109"/>
      <c r="C685" s="16"/>
      <c r="Y685" s="98"/>
    </row>
    <row r="686" spans="2:25" x14ac:dyDescent="0.25">
      <c r="B686" s="109"/>
      <c r="C686" s="16"/>
      <c r="Y686" s="98"/>
    </row>
    <row r="687" spans="2:25" x14ac:dyDescent="0.25">
      <c r="B687" s="109"/>
      <c r="C687" s="16"/>
      <c r="Y687" s="98"/>
    </row>
    <row r="688" spans="2:25" x14ac:dyDescent="0.25">
      <c r="B688" s="109"/>
      <c r="C688" s="16"/>
      <c r="Y688" s="98"/>
    </row>
    <row r="689" spans="2:25" x14ac:dyDescent="0.25">
      <c r="B689" s="109"/>
      <c r="C689" s="16"/>
      <c r="Y689" s="98"/>
    </row>
    <row r="690" spans="2:25" x14ac:dyDescent="0.25">
      <c r="B690" s="109"/>
      <c r="C690" s="16"/>
      <c r="Y690" s="98"/>
    </row>
    <row r="691" spans="2:25" x14ac:dyDescent="0.25">
      <c r="B691" s="109"/>
      <c r="C691" s="16"/>
      <c r="Y691" s="98"/>
    </row>
    <row r="692" spans="2:25" x14ac:dyDescent="0.25">
      <c r="B692" s="109"/>
      <c r="C692" s="16"/>
      <c r="Y692" s="98"/>
    </row>
    <row r="693" spans="2:25" x14ac:dyDescent="0.25">
      <c r="B693" s="109"/>
      <c r="C693" s="16"/>
      <c r="Y693" s="98"/>
    </row>
    <row r="694" spans="2:25" x14ac:dyDescent="0.25">
      <c r="B694" s="109"/>
      <c r="C694" s="16"/>
      <c r="Y694" s="98"/>
    </row>
    <row r="695" spans="2:25" x14ac:dyDescent="0.25">
      <c r="B695" s="109"/>
      <c r="C695" s="16"/>
      <c r="Y695" s="98"/>
    </row>
    <row r="696" spans="2:25" x14ac:dyDescent="0.25">
      <c r="B696" s="109"/>
      <c r="C696" s="16"/>
      <c r="Y696" s="98"/>
    </row>
    <row r="697" spans="2:25" x14ac:dyDescent="0.25">
      <c r="B697" s="109"/>
      <c r="C697" s="16"/>
      <c r="Y697" s="98"/>
    </row>
    <row r="698" spans="2:25" x14ac:dyDescent="0.25">
      <c r="B698" s="109"/>
      <c r="C698" s="16"/>
      <c r="Y698" s="98"/>
    </row>
    <row r="699" spans="2:25" x14ac:dyDescent="0.25">
      <c r="B699" s="109"/>
      <c r="C699" s="16"/>
      <c r="Y699" s="98"/>
    </row>
    <row r="700" spans="2:25" x14ac:dyDescent="0.25">
      <c r="B700" s="109"/>
      <c r="C700" s="16"/>
      <c r="Y700" s="98"/>
    </row>
    <row r="701" spans="2:25" x14ac:dyDescent="0.25">
      <c r="B701" s="109"/>
      <c r="C701" s="16"/>
      <c r="Y701" s="98"/>
    </row>
    <row r="702" spans="2:25" x14ac:dyDescent="0.25">
      <c r="B702" s="109"/>
      <c r="C702" s="16"/>
      <c r="Y702" s="98"/>
    </row>
    <row r="703" spans="2:25" x14ac:dyDescent="0.25">
      <c r="B703" s="109"/>
      <c r="C703" s="16"/>
      <c r="Y703" s="98"/>
    </row>
    <row r="704" spans="2:25" x14ac:dyDescent="0.25">
      <c r="B704" s="109"/>
      <c r="C704" s="16"/>
      <c r="Y704" s="98"/>
    </row>
    <row r="705" spans="2:25" x14ac:dyDescent="0.25">
      <c r="B705" s="109"/>
      <c r="C705" s="16"/>
      <c r="Y705" s="98"/>
    </row>
    <row r="706" spans="2:25" x14ac:dyDescent="0.25">
      <c r="B706" s="109"/>
      <c r="C706" s="16"/>
      <c r="Y706" s="98"/>
    </row>
    <row r="707" spans="2:25" x14ac:dyDescent="0.25">
      <c r="B707" s="109"/>
      <c r="C707" s="16"/>
      <c r="Y707" s="98"/>
    </row>
    <row r="708" spans="2:25" x14ac:dyDescent="0.25">
      <c r="B708" s="109"/>
      <c r="C708" s="16"/>
      <c r="Y708" s="98"/>
    </row>
    <row r="709" spans="2:25" x14ac:dyDescent="0.25">
      <c r="B709" s="109"/>
      <c r="C709" s="16"/>
      <c r="Y709" s="98"/>
    </row>
    <row r="710" spans="2:25" x14ac:dyDescent="0.25">
      <c r="B710" s="109"/>
      <c r="C710" s="16"/>
      <c r="Y710" s="98"/>
    </row>
    <row r="711" spans="2:25" x14ac:dyDescent="0.25">
      <c r="B711" s="109"/>
      <c r="C711" s="16"/>
      <c r="Y711" s="98"/>
    </row>
    <row r="712" spans="2:25" x14ac:dyDescent="0.25">
      <c r="B712" s="109"/>
      <c r="C712" s="16"/>
      <c r="Y712" s="98"/>
    </row>
    <row r="713" spans="2:25" x14ac:dyDescent="0.25">
      <c r="B713" s="109"/>
      <c r="C713" s="16"/>
      <c r="Y713" s="98"/>
    </row>
    <row r="714" spans="2:25" x14ac:dyDescent="0.25">
      <c r="B714" s="109"/>
      <c r="C714" s="16"/>
      <c r="Y714" s="98"/>
    </row>
    <row r="715" spans="2:25" x14ac:dyDescent="0.25">
      <c r="B715" s="109"/>
      <c r="C715" s="16"/>
      <c r="Y715" s="98"/>
    </row>
    <row r="716" spans="2:25" x14ac:dyDescent="0.25">
      <c r="B716" s="109"/>
      <c r="C716" s="16"/>
      <c r="Y716" s="98"/>
    </row>
    <row r="717" spans="2:25" x14ac:dyDescent="0.25">
      <c r="B717" s="109"/>
      <c r="C717" s="16"/>
      <c r="Y717" s="98"/>
    </row>
    <row r="718" spans="2:25" x14ac:dyDescent="0.25">
      <c r="B718" s="109"/>
      <c r="C718" s="16"/>
      <c r="Y718" s="98"/>
    </row>
    <row r="719" spans="2:25" x14ac:dyDescent="0.25">
      <c r="B719" s="109"/>
      <c r="C719" s="16"/>
      <c r="Y719" s="98"/>
    </row>
    <row r="720" spans="2:25" x14ac:dyDescent="0.25">
      <c r="B720" s="109"/>
      <c r="C720" s="16"/>
      <c r="Y720" s="98"/>
    </row>
    <row r="721" spans="2:25" x14ac:dyDescent="0.25">
      <c r="B721" s="109"/>
      <c r="C721" s="16"/>
      <c r="Y721" s="98"/>
    </row>
    <row r="722" spans="2:25" x14ac:dyDescent="0.25">
      <c r="B722" s="109"/>
      <c r="C722" s="16"/>
      <c r="Y722" s="98"/>
    </row>
    <row r="723" spans="2:25" x14ac:dyDescent="0.25">
      <c r="B723" s="109"/>
      <c r="C723" s="16"/>
      <c r="Y723" s="98"/>
    </row>
    <row r="724" spans="2:25" x14ac:dyDescent="0.25">
      <c r="B724" s="109"/>
      <c r="C724" s="16"/>
      <c r="Y724" s="98"/>
    </row>
    <row r="725" spans="2:25" x14ac:dyDescent="0.25">
      <c r="B725" s="109"/>
      <c r="C725" s="16"/>
      <c r="Y725" s="98"/>
    </row>
    <row r="726" spans="2:25" x14ac:dyDescent="0.25">
      <c r="B726" s="109"/>
      <c r="C726" s="16"/>
      <c r="Y726" s="98"/>
    </row>
    <row r="727" spans="2:25" x14ac:dyDescent="0.25">
      <c r="B727" s="109"/>
      <c r="C727" s="16"/>
      <c r="Y727" s="98"/>
    </row>
    <row r="728" spans="2:25" x14ac:dyDescent="0.25">
      <c r="B728" s="109"/>
      <c r="C728" s="16"/>
      <c r="Y728" s="98"/>
    </row>
    <row r="729" spans="2:25" x14ac:dyDescent="0.25">
      <c r="B729" s="109"/>
      <c r="C729" s="16"/>
      <c r="Y729" s="98"/>
    </row>
    <row r="730" spans="2:25" x14ac:dyDescent="0.25">
      <c r="B730" s="109"/>
      <c r="C730" s="16"/>
      <c r="Y730" s="98"/>
    </row>
    <row r="731" spans="2:25" x14ac:dyDescent="0.25">
      <c r="B731" s="109"/>
      <c r="C731" s="16"/>
      <c r="Y731" s="98"/>
    </row>
    <row r="732" spans="2:25" x14ac:dyDescent="0.25">
      <c r="B732" s="109"/>
      <c r="C732" s="16"/>
      <c r="Y732" s="98"/>
    </row>
    <row r="733" spans="2:25" x14ac:dyDescent="0.25">
      <c r="B733" s="109"/>
      <c r="C733" s="16"/>
      <c r="Y733" s="98"/>
    </row>
    <row r="734" spans="2:25" x14ac:dyDescent="0.25">
      <c r="B734" s="109"/>
      <c r="C734" s="16"/>
      <c r="Y734" s="98"/>
    </row>
    <row r="735" spans="2:25" x14ac:dyDescent="0.25">
      <c r="B735" s="109"/>
      <c r="C735" s="16"/>
      <c r="Y735" s="98"/>
    </row>
    <row r="736" spans="2:25" x14ac:dyDescent="0.25">
      <c r="B736" s="109"/>
      <c r="C736" s="16"/>
      <c r="Y736" s="98"/>
    </row>
    <row r="737" spans="2:25" x14ac:dyDescent="0.25">
      <c r="B737" s="109"/>
      <c r="C737" s="16"/>
      <c r="Y737" s="98"/>
    </row>
    <row r="738" spans="2:25" x14ac:dyDescent="0.25">
      <c r="B738" s="109"/>
      <c r="C738" s="16"/>
      <c r="Y738" s="98"/>
    </row>
    <row r="739" spans="2:25" x14ac:dyDescent="0.25">
      <c r="B739" s="109"/>
      <c r="C739" s="16"/>
      <c r="Y739" s="98"/>
    </row>
    <row r="740" spans="2:25" x14ac:dyDescent="0.25">
      <c r="B740" s="109"/>
      <c r="C740" s="16"/>
      <c r="Y740" s="98"/>
    </row>
    <row r="741" spans="2:25" x14ac:dyDescent="0.25">
      <c r="B741" s="109"/>
      <c r="C741" s="16"/>
      <c r="Y741" s="98"/>
    </row>
    <row r="742" spans="2:25" x14ac:dyDescent="0.25">
      <c r="B742" s="109"/>
      <c r="C742" s="16"/>
      <c r="Y742" s="98"/>
    </row>
    <row r="743" spans="2:25" x14ac:dyDescent="0.25">
      <c r="B743" s="109"/>
      <c r="C743" s="16"/>
      <c r="Y743" s="98"/>
    </row>
    <row r="744" spans="2:25" x14ac:dyDescent="0.25">
      <c r="B744" s="109"/>
      <c r="C744" s="16"/>
      <c r="Y744" s="98"/>
    </row>
    <row r="745" spans="2:25" x14ac:dyDescent="0.25">
      <c r="B745" s="109"/>
      <c r="C745" s="16"/>
      <c r="Y745" s="98"/>
    </row>
    <row r="746" spans="2:25" x14ac:dyDescent="0.25">
      <c r="B746" s="109"/>
      <c r="C746" s="16"/>
      <c r="Y746" s="98"/>
    </row>
    <row r="747" spans="2:25" x14ac:dyDescent="0.25">
      <c r="B747" s="109"/>
      <c r="C747" s="16"/>
      <c r="Y747" s="98"/>
    </row>
    <row r="748" spans="2:25" x14ac:dyDescent="0.25">
      <c r="B748" s="109"/>
      <c r="C748" s="16"/>
      <c r="Y748" s="98"/>
    </row>
    <row r="749" spans="2:25" x14ac:dyDescent="0.25">
      <c r="B749" s="109"/>
      <c r="C749" s="16"/>
      <c r="Y749" s="98"/>
    </row>
    <row r="750" spans="2:25" x14ac:dyDescent="0.25">
      <c r="B750" s="109"/>
      <c r="C750" s="16"/>
      <c r="Y750" s="98"/>
    </row>
    <row r="751" spans="2:25" x14ac:dyDescent="0.25">
      <c r="B751" s="109"/>
      <c r="C751" s="16"/>
      <c r="Y751" s="98"/>
    </row>
    <row r="752" spans="2:25" x14ac:dyDescent="0.25">
      <c r="B752" s="109"/>
      <c r="C752" s="16"/>
      <c r="Y752" s="98"/>
    </row>
    <row r="753" spans="2:25" x14ac:dyDescent="0.25">
      <c r="B753" s="109"/>
      <c r="C753" s="16"/>
      <c r="Y753" s="98"/>
    </row>
    <row r="754" spans="2:25" x14ac:dyDescent="0.25">
      <c r="B754" s="109"/>
      <c r="C754" s="16"/>
      <c r="Y754" s="98"/>
    </row>
    <row r="755" spans="2:25" x14ac:dyDescent="0.25">
      <c r="B755" s="109"/>
      <c r="C755" s="16"/>
      <c r="Y755" s="98"/>
    </row>
    <row r="756" spans="2:25" x14ac:dyDescent="0.25">
      <c r="B756" s="109"/>
      <c r="C756" s="16"/>
      <c r="Y756" s="98"/>
    </row>
    <row r="757" spans="2:25" x14ac:dyDescent="0.25">
      <c r="B757" s="109"/>
      <c r="C757" s="16"/>
      <c r="Y757" s="98"/>
    </row>
    <row r="758" spans="2:25" x14ac:dyDescent="0.25">
      <c r="B758" s="109"/>
      <c r="C758" s="16"/>
      <c r="Y758" s="98"/>
    </row>
    <row r="759" spans="2:25" x14ac:dyDescent="0.25">
      <c r="B759" s="109"/>
      <c r="C759" s="16"/>
      <c r="Y759" s="98"/>
    </row>
    <row r="760" spans="2:25" x14ac:dyDescent="0.25">
      <c r="B760" s="109"/>
      <c r="C760" s="16"/>
      <c r="Y760" s="98"/>
    </row>
    <row r="761" spans="2:25" x14ac:dyDescent="0.25">
      <c r="B761" s="109"/>
      <c r="C761" s="16"/>
      <c r="Y761" s="98"/>
    </row>
    <row r="762" spans="2:25" x14ac:dyDescent="0.25">
      <c r="B762" s="109"/>
      <c r="C762" s="16"/>
      <c r="Y762" s="98"/>
    </row>
    <row r="763" spans="2:25" x14ac:dyDescent="0.25">
      <c r="B763" s="109"/>
      <c r="C763" s="16"/>
      <c r="Y763" s="98"/>
    </row>
    <row r="764" spans="2:25" x14ac:dyDescent="0.25">
      <c r="B764" s="109"/>
      <c r="C764" s="16"/>
      <c r="Y764" s="98"/>
    </row>
    <row r="765" spans="2:25" x14ac:dyDescent="0.25">
      <c r="B765" s="109"/>
      <c r="C765" s="16"/>
      <c r="Y765" s="98"/>
    </row>
    <row r="766" spans="2:25" x14ac:dyDescent="0.25">
      <c r="B766" s="109"/>
      <c r="C766" s="16"/>
      <c r="Y766" s="98"/>
    </row>
    <row r="767" spans="2:25" x14ac:dyDescent="0.25">
      <c r="B767" s="109"/>
      <c r="C767" s="16"/>
      <c r="Y767" s="98"/>
    </row>
    <row r="768" spans="2:25" x14ac:dyDescent="0.25">
      <c r="B768" s="109"/>
      <c r="C768" s="16"/>
      <c r="Y768" s="98"/>
    </row>
    <row r="769" spans="2:25" x14ac:dyDescent="0.25">
      <c r="B769" s="109"/>
      <c r="C769" s="16"/>
      <c r="Y769" s="98"/>
    </row>
    <row r="770" spans="2:25" x14ac:dyDescent="0.25">
      <c r="B770" s="109"/>
      <c r="C770" s="16"/>
      <c r="Y770" s="98"/>
    </row>
    <row r="771" spans="2:25" x14ac:dyDescent="0.25">
      <c r="B771" s="109"/>
      <c r="C771" s="16"/>
      <c r="Y771" s="98"/>
    </row>
    <row r="772" spans="2:25" x14ac:dyDescent="0.25">
      <c r="B772" s="109"/>
      <c r="C772" s="16"/>
      <c r="Y772" s="98"/>
    </row>
    <row r="773" spans="2:25" x14ac:dyDescent="0.25">
      <c r="B773" s="109"/>
      <c r="C773" s="16"/>
      <c r="Y773" s="98"/>
    </row>
    <row r="774" spans="2:25" x14ac:dyDescent="0.25">
      <c r="B774" s="109"/>
      <c r="C774" s="16"/>
      <c r="Y774" s="98"/>
    </row>
    <row r="775" spans="2:25" x14ac:dyDescent="0.25">
      <c r="B775" s="109"/>
      <c r="C775" s="16"/>
      <c r="Y775" s="98"/>
    </row>
    <row r="776" spans="2:25" x14ac:dyDescent="0.25">
      <c r="B776" s="109"/>
      <c r="C776" s="16"/>
      <c r="Y776" s="98"/>
    </row>
    <row r="777" spans="2:25" x14ac:dyDescent="0.25">
      <c r="B777" s="109"/>
      <c r="C777" s="16"/>
      <c r="Y777" s="98"/>
    </row>
    <row r="778" spans="2:25" x14ac:dyDescent="0.25">
      <c r="B778" s="109"/>
      <c r="C778" s="16"/>
      <c r="Y778" s="98"/>
    </row>
    <row r="779" spans="2:25" x14ac:dyDescent="0.25">
      <c r="B779" s="109"/>
      <c r="C779" s="16"/>
      <c r="Y779" s="98"/>
    </row>
    <row r="780" spans="2:25" x14ac:dyDescent="0.25">
      <c r="B780" s="109"/>
      <c r="C780" s="16"/>
      <c r="Y780" s="98"/>
    </row>
    <row r="781" spans="2:25" x14ac:dyDescent="0.25">
      <c r="B781" s="109"/>
      <c r="C781" s="16"/>
      <c r="Y781" s="98"/>
    </row>
    <row r="782" spans="2:25" x14ac:dyDescent="0.25">
      <c r="B782" s="109"/>
      <c r="C782" s="16"/>
      <c r="Y782" s="98"/>
    </row>
    <row r="783" spans="2:25" x14ac:dyDescent="0.25">
      <c r="B783" s="109"/>
      <c r="C783" s="16"/>
      <c r="Y783" s="98"/>
    </row>
    <row r="784" spans="2:25" x14ac:dyDescent="0.25">
      <c r="B784" s="109"/>
      <c r="C784" s="16"/>
      <c r="Y784" s="98"/>
    </row>
    <row r="785" spans="2:25" x14ac:dyDescent="0.25">
      <c r="B785" s="109"/>
      <c r="C785" s="16"/>
      <c r="Y785" s="98"/>
    </row>
    <row r="786" spans="2:25" x14ac:dyDescent="0.25">
      <c r="B786" s="109"/>
      <c r="C786" s="16"/>
      <c r="Y786" s="98"/>
    </row>
    <row r="787" spans="2:25" x14ac:dyDescent="0.25">
      <c r="B787" s="109"/>
      <c r="C787" s="16"/>
      <c r="Y787" s="98"/>
    </row>
    <row r="788" spans="2:25" x14ac:dyDescent="0.25">
      <c r="B788" s="109"/>
      <c r="C788" s="16"/>
      <c r="Y788" s="98"/>
    </row>
    <row r="789" spans="2:25" x14ac:dyDescent="0.25">
      <c r="B789" s="109"/>
      <c r="C789" s="16"/>
      <c r="Y789" s="98"/>
    </row>
    <row r="790" spans="2:25" x14ac:dyDescent="0.25">
      <c r="B790" s="109"/>
      <c r="C790" s="16"/>
      <c r="Y790" s="98"/>
    </row>
    <row r="791" spans="2:25" x14ac:dyDescent="0.25">
      <c r="B791" s="109"/>
      <c r="C791" s="16"/>
      <c r="Y791" s="98"/>
    </row>
    <row r="792" spans="2:25" x14ac:dyDescent="0.25">
      <c r="B792" s="109"/>
      <c r="C792" s="16"/>
      <c r="Y792" s="98"/>
    </row>
    <row r="793" spans="2:25" x14ac:dyDescent="0.25">
      <c r="B793" s="109"/>
      <c r="C793" s="16"/>
      <c r="Y793" s="98"/>
    </row>
    <row r="794" spans="2:25" x14ac:dyDescent="0.25">
      <c r="B794" s="109"/>
      <c r="C794" s="16"/>
      <c r="Y794" s="98"/>
    </row>
    <row r="795" spans="2:25" x14ac:dyDescent="0.25">
      <c r="B795" s="109"/>
      <c r="C795" s="16"/>
      <c r="Y795" s="98"/>
    </row>
    <row r="796" spans="2:25" x14ac:dyDescent="0.25">
      <c r="B796" s="109"/>
      <c r="C796" s="16"/>
      <c r="Y796" s="98"/>
    </row>
    <row r="797" spans="2:25" x14ac:dyDescent="0.25">
      <c r="B797" s="109"/>
      <c r="C797" s="16"/>
      <c r="Y797" s="98"/>
    </row>
    <row r="798" spans="2:25" x14ac:dyDescent="0.25">
      <c r="B798" s="109"/>
      <c r="C798" s="16"/>
      <c r="Y798" s="98"/>
    </row>
    <row r="799" spans="2:25" x14ac:dyDescent="0.25">
      <c r="B799" s="109"/>
      <c r="C799" s="16"/>
      <c r="Y799" s="98"/>
    </row>
    <row r="800" spans="2:25" x14ac:dyDescent="0.25">
      <c r="B800" s="109"/>
      <c r="C800" s="16"/>
      <c r="Y800" s="98"/>
    </row>
    <row r="801" spans="2:25" x14ac:dyDescent="0.25">
      <c r="B801" s="109"/>
      <c r="C801" s="16"/>
      <c r="Y801" s="98"/>
    </row>
    <row r="802" spans="2:25" x14ac:dyDescent="0.25">
      <c r="B802" s="109"/>
      <c r="C802" s="16"/>
      <c r="Y802" s="98"/>
    </row>
    <row r="803" spans="2:25" x14ac:dyDescent="0.25">
      <c r="B803" s="109"/>
      <c r="C803" s="16"/>
      <c r="Y803" s="98"/>
    </row>
    <row r="804" spans="2:25" x14ac:dyDescent="0.25">
      <c r="B804" s="109"/>
      <c r="C804" s="16"/>
      <c r="Y804" s="98"/>
    </row>
    <row r="805" spans="2:25" x14ac:dyDescent="0.25">
      <c r="B805" s="109"/>
      <c r="C805" s="16"/>
      <c r="Y805" s="98"/>
    </row>
    <row r="806" spans="2:25" x14ac:dyDescent="0.25">
      <c r="B806" s="109"/>
      <c r="C806" s="16"/>
      <c r="Y806" s="98"/>
    </row>
    <row r="807" spans="2:25" x14ac:dyDescent="0.25">
      <c r="B807" s="109"/>
      <c r="C807" s="16"/>
      <c r="Y807" s="98"/>
    </row>
    <row r="808" spans="2:25" x14ac:dyDescent="0.25">
      <c r="B808" s="109"/>
      <c r="C808" s="16"/>
      <c r="Y808" s="98"/>
    </row>
    <row r="809" spans="2:25" x14ac:dyDescent="0.25">
      <c r="B809" s="109"/>
      <c r="C809" s="16"/>
      <c r="Y809" s="98"/>
    </row>
    <row r="810" spans="2:25" x14ac:dyDescent="0.25">
      <c r="B810" s="109"/>
      <c r="C810" s="16"/>
      <c r="Y810" s="98"/>
    </row>
    <row r="811" spans="2:25" x14ac:dyDescent="0.25">
      <c r="B811" s="109"/>
      <c r="C811" s="16"/>
      <c r="Y811" s="98"/>
    </row>
    <row r="812" spans="2:25" x14ac:dyDescent="0.25">
      <c r="B812" s="109"/>
      <c r="C812" s="16"/>
      <c r="Y812" s="98"/>
    </row>
    <row r="813" spans="2:25" x14ac:dyDescent="0.25">
      <c r="B813" s="109"/>
      <c r="C813" s="16"/>
      <c r="Y813" s="98"/>
    </row>
    <row r="814" spans="2:25" x14ac:dyDescent="0.25">
      <c r="B814" s="109"/>
      <c r="C814" s="16"/>
      <c r="Y814" s="98"/>
    </row>
    <row r="815" spans="2:25" x14ac:dyDescent="0.25">
      <c r="B815" s="109"/>
      <c r="C815" s="16"/>
      <c r="Y815" s="98"/>
    </row>
    <row r="816" spans="2:25" x14ac:dyDescent="0.25">
      <c r="B816" s="109"/>
      <c r="C816" s="16"/>
      <c r="Y816" s="98"/>
    </row>
    <row r="817" spans="2:25" x14ac:dyDescent="0.25">
      <c r="B817" s="109"/>
      <c r="C817" s="16"/>
      <c r="Y817" s="98"/>
    </row>
    <row r="818" spans="2:25" x14ac:dyDescent="0.25">
      <c r="B818" s="109"/>
      <c r="C818" s="16"/>
      <c r="Y818" s="98"/>
    </row>
    <row r="819" spans="2:25" x14ac:dyDescent="0.25">
      <c r="B819" s="109"/>
      <c r="C819" s="16"/>
      <c r="Y819" s="98"/>
    </row>
    <row r="820" spans="2:25" x14ac:dyDescent="0.25">
      <c r="B820" s="109"/>
      <c r="C820" s="16"/>
      <c r="Y820" s="98"/>
    </row>
    <row r="821" spans="2:25" x14ac:dyDescent="0.25">
      <c r="B821" s="109"/>
      <c r="C821" s="16"/>
      <c r="Y821" s="98"/>
    </row>
    <row r="822" spans="2:25" x14ac:dyDescent="0.25">
      <c r="B822" s="109"/>
      <c r="C822" s="16"/>
      <c r="Y822" s="98"/>
    </row>
    <row r="823" spans="2:25" x14ac:dyDescent="0.25">
      <c r="B823" s="109"/>
      <c r="C823" s="16"/>
      <c r="Y823" s="98"/>
    </row>
    <row r="824" spans="2:25" x14ac:dyDescent="0.25">
      <c r="B824" s="109"/>
      <c r="C824" s="16"/>
      <c r="Y824" s="98"/>
    </row>
    <row r="825" spans="2:25" x14ac:dyDescent="0.25">
      <c r="B825" s="109"/>
      <c r="C825" s="16"/>
      <c r="Y825" s="98"/>
    </row>
    <row r="826" spans="2:25" x14ac:dyDescent="0.25">
      <c r="B826" s="109"/>
      <c r="C826" s="16"/>
      <c r="Y826" s="98"/>
    </row>
    <row r="827" spans="2:25" x14ac:dyDescent="0.25">
      <c r="B827" s="109"/>
      <c r="C827" s="16"/>
      <c r="Y827" s="98"/>
    </row>
    <row r="828" spans="2:25" x14ac:dyDescent="0.25">
      <c r="B828" s="109"/>
      <c r="C828" s="16"/>
      <c r="Y828" s="98"/>
    </row>
    <row r="829" spans="2:25" x14ac:dyDescent="0.25">
      <c r="B829" s="109"/>
      <c r="C829" s="16"/>
      <c r="Y829" s="98"/>
    </row>
    <row r="830" spans="2:25" x14ac:dyDescent="0.25">
      <c r="B830" s="109"/>
      <c r="C830" s="16"/>
      <c r="Y830" s="98"/>
    </row>
    <row r="831" spans="2:25" x14ac:dyDescent="0.25">
      <c r="B831" s="109"/>
      <c r="C831" s="16"/>
      <c r="Y831" s="98"/>
    </row>
    <row r="832" spans="2:25" x14ac:dyDescent="0.25">
      <c r="B832" s="109"/>
      <c r="C832" s="16"/>
      <c r="Y832" s="98"/>
    </row>
    <row r="833" spans="2:25" x14ac:dyDescent="0.25">
      <c r="B833" s="109"/>
      <c r="C833" s="16"/>
      <c r="Y833" s="98"/>
    </row>
    <row r="834" spans="2:25" x14ac:dyDescent="0.25">
      <c r="B834" s="109"/>
      <c r="C834" s="16"/>
      <c r="Y834" s="98"/>
    </row>
    <row r="835" spans="2:25" x14ac:dyDescent="0.25">
      <c r="B835" s="109"/>
      <c r="C835" s="16"/>
      <c r="Y835" s="98"/>
    </row>
    <row r="836" spans="2:25" x14ac:dyDescent="0.25">
      <c r="B836" s="109"/>
      <c r="C836" s="16"/>
      <c r="Y836" s="98"/>
    </row>
    <row r="837" spans="2:25" x14ac:dyDescent="0.25">
      <c r="B837" s="109"/>
      <c r="C837" s="16"/>
      <c r="Y837" s="98"/>
    </row>
    <row r="838" spans="2:25" x14ac:dyDescent="0.25">
      <c r="B838" s="109"/>
      <c r="C838" s="16"/>
      <c r="Y838" s="98"/>
    </row>
    <row r="839" spans="2:25" x14ac:dyDescent="0.25">
      <c r="B839" s="109"/>
      <c r="C839" s="16"/>
      <c r="Y839" s="98"/>
    </row>
    <row r="840" spans="2:25" x14ac:dyDescent="0.25">
      <c r="B840" s="109"/>
      <c r="C840" s="16"/>
      <c r="Y840" s="98"/>
    </row>
    <row r="841" spans="2:25" x14ac:dyDescent="0.25">
      <c r="B841" s="109"/>
      <c r="C841" s="16"/>
      <c r="Y841" s="98"/>
    </row>
    <row r="842" spans="2:25" x14ac:dyDescent="0.25">
      <c r="B842" s="109"/>
      <c r="C842" s="16"/>
      <c r="Y842" s="98"/>
    </row>
    <row r="843" spans="2:25" x14ac:dyDescent="0.25">
      <c r="B843" s="109"/>
      <c r="C843" s="16"/>
      <c r="Y843" s="98"/>
    </row>
    <row r="844" spans="2:25" x14ac:dyDescent="0.25">
      <c r="B844" s="109"/>
      <c r="C844" s="16"/>
      <c r="Y844" s="98"/>
    </row>
    <row r="845" spans="2:25" x14ac:dyDescent="0.25">
      <c r="B845" s="109"/>
      <c r="C845" s="16"/>
      <c r="Y845" s="98"/>
    </row>
    <row r="846" spans="2:25" x14ac:dyDescent="0.25">
      <c r="B846" s="109"/>
      <c r="C846" s="16"/>
      <c r="Y846" s="98"/>
    </row>
    <row r="847" spans="2:25" x14ac:dyDescent="0.25">
      <c r="B847" s="109"/>
      <c r="C847" s="16"/>
      <c r="Y847" s="98"/>
    </row>
    <row r="848" spans="2:25" x14ac:dyDescent="0.25">
      <c r="B848" s="109"/>
      <c r="C848" s="16"/>
      <c r="Y848" s="98"/>
    </row>
    <row r="849" spans="2:25" x14ac:dyDescent="0.25">
      <c r="B849" s="109"/>
      <c r="C849" s="16"/>
      <c r="Y849" s="98"/>
    </row>
    <row r="850" spans="2:25" x14ac:dyDescent="0.25">
      <c r="B850" s="109"/>
      <c r="C850" s="16"/>
      <c r="Y850" s="98"/>
    </row>
    <row r="851" spans="2:25" x14ac:dyDescent="0.25">
      <c r="B851" s="109"/>
      <c r="C851" s="16"/>
      <c r="Y851" s="98"/>
    </row>
    <row r="852" spans="2:25" x14ac:dyDescent="0.25">
      <c r="B852" s="109"/>
      <c r="C852" s="16"/>
      <c r="Y852" s="98"/>
    </row>
    <row r="853" spans="2:25" x14ac:dyDescent="0.25">
      <c r="B853" s="109"/>
      <c r="C853" s="16"/>
      <c r="Y853" s="98"/>
    </row>
    <row r="854" spans="2:25" x14ac:dyDescent="0.25">
      <c r="B854" s="109"/>
      <c r="C854" s="16"/>
      <c r="Y854" s="98"/>
    </row>
    <row r="855" spans="2:25" x14ac:dyDescent="0.25">
      <c r="B855" s="109"/>
      <c r="C855" s="16"/>
      <c r="Y855" s="98"/>
    </row>
    <row r="856" spans="2:25" x14ac:dyDescent="0.25">
      <c r="B856" s="109"/>
      <c r="C856" s="16"/>
      <c r="Y856" s="98"/>
    </row>
    <row r="857" spans="2:25" x14ac:dyDescent="0.25">
      <c r="B857" s="109"/>
      <c r="C857" s="16"/>
      <c r="Y857" s="98"/>
    </row>
    <row r="858" spans="2:25" x14ac:dyDescent="0.25">
      <c r="B858" s="109"/>
      <c r="C858" s="16"/>
      <c r="Y858" s="98"/>
    </row>
    <row r="859" spans="2:25" x14ac:dyDescent="0.25">
      <c r="B859" s="109"/>
      <c r="C859" s="16"/>
      <c r="Y859" s="98"/>
    </row>
    <row r="860" spans="2:25" x14ac:dyDescent="0.25">
      <c r="B860" s="109"/>
      <c r="C860" s="16"/>
      <c r="Y860" s="98"/>
    </row>
    <row r="861" spans="2:25" x14ac:dyDescent="0.25">
      <c r="B861" s="109"/>
      <c r="C861" s="16"/>
      <c r="Y861" s="98"/>
    </row>
    <row r="862" spans="2:25" x14ac:dyDescent="0.25">
      <c r="B862" s="109"/>
      <c r="C862" s="16"/>
      <c r="Y862" s="98"/>
    </row>
    <row r="863" spans="2:25" x14ac:dyDescent="0.25">
      <c r="B863" s="109"/>
      <c r="C863" s="16"/>
      <c r="Y863" s="98"/>
    </row>
    <row r="864" spans="2:25" x14ac:dyDescent="0.25">
      <c r="B864" s="109"/>
      <c r="C864" s="16"/>
      <c r="Y864" s="98"/>
    </row>
    <row r="865" spans="2:25" x14ac:dyDescent="0.25">
      <c r="B865" s="109"/>
      <c r="C865" s="16"/>
      <c r="Y865" s="98"/>
    </row>
    <row r="866" spans="2:25" x14ac:dyDescent="0.25">
      <c r="B866" s="109"/>
      <c r="C866" s="16"/>
      <c r="Y866" s="98"/>
    </row>
    <row r="867" spans="2:25" x14ac:dyDescent="0.25">
      <c r="B867" s="109"/>
      <c r="C867" s="16"/>
      <c r="Y867" s="98"/>
    </row>
    <row r="868" spans="2:25" x14ac:dyDescent="0.25">
      <c r="B868" s="109"/>
      <c r="C868" s="16"/>
      <c r="Y868" s="98"/>
    </row>
    <row r="869" spans="2:25" x14ac:dyDescent="0.25">
      <c r="B869" s="109"/>
      <c r="C869" s="16"/>
      <c r="Y869" s="98"/>
    </row>
    <row r="870" spans="2:25" x14ac:dyDescent="0.25">
      <c r="B870" s="109"/>
      <c r="C870" s="16"/>
      <c r="Y870" s="98"/>
    </row>
    <row r="871" spans="2:25" x14ac:dyDescent="0.25">
      <c r="B871" s="109"/>
      <c r="C871" s="16"/>
      <c r="Y871" s="98"/>
    </row>
    <row r="872" spans="2:25" x14ac:dyDescent="0.25">
      <c r="B872" s="109"/>
      <c r="C872" s="16"/>
      <c r="Y872" s="98"/>
    </row>
    <row r="873" spans="2:25" x14ac:dyDescent="0.25">
      <c r="B873" s="109"/>
      <c r="C873" s="16"/>
      <c r="Y873" s="98"/>
    </row>
    <row r="874" spans="2:25" x14ac:dyDescent="0.25">
      <c r="B874" s="109"/>
      <c r="C874" s="16"/>
      <c r="Y874" s="98"/>
    </row>
    <row r="875" spans="2:25" x14ac:dyDescent="0.25">
      <c r="B875" s="109"/>
      <c r="C875" s="16"/>
      <c r="Y875" s="98"/>
    </row>
    <row r="876" spans="2:25" x14ac:dyDescent="0.25">
      <c r="B876" s="109"/>
      <c r="C876" s="16"/>
      <c r="Y876" s="98"/>
    </row>
    <row r="877" spans="2:25" x14ac:dyDescent="0.25">
      <c r="B877" s="109"/>
      <c r="C877" s="16"/>
      <c r="Y877" s="98"/>
    </row>
    <row r="878" spans="2:25" x14ac:dyDescent="0.25">
      <c r="B878" s="109"/>
      <c r="C878" s="16"/>
      <c r="Y878" s="98"/>
    </row>
    <row r="879" spans="2:25" x14ac:dyDescent="0.25">
      <c r="B879" s="109"/>
      <c r="C879" s="16"/>
      <c r="Y879" s="98"/>
    </row>
    <row r="880" spans="2:25" x14ac:dyDescent="0.25">
      <c r="B880" s="109"/>
      <c r="C880" s="16"/>
      <c r="Y880" s="98"/>
    </row>
    <row r="881" spans="2:25" x14ac:dyDescent="0.25">
      <c r="B881" s="109"/>
      <c r="C881" s="16"/>
      <c r="Y881" s="98"/>
    </row>
    <row r="882" spans="2:25" x14ac:dyDescent="0.25">
      <c r="B882" s="109"/>
      <c r="C882" s="16"/>
      <c r="Y882" s="98"/>
    </row>
    <row r="883" spans="2:25" x14ac:dyDescent="0.25">
      <c r="B883" s="109"/>
      <c r="C883" s="16"/>
      <c r="Y883" s="98"/>
    </row>
    <row r="884" spans="2:25" x14ac:dyDescent="0.25">
      <c r="B884" s="109"/>
      <c r="C884" s="16"/>
      <c r="Y884" s="98"/>
    </row>
    <row r="885" spans="2:25" x14ac:dyDescent="0.25">
      <c r="B885" s="109"/>
      <c r="C885" s="16"/>
      <c r="Y885" s="98"/>
    </row>
    <row r="886" spans="2:25" x14ac:dyDescent="0.25">
      <c r="B886" s="109"/>
      <c r="C886" s="16"/>
      <c r="Y886" s="98"/>
    </row>
    <row r="887" spans="2:25" x14ac:dyDescent="0.25">
      <c r="B887" s="109"/>
      <c r="C887" s="16"/>
      <c r="Y887" s="98"/>
    </row>
    <row r="888" spans="2:25" x14ac:dyDescent="0.25">
      <c r="B888" s="109"/>
      <c r="C888" s="16"/>
      <c r="Y888" s="98"/>
    </row>
    <row r="889" spans="2:25" x14ac:dyDescent="0.25">
      <c r="B889" s="109"/>
      <c r="C889" s="16"/>
      <c r="Y889" s="98"/>
    </row>
    <row r="890" spans="2:25" x14ac:dyDescent="0.25">
      <c r="B890" s="109"/>
      <c r="C890" s="16"/>
      <c r="Y890" s="98"/>
    </row>
    <row r="891" spans="2:25" x14ac:dyDescent="0.25">
      <c r="B891" s="109"/>
      <c r="C891" s="16"/>
      <c r="Y891" s="98"/>
    </row>
    <row r="892" spans="2:25" x14ac:dyDescent="0.25">
      <c r="B892" s="109"/>
      <c r="C892" s="16"/>
      <c r="Y892" s="98"/>
    </row>
    <row r="893" spans="2:25" x14ac:dyDescent="0.25">
      <c r="B893" s="109"/>
      <c r="C893" s="16"/>
      <c r="Y893" s="98"/>
    </row>
    <row r="894" spans="2:25" x14ac:dyDescent="0.25">
      <c r="B894" s="109"/>
      <c r="C894" s="16"/>
      <c r="Y894" s="98"/>
    </row>
    <row r="895" spans="2:25" x14ac:dyDescent="0.25">
      <c r="B895" s="109"/>
      <c r="C895" s="16"/>
      <c r="Y895" s="98"/>
    </row>
    <row r="896" spans="2:25" x14ac:dyDescent="0.25">
      <c r="B896" s="109"/>
      <c r="C896" s="16"/>
      <c r="Y896" s="98"/>
    </row>
    <row r="897" spans="2:25" x14ac:dyDescent="0.25">
      <c r="B897" s="109"/>
      <c r="C897" s="16"/>
      <c r="Y897" s="98"/>
    </row>
    <row r="898" spans="2:25" x14ac:dyDescent="0.25">
      <c r="B898" s="109"/>
      <c r="C898" s="16"/>
      <c r="Y898" s="98"/>
    </row>
    <row r="899" spans="2:25" x14ac:dyDescent="0.25">
      <c r="B899" s="109"/>
      <c r="C899" s="16"/>
      <c r="Y899" s="98"/>
    </row>
    <row r="900" spans="2:25" x14ac:dyDescent="0.25">
      <c r="B900" s="109"/>
      <c r="C900" s="16"/>
      <c r="Y900" s="98"/>
    </row>
    <row r="901" spans="2:25" x14ac:dyDescent="0.25">
      <c r="B901" s="109"/>
      <c r="C901" s="16"/>
      <c r="Y901" s="98"/>
    </row>
    <row r="902" spans="2:25" x14ac:dyDescent="0.25">
      <c r="B902" s="109"/>
      <c r="C902" s="16"/>
      <c r="Y902" s="98"/>
    </row>
    <row r="903" spans="2:25" x14ac:dyDescent="0.25">
      <c r="B903" s="109"/>
      <c r="C903" s="16"/>
      <c r="Y903" s="98"/>
    </row>
    <row r="904" spans="2:25" x14ac:dyDescent="0.25">
      <c r="B904" s="109"/>
      <c r="C904" s="16"/>
      <c r="Y904" s="98"/>
    </row>
    <row r="905" spans="2:25" x14ac:dyDescent="0.25">
      <c r="B905" s="109"/>
      <c r="C905" s="16"/>
      <c r="Y905" s="98"/>
    </row>
    <row r="906" spans="2:25" x14ac:dyDescent="0.25">
      <c r="B906" s="109"/>
      <c r="C906" s="16"/>
      <c r="Y906" s="98"/>
    </row>
    <row r="907" spans="2:25" x14ac:dyDescent="0.25">
      <c r="B907" s="109"/>
      <c r="C907" s="16"/>
      <c r="Y907" s="98"/>
    </row>
    <row r="908" spans="2:25" x14ac:dyDescent="0.25">
      <c r="B908" s="109"/>
      <c r="C908" s="16"/>
      <c r="Y908" s="98"/>
    </row>
    <row r="909" spans="2:25" x14ac:dyDescent="0.25">
      <c r="B909" s="109"/>
      <c r="C909" s="16"/>
      <c r="Y909" s="98"/>
    </row>
    <row r="910" spans="2:25" x14ac:dyDescent="0.25">
      <c r="B910" s="109"/>
      <c r="C910" s="16"/>
      <c r="Y910" s="98"/>
    </row>
    <row r="911" spans="2:25" x14ac:dyDescent="0.25">
      <c r="B911" s="109"/>
      <c r="C911" s="16"/>
      <c r="Y911" s="98"/>
    </row>
    <row r="912" spans="2:25" x14ac:dyDescent="0.25">
      <c r="B912" s="109"/>
      <c r="C912" s="16"/>
      <c r="Y912" s="98"/>
    </row>
    <row r="913" spans="2:25" x14ac:dyDescent="0.25">
      <c r="B913" s="109"/>
      <c r="C913" s="16"/>
      <c r="Y913" s="98"/>
    </row>
    <row r="914" spans="2:25" x14ac:dyDescent="0.25">
      <c r="B914" s="109"/>
      <c r="C914" s="16"/>
      <c r="Y914" s="98"/>
    </row>
    <row r="915" spans="2:25" x14ac:dyDescent="0.25">
      <c r="B915" s="109"/>
      <c r="C915" s="16"/>
      <c r="Y915" s="98"/>
    </row>
    <row r="916" spans="2:25" x14ac:dyDescent="0.25">
      <c r="B916" s="109"/>
      <c r="C916" s="16"/>
      <c r="Y916" s="98"/>
    </row>
    <row r="917" spans="2:25" x14ac:dyDescent="0.25">
      <c r="B917" s="109"/>
      <c r="C917" s="16"/>
      <c r="Y917" s="98"/>
    </row>
    <row r="918" spans="2:25" x14ac:dyDescent="0.25">
      <c r="B918" s="109"/>
      <c r="C918" s="16"/>
      <c r="Y918" s="98"/>
    </row>
    <row r="919" spans="2:25" x14ac:dyDescent="0.25">
      <c r="B919" s="109"/>
      <c r="C919" s="16"/>
      <c r="Y919" s="98"/>
    </row>
    <row r="920" spans="2:25" x14ac:dyDescent="0.25">
      <c r="B920" s="109"/>
      <c r="C920" s="16"/>
      <c r="Y920" s="98"/>
    </row>
    <row r="921" spans="2:25" x14ac:dyDescent="0.25">
      <c r="B921" s="109"/>
      <c r="C921" s="16"/>
      <c r="Y921" s="98"/>
    </row>
    <row r="922" spans="2:25" x14ac:dyDescent="0.25">
      <c r="B922" s="109"/>
      <c r="C922" s="16"/>
      <c r="Y922" s="98"/>
    </row>
    <row r="923" spans="2:25" x14ac:dyDescent="0.25">
      <c r="B923" s="109"/>
      <c r="C923" s="16"/>
      <c r="Y923" s="98"/>
    </row>
    <row r="924" spans="2:25" x14ac:dyDescent="0.25">
      <c r="B924" s="109"/>
      <c r="C924" s="16"/>
      <c r="Y924" s="98"/>
    </row>
    <row r="925" spans="2:25" x14ac:dyDescent="0.25">
      <c r="B925" s="109"/>
      <c r="C925" s="16"/>
      <c r="Y925" s="98"/>
    </row>
    <row r="926" spans="2:25" x14ac:dyDescent="0.25">
      <c r="B926" s="109"/>
      <c r="C926" s="16"/>
      <c r="Y926" s="98"/>
    </row>
    <row r="927" spans="2:25" x14ac:dyDescent="0.25">
      <c r="B927" s="109"/>
      <c r="C927" s="16"/>
      <c r="Y927" s="98"/>
    </row>
    <row r="928" spans="2:25" x14ac:dyDescent="0.25">
      <c r="B928" s="109"/>
      <c r="C928" s="16"/>
      <c r="Y928" s="98"/>
    </row>
    <row r="929" spans="2:25" x14ac:dyDescent="0.25">
      <c r="B929" s="109"/>
      <c r="C929" s="16"/>
      <c r="Y929" s="98"/>
    </row>
    <row r="930" spans="2:25" x14ac:dyDescent="0.25">
      <c r="B930" s="109"/>
      <c r="C930" s="16"/>
      <c r="Y930" s="98"/>
    </row>
    <row r="931" spans="2:25" x14ac:dyDescent="0.25">
      <c r="B931" s="109"/>
      <c r="C931" s="16"/>
      <c r="Y931" s="98"/>
    </row>
    <row r="932" spans="2:25" x14ac:dyDescent="0.25">
      <c r="B932" s="109"/>
      <c r="C932" s="16"/>
      <c r="Y932" s="98"/>
    </row>
    <row r="933" spans="2:25" x14ac:dyDescent="0.25">
      <c r="B933" s="109"/>
      <c r="C933" s="16"/>
      <c r="Y933" s="98"/>
    </row>
    <row r="934" spans="2:25" x14ac:dyDescent="0.25">
      <c r="B934" s="109"/>
      <c r="C934" s="16"/>
      <c r="Y934" s="98"/>
    </row>
    <row r="935" spans="2:25" x14ac:dyDescent="0.25">
      <c r="B935" s="109"/>
      <c r="C935" s="16"/>
      <c r="Y935" s="98"/>
    </row>
    <row r="936" spans="2:25" x14ac:dyDescent="0.25">
      <c r="B936" s="109"/>
      <c r="C936" s="16"/>
      <c r="Y936" s="98"/>
    </row>
    <row r="937" spans="2:25" x14ac:dyDescent="0.25">
      <c r="B937" s="109"/>
      <c r="C937" s="16"/>
      <c r="Y937" s="98"/>
    </row>
    <row r="938" spans="2:25" x14ac:dyDescent="0.25">
      <c r="B938" s="109"/>
      <c r="C938" s="16"/>
      <c r="Y938" s="98"/>
    </row>
    <row r="939" spans="2:25" x14ac:dyDescent="0.25">
      <c r="B939" s="109"/>
      <c r="C939" s="16"/>
      <c r="Y939" s="98"/>
    </row>
    <row r="940" spans="2:25" x14ac:dyDescent="0.25">
      <c r="B940" s="109"/>
      <c r="C940" s="16"/>
      <c r="Y940" s="98"/>
    </row>
    <row r="941" spans="2:25" x14ac:dyDescent="0.25">
      <c r="B941" s="109"/>
      <c r="C941" s="16"/>
      <c r="Y941" s="98"/>
    </row>
    <row r="942" spans="2:25" x14ac:dyDescent="0.25">
      <c r="B942" s="109"/>
      <c r="C942" s="16"/>
      <c r="Y942" s="98"/>
    </row>
    <row r="943" spans="2:25" x14ac:dyDescent="0.25">
      <c r="B943" s="109"/>
      <c r="C943" s="16"/>
      <c r="Y943" s="98"/>
    </row>
    <row r="944" spans="2:25" x14ac:dyDescent="0.25">
      <c r="B944" s="109"/>
      <c r="C944" s="16"/>
      <c r="Y944" s="98"/>
    </row>
    <row r="945" spans="2:25" x14ac:dyDescent="0.25">
      <c r="B945" s="109"/>
      <c r="C945" s="16"/>
      <c r="Y945" s="98"/>
    </row>
    <row r="946" spans="2:25" x14ac:dyDescent="0.25">
      <c r="B946" s="109"/>
      <c r="C946" s="16"/>
      <c r="Y946" s="98"/>
    </row>
    <row r="947" spans="2:25" x14ac:dyDescent="0.25">
      <c r="B947" s="109"/>
      <c r="C947" s="16"/>
      <c r="Y947" s="98"/>
    </row>
    <row r="948" spans="2:25" x14ac:dyDescent="0.25">
      <c r="B948" s="109"/>
      <c r="C948" s="16"/>
      <c r="Y948" s="98"/>
    </row>
    <row r="949" spans="2:25" x14ac:dyDescent="0.25">
      <c r="B949" s="109"/>
      <c r="C949" s="16"/>
      <c r="Y949" s="98"/>
    </row>
    <row r="950" spans="2:25" x14ac:dyDescent="0.25">
      <c r="B950" s="109"/>
      <c r="C950" s="16"/>
      <c r="Y950" s="98"/>
    </row>
    <row r="951" spans="2:25" x14ac:dyDescent="0.25">
      <c r="B951" s="109"/>
      <c r="C951" s="16"/>
      <c r="Y951" s="98"/>
    </row>
    <row r="952" spans="2:25" x14ac:dyDescent="0.25">
      <c r="B952" s="109"/>
      <c r="C952" s="16"/>
      <c r="Y952" s="98"/>
    </row>
    <row r="953" spans="2:25" x14ac:dyDescent="0.25">
      <c r="B953" s="109"/>
      <c r="C953" s="16"/>
      <c r="Y953" s="98"/>
    </row>
    <row r="954" spans="2:25" x14ac:dyDescent="0.25">
      <c r="B954" s="109"/>
      <c r="C954" s="16"/>
      <c r="Y954" s="98"/>
    </row>
    <row r="955" spans="2:25" x14ac:dyDescent="0.25">
      <c r="B955" s="109"/>
      <c r="C955" s="16"/>
      <c r="Y955" s="98"/>
    </row>
    <row r="956" spans="2:25" x14ac:dyDescent="0.25">
      <c r="B956" s="109"/>
      <c r="C956" s="16"/>
      <c r="Y956" s="98"/>
    </row>
    <row r="957" spans="2:25" x14ac:dyDescent="0.25">
      <c r="B957" s="109"/>
      <c r="C957" s="16"/>
      <c r="Y957" s="98"/>
    </row>
    <row r="958" spans="2:25" x14ac:dyDescent="0.25">
      <c r="B958" s="109"/>
      <c r="C958" s="16"/>
      <c r="Y958" s="98"/>
    </row>
    <row r="959" spans="2:25" x14ac:dyDescent="0.25">
      <c r="B959" s="109"/>
      <c r="C959" s="16"/>
      <c r="Y959" s="98"/>
    </row>
    <row r="960" spans="2:25" x14ac:dyDescent="0.25">
      <c r="B960" s="109"/>
      <c r="C960" s="16"/>
      <c r="Y960" s="98"/>
    </row>
    <row r="961" spans="2:25" x14ac:dyDescent="0.25">
      <c r="B961" s="109"/>
      <c r="C961" s="16"/>
      <c r="Y961" s="98"/>
    </row>
    <row r="962" spans="2:25" x14ac:dyDescent="0.25">
      <c r="B962" s="109"/>
      <c r="C962" s="16"/>
      <c r="Y962" s="98"/>
    </row>
    <row r="963" spans="2:25" x14ac:dyDescent="0.25">
      <c r="B963" s="109"/>
      <c r="C963" s="16"/>
      <c r="Y963" s="98"/>
    </row>
    <row r="964" spans="2:25" x14ac:dyDescent="0.25">
      <c r="B964" s="109"/>
      <c r="C964" s="16"/>
      <c r="Y964" s="98"/>
    </row>
    <row r="965" spans="2:25" x14ac:dyDescent="0.25">
      <c r="B965" s="109"/>
      <c r="C965" s="16"/>
      <c r="Y965" s="98"/>
    </row>
    <row r="966" spans="2:25" x14ac:dyDescent="0.25">
      <c r="B966" s="109"/>
      <c r="C966" s="16"/>
      <c r="Y966" s="98"/>
    </row>
    <row r="967" spans="2:25" x14ac:dyDescent="0.25">
      <c r="B967" s="109"/>
      <c r="C967" s="16"/>
      <c r="Y967" s="98"/>
    </row>
    <row r="968" spans="2:25" x14ac:dyDescent="0.25">
      <c r="B968" s="109"/>
      <c r="C968" s="16"/>
      <c r="Y968" s="98"/>
    </row>
    <row r="969" spans="2:25" x14ac:dyDescent="0.25">
      <c r="B969" s="109"/>
      <c r="C969" s="16"/>
      <c r="Y969" s="98"/>
    </row>
    <row r="970" spans="2:25" x14ac:dyDescent="0.25">
      <c r="B970" s="109"/>
      <c r="C970" s="16"/>
      <c r="Y970" s="98"/>
    </row>
    <row r="971" spans="2:25" x14ac:dyDescent="0.25">
      <c r="B971" s="109"/>
      <c r="C971" s="16"/>
      <c r="Y971" s="98"/>
    </row>
    <row r="972" spans="2:25" x14ac:dyDescent="0.25">
      <c r="B972" s="109"/>
      <c r="C972" s="16"/>
      <c r="Y972" s="98"/>
    </row>
    <row r="973" spans="2:25" x14ac:dyDescent="0.25">
      <c r="B973" s="109"/>
      <c r="C973" s="16"/>
      <c r="Y973" s="98"/>
    </row>
    <row r="974" spans="2:25" x14ac:dyDescent="0.25">
      <c r="B974" s="109"/>
      <c r="C974" s="16"/>
      <c r="Y974" s="98"/>
    </row>
    <row r="975" spans="2:25" x14ac:dyDescent="0.25">
      <c r="B975" s="109"/>
      <c r="C975" s="16"/>
      <c r="Y975" s="98"/>
    </row>
    <row r="976" spans="2:25" x14ac:dyDescent="0.25">
      <c r="B976" s="109"/>
      <c r="C976" s="16"/>
      <c r="Y976" s="98"/>
    </row>
    <row r="977" spans="2:25" x14ac:dyDescent="0.25">
      <c r="B977" s="109"/>
      <c r="C977" s="16"/>
      <c r="Y977" s="98"/>
    </row>
    <row r="978" spans="2:25" x14ac:dyDescent="0.25">
      <c r="B978" s="109"/>
      <c r="C978" s="16"/>
      <c r="Y978" s="98"/>
    </row>
    <row r="979" spans="2:25" x14ac:dyDescent="0.25">
      <c r="B979" s="109"/>
      <c r="C979" s="16"/>
      <c r="Y979" s="98"/>
    </row>
    <row r="980" spans="2:25" x14ac:dyDescent="0.25">
      <c r="B980" s="109"/>
      <c r="C980" s="16"/>
      <c r="Y980" s="98"/>
    </row>
    <row r="981" spans="2:25" x14ac:dyDescent="0.25">
      <c r="B981" s="109"/>
      <c r="C981" s="16"/>
      <c r="Y981" s="98"/>
    </row>
    <row r="982" spans="2:25" x14ac:dyDescent="0.25">
      <c r="B982" s="109"/>
      <c r="C982" s="16"/>
      <c r="Y982" s="98"/>
    </row>
    <row r="983" spans="2:25" x14ac:dyDescent="0.25">
      <c r="B983" s="109"/>
      <c r="C983" s="16"/>
      <c r="Y983" s="98"/>
    </row>
    <row r="984" spans="2:25" x14ac:dyDescent="0.25">
      <c r="B984" s="109"/>
      <c r="C984" s="16"/>
      <c r="Y984" s="98"/>
    </row>
    <row r="985" spans="2:25" x14ac:dyDescent="0.25">
      <c r="B985" s="109"/>
      <c r="C985" s="16"/>
      <c r="Y985" s="98"/>
    </row>
    <row r="986" spans="2:25" x14ac:dyDescent="0.25">
      <c r="B986" s="109"/>
      <c r="C986" s="16"/>
      <c r="Y986" s="98"/>
    </row>
    <row r="987" spans="2:25" x14ac:dyDescent="0.25">
      <c r="B987" s="109"/>
      <c r="C987" s="16"/>
      <c r="Y987" s="98"/>
    </row>
    <row r="988" spans="2:25" x14ac:dyDescent="0.25">
      <c r="B988" s="109"/>
      <c r="C988" s="16"/>
      <c r="Y988" s="98"/>
    </row>
    <row r="989" spans="2:25" x14ac:dyDescent="0.25">
      <c r="B989" s="109"/>
      <c r="C989" s="16"/>
      <c r="Y989" s="98"/>
    </row>
    <row r="990" spans="2:25" x14ac:dyDescent="0.25">
      <c r="B990" s="109"/>
      <c r="C990" s="16"/>
      <c r="Y990" s="98"/>
    </row>
    <row r="991" spans="2:25" x14ac:dyDescent="0.25">
      <c r="B991" s="109"/>
      <c r="C991" s="16"/>
      <c r="Y991" s="98"/>
    </row>
    <row r="992" spans="2:25" x14ac:dyDescent="0.25">
      <c r="B992" s="109"/>
      <c r="C992" s="16"/>
      <c r="Y992" s="98"/>
    </row>
    <row r="993" spans="2:25" x14ac:dyDescent="0.25">
      <c r="B993" s="109"/>
      <c r="C993" s="16"/>
      <c r="Y993" s="98"/>
    </row>
    <row r="994" spans="2:25" x14ac:dyDescent="0.25">
      <c r="B994" s="109"/>
      <c r="C994" s="16"/>
      <c r="Y994" s="98"/>
    </row>
    <row r="995" spans="2:25" x14ac:dyDescent="0.25">
      <c r="B995" s="109"/>
      <c r="C995" s="16"/>
      <c r="Y995" s="98"/>
    </row>
    <row r="996" spans="2:25" x14ac:dyDescent="0.25">
      <c r="B996" s="109"/>
      <c r="C996" s="16"/>
      <c r="Y996" s="98"/>
    </row>
    <row r="997" spans="2:25" x14ac:dyDescent="0.25">
      <c r="B997" s="109"/>
      <c r="C997" s="16"/>
      <c r="Y997" s="98"/>
    </row>
    <row r="998" spans="2:25" x14ac:dyDescent="0.25">
      <c r="B998" s="109"/>
      <c r="C998" s="16"/>
      <c r="Y998" s="98"/>
    </row>
    <row r="999" spans="2:25" x14ac:dyDescent="0.25">
      <c r="B999" s="109"/>
      <c r="C999" s="16"/>
      <c r="Y999" s="98"/>
    </row>
    <row r="1000" spans="2:25" x14ac:dyDescent="0.25">
      <c r="B1000" s="109"/>
      <c r="C1000" s="16"/>
      <c r="Y1000" s="98"/>
    </row>
    <row r="1001" spans="2:25" x14ac:dyDescent="0.25">
      <c r="B1001" s="109"/>
      <c r="C1001" s="16"/>
      <c r="Y1001" s="98"/>
    </row>
    <row r="1002" spans="2:25" x14ac:dyDescent="0.25">
      <c r="B1002" s="109"/>
      <c r="C1002" s="16"/>
      <c r="Y1002" s="98"/>
    </row>
    <row r="1003" spans="2:25" x14ac:dyDescent="0.25">
      <c r="B1003" s="109"/>
      <c r="C1003" s="16"/>
      <c r="Y1003" s="98"/>
    </row>
    <row r="1004" spans="2:25" x14ac:dyDescent="0.25">
      <c r="B1004" s="109"/>
      <c r="C1004" s="16"/>
      <c r="Y1004" s="98"/>
    </row>
    <row r="1005" spans="2:25" x14ac:dyDescent="0.25">
      <c r="B1005" s="109"/>
      <c r="C1005" s="16"/>
      <c r="Y1005" s="98"/>
    </row>
    <row r="1006" spans="2:25" x14ac:dyDescent="0.25">
      <c r="B1006" s="109"/>
      <c r="C1006" s="16"/>
      <c r="Y1006" s="98"/>
    </row>
    <row r="1007" spans="2:25" x14ac:dyDescent="0.25">
      <c r="B1007" s="109"/>
      <c r="C1007" s="16"/>
      <c r="Y1007" s="98"/>
    </row>
    <row r="1008" spans="2:25" x14ac:dyDescent="0.25">
      <c r="B1008" s="109"/>
      <c r="C1008" s="16"/>
      <c r="Y1008" s="98"/>
    </row>
    <row r="1009" spans="2:25" x14ac:dyDescent="0.25">
      <c r="B1009" s="109"/>
      <c r="C1009" s="16"/>
      <c r="Y1009" s="98"/>
    </row>
    <row r="1010" spans="2:25" x14ac:dyDescent="0.25">
      <c r="B1010" s="109"/>
      <c r="C1010" s="16"/>
      <c r="Y1010" s="98"/>
    </row>
    <row r="1011" spans="2:25" x14ac:dyDescent="0.25">
      <c r="B1011" s="109"/>
      <c r="C1011" s="16"/>
      <c r="Y1011" s="98"/>
    </row>
    <row r="1012" spans="2:25" x14ac:dyDescent="0.25">
      <c r="B1012" s="109"/>
      <c r="C1012" s="16"/>
      <c r="Y1012" s="98"/>
    </row>
    <row r="1013" spans="2:25" x14ac:dyDescent="0.25">
      <c r="B1013" s="109"/>
      <c r="C1013" s="16"/>
      <c r="Y1013" s="98"/>
    </row>
    <row r="1014" spans="2:25" x14ac:dyDescent="0.25">
      <c r="B1014" s="109"/>
      <c r="C1014" s="16"/>
      <c r="Y1014" s="98"/>
    </row>
    <row r="1015" spans="2:25" x14ac:dyDescent="0.25">
      <c r="B1015" s="109"/>
      <c r="C1015" s="16"/>
      <c r="Y1015" s="98"/>
    </row>
    <row r="1016" spans="2:25" x14ac:dyDescent="0.25">
      <c r="B1016" s="109"/>
      <c r="C1016" s="16"/>
      <c r="Y1016" s="98"/>
    </row>
    <row r="1017" spans="2:25" x14ac:dyDescent="0.25">
      <c r="B1017" s="109"/>
      <c r="C1017" s="16"/>
      <c r="Y1017" s="98"/>
    </row>
    <row r="1018" spans="2:25" x14ac:dyDescent="0.25">
      <c r="B1018" s="109"/>
      <c r="C1018" s="16"/>
      <c r="Y1018" s="98"/>
    </row>
    <row r="1019" spans="2:25" x14ac:dyDescent="0.25">
      <c r="B1019" s="109"/>
      <c r="C1019" s="16"/>
      <c r="Y1019" s="98"/>
    </row>
    <row r="1020" spans="2:25" x14ac:dyDescent="0.25">
      <c r="B1020" s="109"/>
      <c r="C1020" s="16"/>
      <c r="Y1020" s="98"/>
    </row>
    <row r="1021" spans="2:25" x14ac:dyDescent="0.25">
      <c r="B1021" s="109"/>
      <c r="C1021" s="16"/>
      <c r="Y1021" s="98"/>
    </row>
    <row r="1022" spans="2:25" x14ac:dyDescent="0.25">
      <c r="B1022" s="109"/>
      <c r="C1022" s="16"/>
      <c r="Y1022" s="98"/>
    </row>
    <row r="1023" spans="2:25" x14ac:dyDescent="0.25">
      <c r="B1023" s="109"/>
      <c r="C1023" s="16"/>
      <c r="Y1023" s="98"/>
    </row>
    <row r="1024" spans="2:25" x14ac:dyDescent="0.25">
      <c r="B1024" s="109"/>
      <c r="C1024" s="16"/>
      <c r="Y1024" s="98"/>
    </row>
    <row r="1025" spans="2:25" x14ac:dyDescent="0.25">
      <c r="B1025" s="109"/>
      <c r="C1025" s="16"/>
      <c r="Y1025" s="98"/>
    </row>
    <row r="1026" spans="2:25" x14ac:dyDescent="0.25">
      <c r="B1026" s="109"/>
      <c r="C1026" s="16"/>
      <c r="Y1026" s="98"/>
    </row>
    <row r="1027" spans="2:25" x14ac:dyDescent="0.25">
      <c r="B1027" s="109"/>
      <c r="C1027" s="16"/>
      <c r="Y1027" s="98"/>
    </row>
    <row r="1028" spans="2:25" x14ac:dyDescent="0.25">
      <c r="B1028" s="109"/>
      <c r="C1028" s="16"/>
      <c r="Y1028" s="98"/>
    </row>
    <row r="1029" spans="2:25" x14ac:dyDescent="0.25">
      <c r="B1029" s="109"/>
      <c r="C1029" s="16"/>
      <c r="Y1029" s="98"/>
    </row>
    <row r="1030" spans="2:25" x14ac:dyDescent="0.25">
      <c r="B1030" s="109"/>
      <c r="C1030" s="16"/>
      <c r="Y1030" s="98"/>
    </row>
    <row r="1031" spans="2:25" x14ac:dyDescent="0.25">
      <c r="B1031" s="109"/>
      <c r="C1031" s="16"/>
      <c r="Y1031" s="98"/>
    </row>
    <row r="1032" spans="2:25" x14ac:dyDescent="0.25">
      <c r="B1032" s="109"/>
      <c r="C1032" s="16"/>
      <c r="Y1032" s="98"/>
    </row>
    <row r="1033" spans="2:25" x14ac:dyDescent="0.25">
      <c r="B1033" s="109"/>
      <c r="C1033" s="16"/>
      <c r="Y1033" s="98"/>
    </row>
    <row r="1034" spans="2:25" x14ac:dyDescent="0.25">
      <c r="B1034" s="109"/>
      <c r="C1034" s="16"/>
      <c r="Y1034" s="98"/>
    </row>
    <row r="1035" spans="2:25" x14ac:dyDescent="0.25">
      <c r="B1035" s="109"/>
      <c r="C1035" s="16"/>
      <c r="Y1035" s="98"/>
    </row>
    <row r="1036" spans="2:25" x14ac:dyDescent="0.25">
      <c r="B1036" s="109"/>
      <c r="C1036" s="16"/>
      <c r="Y1036" s="98"/>
    </row>
    <row r="1037" spans="2:25" x14ac:dyDescent="0.25">
      <c r="B1037" s="109"/>
      <c r="C1037" s="16"/>
      <c r="Y1037" s="98"/>
    </row>
    <row r="1038" spans="2:25" x14ac:dyDescent="0.25">
      <c r="B1038" s="109"/>
      <c r="C1038" s="16"/>
      <c r="Y1038" s="98"/>
    </row>
    <row r="1039" spans="2:25" x14ac:dyDescent="0.25">
      <c r="B1039" s="109"/>
      <c r="C1039" s="16"/>
      <c r="Y1039" s="98"/>
    </row>
    <row r="1040" spans="2:25" x14ac:dyDescent="0.25">
      <c r="B1040" s="109"/>
      <c r="C1040" s="16"/>
      <c r="Y1040" s="98"/>
    </row>
    <row r="1041" spans="2:25" x14ac:dyDescent="0.25">
      <c r="B1041" s="109"/>
      <c r="C1041" s="16"/>
      <c r="Y1041" s="98"/>
    </row>
    <row r="1042" spans="2:25" x14ac:dyDescent="0.25">
      <c r="B1042" s="109"/>
      <c r="C1042" s="16"/>
      <c r="Y1042" s="98"/>
    </row>
    <row r="1043" spans="2:25" x14ac:dyDescent="0.25">
      <c r="B1043" s="109"/>
      <c r="C1043" s="16"/>
      <c r="Y1043" s="98"/>
    </row>
    <row r="1044" spans="2:25" x14ac:dyDescent="0.25">
      <c r="B1044" s="109"/>
      <c r="C1044" s="16"/>
      <c r="Y1044" s="98"/>
    </row>
    <row r="1045" spans="2:25" x14ac:dyDescent="0.25">
      <c r="B1045" s="109"/>
      <c r="C1045" s="16"/>
      <c r="Y1045" s="98"/>
    </row>
    <row r="1046" spans="2:25" x14ac:dyDescent="0.25">
      <c r="B1046" s="109"/>
      <c r="C1046" s="16"/>
      <c r="Y1046" s="98"/>
    </row>
    <row r="1047" spans="2:25" x14ac:dyDescent="0.25">
      <c r="B1047" s="109"/>
      <c r="C1047" s="16"/>
      <c r="Y1047" s="98"/>
    </row>
    <row r="1048" spans="2:25" x14ac:dyDescent="0.25">
      <c r="B1048" s="109"/>
      <c r="C1048" s="16"/>
      <c r="Y1048" s="98"/>
    </row>
    <row r="1049" spans="2:25" x14ac:dyDescent="0.25">
      <c r="B1049" s="109"/>
      <c r="C1049" s="16"/>
      <c r="Y1049" s="98"/>
    </row>
    <row r="1050" spans="2:25" x14ac:dyDescent="0.25">
      <c r="B1050" s="109"/>
      <c r="C1050" s="16"/>
      <c r="Y1050" s="98"/>
    </row>
    <row r="1051" spans="2:25" x14ac:dyDescent="0.25">
      <c r="B1051" s="109"/>
      <c r="C1051" s="16"/>
      <c r="Y1051" s="98"/>
    </row>
    <row r="1052" spans="2:25" x14ac:dyDescent="0.25">
      <c r="B1052" s="109"/>
      <c r="C1052" s="16"/>
      <c r="Y1052" s="98"/>
    </row>
    <row r="1053" spans="2:25" x14ac:dyDescent="0.25">
      <c r="B1053" s="109"/>
      <c r="C1053" s="16"/>
      <c r="Y1053" s="98"/>
    </row>
    <row r="1054" spans="2:25" x14ac:dyDescent="0.25">
      <c r="B1054" s="109"/>
      <c r="C1054" s="16"/>
      <c r="Y1054" s="98"/>
    </row>
    <row r="1055" spans="2:25" x14ac:dyDescent="0.25">
      <c r="B1055" s="109"/>
      <c r="C1055" s="16"/>
      <c r="Y1055" s="98"/>
    </row>
    <row r="1056" spans="2:25" x14ac:dyDescent="0.25">
      <c r="B1056" s="109"/>
      <c r="C1056" s="16"/>
      <c r="Y1056" s="98"/>
    </row>
    <row r="1057" spans="2:25" x14ac:dyDescent="0.25">
      <c r="B1057" s="109"/>
      <c r="C1057" s="16"/>
      <c r="Y1057" s="98"/>
    </row>
    <row r="1058" spans="2:25" x14ac:dyDescent="0.25">
      <c r="B1058" s="109"/>
      <c r="C1058" s="16"/>
      <c r="Y1058" s="98"/>
    </row>
    <row r="1059" spans="2:25" x14ac:dyDescent="0.25">
      <c r="B1059" s="109"/>
      <c r="C1059" s="16"/>
      <c r="Y1059" s="98"/>
    </row>
    <row r="1060" spans="2:25" x14ac:dyDescent="0.25">
      <c r="B1060" s="109"/>
      <c r="C1060" s="16"/>
      <c r="Y1060" s="98"/>
    </row>
    <row r="1061" spans="2:25" x14ac:dyDescent="0.25">
      <c r="B1061" s="109"/>
      <c r="C1061" s="16"/>
      <c r="Y1061" s="98"/>
    </row>
    <row r="1062" spans="2:25" x14ac:dyDescent="0.25">
      <c r="B1062" s="109"/>
      <c r="C1062" s="16"/>
      <c r="Y1062" s="98"/>
    </row>
    <row r="1063" spans="2:25" x14ac:dyDescent="0.25">
      <c r="B1063" s="109"/>
      <c r="C1063" s="16"/>
      <c r="Y1063" s="98"/>
    </row>
    <row r="1064" spans="2:25" x14ac:dyDescent="0.25">
      <c r="B1064" s="109"/>
      <c r="C1064" s="16"/>
      <c r="Y1064" s="98"/>
    </row>
    <row r="1065" spans="2:25" x14ac:dyDescent="0.25">
      <c r="B1065" s="109"/>
      <c r="C1065" s="16"/>
      <c r="Y1065" s="98"/>
    </row>
    <row r="1066" spans="2:25" x14ac:dyDescent="0.25">
      <c r="B1066" s="109"/>
      <c r="C1066" s="16"/>
      <c r="Y1066" s="98"/>
    </row>
    <row r="1067" spans="2:25" x14ac:dyDescent="0.25">
      <c r="B1067" s="109"/>
      <c r="C1067" s="16"/>
      <c r="Y1067" s="98"/>
    </row>
    <row r="1068" spans="2:25" x14ac:dyDescent="0.25">
      <c r="B1068" s="109"/>
      <c r="C1068" s="16"/>
      <c r="Y1068" s="98"/>
    </row>
    <row r="1069" spans="2:25" x14ac:dyDescent="0.25">
      <c r="B1069" s="109"/>
      <c r="C1069" s="16"/>
      <c r="Y1069" s="98"/>
    </row>
    <row r="1070" spans="2:25" x14ac:dyDescent="0.25">
      <c r="B1070" s="109"/>
      <c r="C1070" s="16"/>
      <c r="Y1070" s="98"/>
    </row>
    <row r="1071" spans="2:25" x14ac:dyDescent="0.25">
      <c r="B1071" s="109"/>
      <c r="C1071" s="16"/>
      <c r="Y1071" s="98"/>
    </row>
    <row r="1072" spans="2:25" x14ac:dyDescent="0.25">
      <c r="B1072" s="109"/>
      <c r="C1072" s="16"/>
      <c r="Y1072" s="98"/>
    </row>
    <row r="1073" spans="2:25" x14ac:dyDescent="0.25">
      <c r="B1073" s="109"/>
      <c r="C1073" s="16"/>
      <c r="Y1073" s="98"/>
    </row>
    <row r="1074" spans="2:25" x14ac:dyDescent="0.25">
      <c r="B1074" s="109"/>
      <c r="C1074" s="16"/>
      <c r="Y1074" s="98"/>
    </row>
    <row r="1075" spans="2:25" x14ac:dyDescent="0.25">
      <c r="B1075" s="109"/>
      <c r="C1075" s="16"/>
      <c r="Y1075" s="98"/>
    </row>
    <row r="1076" spans="2:25" x14ac:dyDescent="0.25">
      <c r="B1076" s="109"/>
      <c r="C1076" s="16"/>
      <c r="Y1076" s="98"/>
    </row>
    <row r="1077" spans="2:25" x14ac:dyDescent="0.25">
      <c r="B1077" s="109"/>
      <c r="C1077" s="16"/>
      <c r="Y1077" s="98"/>
    </row>
    <row r="1078" spans="2:25" x14ac:dyDescent="0.25">
      <c r="B1078" s="109"/>
      <c r="C1078" s="16"/>
      <c r="Y1078" s="98"/>
    </row>
    <row r="1079" spans="2:25" x14ac:dyDescent="0.25">
      <c r="B1079" s="109"/>
      <c r="C1079" s="16"/>
      <c r="Y1079" s="98"/>
    </row>
    <row r="1080" spans="2:25" x14ac:dyDescent="0.25">
      <c r="B1080" s="109"/>
      <c r="C1080" s="16"/>
      <c r="Y1080" s="98"/>
    </row>
    <row r="1081" spans="2:25" x14ac:dyDescent="0.25">
      <c r="B1081" s="109"/>
      <c r="C1081" s="16"/>
      <c r="Y1081" s="98"/>
    </row>
    <row r="1082" spans="2:25" x14ac:dyDescent="0.25">
      <c r="B1082" s="109"/>
      <c r="C1082" s="16"/>
      <c r="Y1082" s="98"/>
    </row>
    <row r="1083" spans="2:25" x14ac:dyDescent="0.25">
      <c r="B1083" s="109"/>
      <c r="C1083" s="16"/>
      <c r="Y1083" s="98"/>
    </row>
    <row r="1084" spans="2:25" x14ac:dyDescent="0.25">
      <c r="B1084" s="109"/>
      <c r="C1084" s="16"/>
      <c r="Y1084" s="98"/>
    </row>
    <row r="1085" spans="2:25" x14ac:dyDescent="0.25">
      <c r="B1085" s="109"/>
      <c r="C1085" s="16"/>
      <c r="Y1085" s="98"/>
    </row>
    <row r="1086" spans="2:25" x14ac:dyDescent="0.25">
      <c r="B1086" s="109"/>
      <c r="C1086" s="16"/>
      <c r="Y1086" s="98"/>
    </row>
    <row r="1087" spans="2:25" x14ac:dyDescent="0.25">
      <c r="B1087" s="109"/>
      <c r="C1087" s="16"/>
      <c r="Y1087" s="98"/>
    </row>
    <row r="1088" spans="2:25" x14ac:dyDescent="0.25">
      <c r="B1088" s="109"/>
      <c r="C1088" s="16"/>
      <c r="Y1088" s="98"/>
    </row>
    <row r="1089" spans="2:25" x14ac:dyDescent="0.25">
      <c r="B1089" s="109"/>
      <c r="C1089" s="16"/>
      <c r="Y1089" s="98"/>
    </row>
    <row r="1090" spans="2:25" x14ac:dyDescent="0.25">
      <c r="B1090" s="109"/>
      <c r="C1090" s="16"/>
      <c r="Y1090" s="98"/>
    </row>
    <row r="1091" spans="2:25" x14ac:dyDescent="0.25">
      <c r="B1091" s="109"/>
      <c r="C1091" s="16"/>
      <c r="Y1091" s="98"/>
    </row>
    <row r="1092" spans="2:25" x14ac:dyDescent="0.25">
      <c r="B1092" s="109"/>
      <c r="C1092" s="16"/>
      <c r="Y1092" s="98"/>
    </row>
    <row r="1093" spans="2:25" x14ac:dyDescent="0.25">
      <c r="B1093" s="109"/>
      <c r="C1093" s="16"/>
      <c r="Y1093" s="98"/>
    </row>
    <row r="1094" spans="2:25" x14ac:dyDescent="0.25">
      <c r="B1094" s="109"/>
      <c r="C1094" s="16"/>
      <c r="Y1094" s="98"/>
    </row>
    <row r="1095" spans="2:25" x14ac:dyDescent="0.25">
      <c r="B1095" s="109"/>
      <c r="C1095" s="16"/>
      <c r="Y1095" s="98"/>
    </row>
    <row r="1096" spans="2:25" x14ac:dyDescent="0.25">
      <c r="B1096" s="109"/>
      <c r="C1096" s="16"/>
      <c r="Y1096" s="98"/>
    </row>
    <row r="1097" spans="2:25" x14ac:dyDescent="0.25">
      <c r="B1097" s="109"/>
      <c r="C1097" s="16"/>
      <c r="Y1097" s="98"/>
    </row>
    <row r="1098" spans="2:25" x14ac:dyDescent="0.25">
      <c r="B1098" s="109"/>
      <c r="C1098" s="16"/>
      <c r="Y1098" s="98"/>
    </row>
    <row r="1099" spans="2:25" x14ac:dyDescent="0.25">
      <c r="B1099" s="109"/>
      <c r="C1099" s="16"/>
      <c r="Y1099" s="98"/>
    </row>
    <row r="1100" spans="2:25" x14ac:dyDescent="0.25">
      <c r="B1100" s="109"/>
      <c r="C1100" s="16"/>
      <c r="Y1100" s="98"/>
    </row>
    <row r="1101" spans="2:25" x14ac:dyDescent="0.25">
      <c r="B1101" s="109"/>
      <c r="C1101" s="16"/>
      <c r="Y1101" s="98"/>
    </row>
    <row r="1102" spans="2:25" x14ac:dyDescent="0.25">
      <c r="B1102" s="109"/>
      <c r="C1102" s="16"/>
      <c r="Y1102" s="98"/>
    </row>
    <row r="1103" spans="2:25" x14ac:dyDescent="0.25">
      <c r="B1103" s="109"/>
      <c r="C1103" s="16"/>
      <c r="Y1103" s="98"/>
    </row>
    <row r="1104" spans="2:25" x14ac:dyDescent="0.25">
      <c r="B1104" s="109"/>
      <c r="C1104" s="16"/>
      <c r="Y1104" s="98"/>
    </row>
    <row r="1105" spans="2:25" x14ac:dyDescent="0.25">
      <c r="B1105" s="109"/>
      <c r="C1105" s="16"/>
      <c r="Y1105" s="98"/>
    </row>
    <row r="1106" spans="2:25" x14ac:dyDescent="0.25">
      <c r="B1106" s="109"/>
      <c r="C1106" s="16"/>
      <c r="Y1106" s="98"/>
    </row>
    <row r="1107" spans="2:25" x14ac:dyDescent="0.25">
      <c r="B1107" s="109"/>
      <c r="C1107" s="16"/>
      <c r="Y1107" s="98"/>
    </row>
    <row r="1108" spans="2:25" x14ac:dyDescent="0.25">
      <c r="B1108" s="109"/>
      <c r="C1108" s="16"/>
      <c r="Y1108" s="98"/>
    </row>
    <row r="1109" spans="2:25" x14ac:dyDescent="0.25">
      <c r="B1109" s="109"/>
      <c r="C1109" s="16"/>
      <c r="Y1109" s="98"/>
    </row>
    <row r="1110" spans="2:25" x14ac:dyDescent="0.25">
      <c r="B1110" s="109"/>
      <c r="C1110" s="16"/>
      <c r="Y1110" s="98"/>
    </row>
    <row r="1111" spans="2:25" x14ac:dyDescent="0.25">
      <c r="B1111" s="109"/>
      <c r="C1111" s="16"/>
      <c r="Y1111" s="98"/>
    </row>
    <row r="1112" spans="2:25" x14ac:dyDescent="0.25">
      <c r="B1112" s="109"/>
      <c r="C1112" s="16"/>
      <c r="Y1112" s="98"/>
    </row>
    <row r="1113" spans="2:25" x14ac:dyDescent="0.25">
      <c r="B1113" s="109"/>
      <c r="C1113" s="16"/>
      <c r="Y1113" s="98"/>
    </row>
    <row r="1114" spans="2:25" x14ac:dyDescent="0.25">
      <c r="B1114" s="109"/>
      <c r="C1114" s="16"/>
      <c r="Y1114" s="98"/>
    </row>
    <row r="1115" spans="2:25" x14ac:dyDescent="0.25">
      <c r="B1115" s="109"/>
      <c r="C1115" s="16"/>
      <c r="Y1115" s="98"/>
    </row>
    <row r="1116" spans="2:25" x14ac:dyDescent="0.25">
      <c r="B1116" s="109"/>
      <c r="C1116" s="16"/>
      <c r="Y1116" s="98"/>
    </row>
    <row r="1117" spans="2:25" x14ac:dyDescent="0.25">
      <c r="B1117" s="109"/>
      <c r="C1117" s="16"/>
      <c r="Y1117" s="98"/>
    </row>
    <row r="1118" spans="2:25" x14ac:dyDescent="0.25">
      <c r="B1118" s="109"/>
      <c r="C1118" s="16"/>
      <c r="Y1118" s="98"/>
    </row>
    <row r="1119" spans="2:25" x14ac:dyDescent="0.25">
      <c r="B1119" s="109"/>
      <c r="C1119" s="16"/>
      <c r="Y1119" s="98"/>
    </row>
    <row r="1120" spans="2:25" x14ac:dyDescent="0.25">
      <c r="B1120" s="109"/>
      <c r="C1120" s="16"/>
      <c r="Y1120" s="98"/>
    </row>
    <row r="1121" spans="2:25" x14ac:dyDescent="0.25">
      <c r="B1121" s="109"/>
      <c r="C1121" s="16"/>
      <c r="Y1121" s="98"/>
    </row>
    <row r="1122" spans="2:25" x14ac:dyDescent="0.25">
      <c r="B1122" s="109"/>
      <c r="C1122" s="16"/>
      <c r="Y1122" s="98"/>
    </row>
    <row r="1123" spans="2:25" x14ac:dyDescent="0.25">
      <c r="B1123" s="109"/>
      <c r="C1123" s="16"/>
      <c r="Y1123" s="98"/>
    </row>
    <row r="1124" spans="2:25" x14ac:dyDescent="0.25">
      <c r="B1124" s="109"/>
      <c r="C1124" s="16"/>
      <c r="Y1124" s="98"/>
    </row>
    <row r="1125" spans="2:25" x14ac:dyDescent="0.25">
      <c r="B1125" s="109"/>
      <c r="C1125" s="16"/>
      <c r="Y1125" s="98"/>
    </row>
    <row r="1126" spans="2:25" x14ac:dyDescent="0.25">
      <c r="B1126" s="109"/>
      <c r="C1126" s="16"/>
      <c r="Y1126" s="98"/>
    </row>
    <row r="1127" spans="2:25" x14ac:dyDescent="0.25">
      <c r="B1127" s="109"/>
      <c r="C1127" s="16"/>
      <c r="Y1127" s="98"/>
    </row>
    <row r="1128" spans="2:25" x14ac:dyDescent="0.25">
      <c r="B1128" s="109"/>
      <c r="C1128" s="16"/>
      <c r="Y1128" s="98"/>
    </row>
    <row r="1129" spans="2:25" x14ac:dyDescent="0.25">
      <c r="B1129" s="109"/>
      <c r="C1129" s="16"/>
      <c r="Y1129" s="98"/>
    </row>
    <row r="1130" spans="2:25" x14ac:dyDescent="0.25">
      <c r="B1130" s="109"/>
      <c r="C1130" s="16"/>
      <c r="Y1130" s="98"/>
    </row>
    <row r="1131" spans="2:25" x14ac:dyDescent="0.25">
      <c r="B1131" s="109"/>
      <c r="C1131" s="16"/>
      <c r="Y1131" s="98"/>
    </row>
    <row r="1132" spans="2:25" x14ac:dyDescent="0.25">
      <c r="B1132" s="109"/>
      <c r="C1132" s="16"/>
      <c r="Y1132" s="98"/>
    </row>
    <row r="1133" spans="2:25" x14ac:dyDescent="0.25">
      <c r="B1133" s="109"/>
      <c r="C1133" s="16"/>
      <c r="Y1133" s="98"/>
    </row>
    <row r="1134" spans="2:25" x14ac:dyDescent="0.25">
      <c r="B1134" s="109"/>
      <c r="C1134" s="16"/>
      <c r="Y1134" s="98"/>
    </row>
    <row r="1135" spans="2:25" x14ac:dyDescent="0.25">
      <c r="B1135" s="109"/>
      <c r="C1135" s="16"/>
      <c r="Y1135" s="98"/>
    </row>
    <row r="1136" spans="2:25" x14ac:dyDescent="0.25">
      <c r="B1136" s="109"/>
      <c r="C1136" s="16"/>
      <c r="Y1136" s="98"/>
    </row>
    <row r="1137" spans="2:25" x14ac:dyDescent="0.25">
      <c r="B1137" s="109"/>
      <c r="C1137" s="16"/>
      <c r="Y1137" s="98"/>
    </row>
    <row r="1138" spans="2:25" x14ac:dyDescent="0.25">
      <c r="B1138" s="109"/>
      <c r="C1138" s="16"/>
      <c r="Y1138" s="98"/>
    </row>
    <row r="1139" spans="2:25" x14ac:dyDescent="0.25">
      <c r="B1139" s="109"/>
      <c r="C1139" s="16"/>
      <c r="Y1139" s="98"/>
    </row>
    <row r="1140" spans="2:25" x14ac:dyDescent="0.25">
      <c r="B1140" s="109"/>
      <c r="C1140" s="16"/>
      <c r="Y1140" s="98"/>
    </row>
    <row r="1141" spans="2:25" x14ac:dyDescent="0.25">
      <c r="B1141" s="109"/>
      <c r="C1141" s="16"/>
      <c r="Y1141" s="98"/>
    </row>
    <row r="1142" spans="2:25" x14ac:dyDescent="0.25">
      <c r="B1142" s="109"/>
      <c r="C1142" s="16"/>
      <c r="Y1142" s="98"/>
    </row>
    <row r="1143" spans="2:25" x14ac:dyDescent="0.25">
      <c r="B1143" s="109"/>
      <c r="C1143" s="16"/>
      <c r="Y1143" s="98"/>
    </row>
    <row r="1144" spans="2:25" x14ac:dyDescent="0.25">
      <c r="B1144" s="109"/>
      <c r="C1144" s="16"/>
      <c r="Y1144" s="98"/>
    </row>
    <row r="1145" spans="2:25" x14ac:dyDescent="0.25">
      <c r="B1145" s="109"/>
      <c r="C1145" s="16"/>
      <c r="Y1145" s="98"/>
    </row>
    <row r="1146" spans="2:25" x14ac:dyDescent="0.25">
      <c r="B1146" s="109"/>
      <c r="C1146" s="16"/>
      <c r="Y1146" s="98"/>
    </row>
    <row r="1147" spans="2:25" x14ac:dyDescent="0.25">
      <c r="B1147" s="109"/>
      <c r="C1147" s="16"/>
      <c r="Y1147" s="98"/>
    </row>
    <row r="1148" spans="2:25" x14ac:dyDescent="0.25">
      <c r="B1148" s="109"/>
      <c r="C1148" s="16"/>
      <c r="Y1148" s="98"/>
    </row>
    <row r="1149" spans="2:25" x14ac:dyDescent="0.25">
      <c r="B1149" s="109"/>
      <c r="C1149" s="16"/>
      <c r="Y1149" s="98"/>
    </row>
    <row r="1150" spans="2:25" x14ac:dyDescent="0.25">
      <c r="B1150" s="109"/>
      <c r="C1150" s="16"/>
      <c r="Y1150" s="98"/>
    </row>
    <row r="1151" spans="2:25" x14ac:dyDescent="0.25">
      <c r="B1151" s="109"/>
      <c r="C1151" s="16"/>
      <c r="Y1151" s="98"/>
    </row>
    <row r="1152" spans="2:25" x14ac:dyDescent="0.25">
      <c r="B1152" s="109"/>
      <c r="C1152" s="16"/>
      <c r="Y1152" s="98"/>
    </row>
    <row r="1153" spans="2:25" x14ac:dyDescent="0.25">
      <c r="B1153" s="109"/>
      <c r="C1153" s="16"/>
      <c r="Y1153" s="98"/>
    </row>
    <row r="1154" spans="2:25" x14ac:dyDescent="0.25">
      <c r="B1154" s="109"/>
      <c r="C1154" s="16"/>
      <c r="Y1154" s="98"/>
    </row>
    <row r="1155" spans="2:25" x14ac:dyDescent="0.25">
      <c r="B1155" s="109"/>
      <c r="C1155" s="16"/>
      <c r="Y1155" s="98"/>
    </row>
    <row r="1156" spans="2:25" x14ac:dyDescent="0.25">
      <c r="B1156" s="109"/>
      <c r="C1156" s="16"/>
      <c r="Y1156" s="98"/>
    </row>
    <row r="1157" spans="2:25" x14ac:dyDescent="0.25">
      <c r="B1157" s="109"/>
      <c r="C1157" s="16"/>
      <c r="Y1157" s="98"/>
    </row>
    <row r="1158" spans="2:25" x14ac:dyDescent="0.25">
      <c r="B1158" s="109"/>
      <c r="C1158" s="16"/>
      <c r="Y1158" s="98"/>
    </row>
    <row r="1159" spans="2:25" x14ac:dyDescent="0.25">
      <c r="B1159" s="109"/>
      <c r="C1159" s="16"/>
      <c r="Y1159" s="98"/>
    </row>
    <row r="1160" spans="2:25" x14ac:dyDescent="0.25">
      <c r="B1160" s="109"/>
      <c r="C1160" s="16"/>
      <c r="Y1160" s="98"/>
    </row>
    <row r="1161" spans="2:25" x14ac:dyDescent="0.25">
      <c r="B1161" s="109"/>
      <c r="C1161" s="16"/>
      <c r="Y1161" s="98"/>
    </row>
    <row r="1162" spans="2:25" x14ac:dyDescent="0.25">
      <c r="B1162" s="109"/>
      <c r="C1162" s="16"/>
      <c r="Y1162" s="98"/>
    </row>
    <row r="1163" spans="2:25" x14ac:dyDescent="0.25">
      <c r="B1163" s="109"/>
      <c r="C1163" s="16"/>
      <c r="Y1163" s="98"/>
    </row>
    <row r="1164" spans="2:25" x14ac:dyDescent="0.25">
      <c r="B1164" s="109"/>
      <c r="C1164" s="16"/>
      <c r="Y1164" s="98"/>
    </row>
    <row r="1165" spans="2:25" x14ac:dyDescent="0.25">
      <c r="B1165" s="109"/>
      <c r="C1165" s="16"/>
      <c r="Y1165" s="98"/>
    </row>
    <row r="1166" spans="2:25" x14ac:dyDescent="0.25">
      <c r="B1166" s="109"/>
      <c r="C1166" s="16"/>
      <c r="Y1166" s="98"/>
    </row>
    <row r="1167" spans="2:25" x14ac:dyDescent="0.25">
      <c r="B1167" s="109"/>
      <c r="C1167" s="16"/>
      <c r="Y1167" s="98"/>
    </row>
    <row r="1168" spans="2:25" x14ac:dyDescent="0.25">
      <c r="B1168" s="109"/>
      <c r="C1168" s="16"/>
      <c r="Y1168" s="98"/>
    </row>
    <row r="1169" spans="2:25" x14ac:dyDescent="0.25">
      <c r="B1169" s="109"/>
      <c r="C1169" s="16"/>
      <c r="Y1169" s="98"/>
    </row>
    <row r="1170" spans="2:25" x14ac:dyDescent="0.25">
      <c r="B1170" s="109"/>
      <c r="C1170" s="16"/>
      <c r="Y1170" s="98"/>
    </row>
    <row r="1171" spans="2:25" x14ac:dyDescent="0.25">
      <c r="B1171" s="109"/>
      <c r="C1171" s="16"/>
      <c r="Y1171" s="98"/>
    </row>
    <row r="1172" spans="2:25" x14ac:dyDescent="0.25">
      <c r="B1172" s="109"/>
      <c r="C1172" s="16"/>
      <c r="Y1172" s="98"/>
    </row>
    <row r="1173" spans="2:25" x14ac:dyDescent="0.25">
      <c r="B1173" s="109"/>
      <c r="C1173" s="16"/>
      <c r="Y1173" s="98"/>
    </row>
    <row r="1174" spans="2:25" x14ac:dyDescent="0.25">
      <c r="B1174" s="109"/>
      <c r="C1174" s="16"/>
      <c r="Y1174" s="98"/>
    </row>
    <row r="1175" spans="2:25" x14ac:dyDescent="0.25">
      <c r="B1175" s="109"/>
      <c r="C1175" s="16"/>
      <c r="Y1175" s="98"/>
    </row>
    <row r="1176" spans="2:25" x14ac:dyDescent="0.25">
      <c r="B1176" s="109"/>
      <c r="C1176" s="16"/>
      <c r="Y1176" s="98"/>
    </row>
    <row r="1177" spans="2:25" x14ac:dyDescent="0.25">
      <c r="B1177" s="109"/>
      <c r="C1177" s="16"/>
      <c r="Y1177" s="98"/>
    </row>
    <row r="1178" spans="2:25" x14ac:dyDescent="0.25">
      <c r="B1178" s="109"/>
      <c r="C1178" s="16"/>
      <c r="Y1178" s="98"/>
    </row>
    <row r="1179" spans="2:25" x14ac:dyDescent="0.25">
      <c r="B1179" s="109"/>
      <c r="C1179" s="16"/>
      <c r="Y1179" s="98"/>
    </row>
    <row r="1180" spans="2:25" x14ac:dyDescent="0.25">
      <c r="B1180" s="109"/>
      <c r="C1180" s="16"/>
      <c r="Y1180" s="98"/>
    </row>
    <row r="1181" spans="2:25" x14ac:dyDescent="0.25">
      <c r="B1181" s="109"/>
      <c r="C1181" s="16"/>
      <c r="Y1181" s="98"/>
    </row>
    <row r="1182" spans="2:25" x14ac:dyDescent="0.25">
      <c r="B1182" s="109"/>
      <c r="C1182" s="16"/>
      <c r="Y1182" s="98"/>
    </row>
    <row r="1183" spans="2:25" x14ac:dyDescent="0.25">
      <c r="B1183" s="109"/>
      <c r="C1183" s="16"/>
      <c r="Y1183" s="98"/>
    </row>
    <row r="1184" spans="2:25" x14ac:dyDescent="0.25">
      <c r="B1184" s="109"/>
      <c r="C1184" s="16"/>
      <c r="Y1184" s="98"/>
    </row>
    <row r="1185" spans="2:25" x14ac:dyDescent="0.25">
      <c r="B1185" s="109"/>
      <c r="C1185" s="16"/>
      <c r="Y1185" s="98"/>
    </row>
    <row r="1186" spans="2:25" x14ac:dyDescent="0.25">
      <c r="B1186" s="109"/>
      <c r="C1186" s="16"/>
      <c r="Y1186" s="98"/>
    </row>
    <row r="1187" spans="2:25" x14ac:dyDescent="0.25">
      <c r="B1187" s="109"/>
      <c r="C1187" s="16"/>
      <c r="Y1187" s="98"/>
    </row>
    <row r="1188" spans="2:25" x14ac:dyDescent="0.25">
      <c r="B1188" s="109"/>
      <c r="C1188" s="16"/>
      <c r="Y1188" s="98"/>
    </row>
    <row r="1189" spans="2:25" x14ac:dyDescent="0.25">
      <c r="B1189" s="109"/>
      <c r="C1189" s="16"/>
      <c r="Y1189" s="98"/>
    </row>
    <row r="1190" spans="2:25" x14ac:dyDescent="0.25">
      <c r="B1190" s="109"/>
      <c r="C1190" s="16"/>
      <c r="Y1190" s="98"/>
    </row>
    <row r="1191" spans="2:25" x14ac:dyDescent="0.25">
      <c r="B1191" s="109"/>
      <c r="C1191" s="16"/>
      <c r="Y1191" s="98"/>
    </row>
    <row r="1192" spans="2:25" x14ac:dyDescent="0.25">
      <c r="B1192" s="109"/>
      <c r="C1192" s="16"/>
      <c r="Y1192" s="98"/>
    </row>
    <row r="1193" spans="2:25" x14ac:dyDescent="0.25">
      <c r="B1193" s="109"/>
      <c r="C1193" s="16"/>
      <c r="Y1193" s="98"/>
    </row>
    <row r="1194" spans="2:25" x14ac:dyDescent="0.25">
      <c r="B1194" s="109"/>
      <c r="C1194" s="16"/>
      <c r="Y1194" s="98"/>
    </row>
    <row r="1195" spans="2:25" x14ac:dyDescent="0.25">
      <c r="B1195" s="109"/>
      <c r="C1195" s="16"/>
      <c r="Y1195" s="98"/>
    </row>
    <row r="1196" spans="2:25" x14ac:dyDescent="0.25">
      <c r="B1196" s="109"/>
      <c r="C1196" s="16"/>
      <c r="Y1196" s="98"/>
    </row>
    <row r="1197" spans="2:25" x14ac:dyDescent="0.25">
      <c r="B1197" s="109"/>
      <c r="C1197" s="16"/>
      <c r="Y1197" s="98"/>
    </row>
    <row r="1198" spans="2:25" x14ac:dyDescent="0.25">
      <c r="B1198" s="109"/>
      <c r="C1198" s="16"/>
      <c r="Y1198" s="98"/>
    </row>
    <row r="1199" spans="2:25" x14ac:dyDescent="0.25">
      <c r="B1199" s="109"/>
      <c r="C1199" s="16"/>
      <c r="Y1199" s="98"/>
    </row>
    <row r="1200" spans="2:25" x14ac:dyDescent="0.25">
      <c r="B1200" s="109"/>
      <c r="C1200" s="16"/>
      <c r="Y1200" s="98"/>
    </row>
    <row r="1201" spans="2:25" x14ac:dyDescent="0.25">
      <c r="B1201" s="109"/>
      <c r="C1201" s="16"/>
      <c r="Y1201" s="98"/>
    </row>
    <row r="1202" spans="2:25" x14ac:dyDescent="0.25">
      <c r="B1202" s="109"/>
      <c r="C1202" s="16"/>
      <c r="Y1202" s="98"/>
    </row>
    <row r="1203" spans="2:25" x14ac:dyDescent="0.25">
      <c r="B1203" s="109"/>
      <c r="C1203" s="16"/>
      <c r="Y1203" s="98"/>
    </row>
    <row r="1204" spans="2:25" x14ac:dyDescent="0.25">
      <c r="B1204" s="109"/>
      <c r="C1204" s="16"/>
      <c r="Y1204" s="98"/>
    </row>
    <row r="1205" spans="2:25" x14ac:dyDescent="0.25">
      <c r="B1205" s="109"/>
      <c r="C1205" s="16"/>
      <c r="Y1205" s="98"/>
    </row>
    <row r="1206" spans="2:25" x14ac:dyDescent="0.25">
      <c r="B1206" s="109"/>
      <c r="C1206" s="16"/>
      <c r="Y1206" s="98"/>
    </row>
    <row r="1207" spans="2:25" x14ac:dyDescent="0.25">
      <c r="B1207" s="109"/>
      <c r="C1207" s="16"/>
      <c r="Y1207" s="98"/>
    </row>
    <row r="1208" spans="2:25" x14ac:dyDescent="0.25">
      <c r="B1208" s="109"/>
      <c r="C1208" s="16"/>
      <c r="Y1208" s="98"/>
    </row>
    <row r="1209" spans="2:25" x14ac:dyDescent="0.25">
      <c r="B1209" s="109"/>
      <c r="C1209" s="16"/>
      <c r="Y1209" s="98"/>
    </row>
    <row r="1210" spans="2:25" x14ac:dyDescent="0.25">
      <c r="B1210" s="109"/>
      <c r="C1210" s="16"/>
      <c r="Y1210" s="98"/>
    </row>
    <row r="1211" spans="2:25" x14ac:dyDescent="0.25">
      <c r="B1211" s="109"/>
      <c r="C1211" s="16"/>
      <c r="Y1211" s="98"/>
    </row>
    <row r="1212" spans="2:25" x14ac:dyDescent="0.25">
      <c r="B1212" s="109"/>
      <c r="C1212" s="16"/>
      <c r="Y1212" s="98"/>
    </row>
    <row r="1213" spans="2:25" x14ac:dyDescent="0.25">
      <c r="B1213" s="109"/>
      <c r="C1213" s="16"/>
      <c r="Y1213" s="98"/>
    </row>
    <row r="1214" spans="2:25" x14ac:dyDescent="0.25">
      <c r="B1214" s="109"/>
      <c r="C1214" s="16"/>
      <c r="Y1214" s="98"/>
    </row>
    <row r="1215" spans="2:25" x14ac:dyDescent="0.25">
      <c r="B1215" s="109"/>
      <c r="C1215" s="16"/>
      <c r="Y1215" s="98"/>
    </row>
    <row r="1216" spans="2:25" x14ac:dyDescent="0.25">
      <c r="B1216" s="109"/>
      <c r="C1216" s="16"/>
      <c r="Y1216" s="98"/>
    </row>
    <row r="1217" spans="2:25" x14ac:dyDescent="0.25">
      <c r="B1217" s="109"/>
      <c r="C1217" s="16"/>
      <c r="Y1217" s="98"/>
    </row>
    <row r="1218" spans="2:25" x14ac:dyDescent="0.25">
      <c r="B1218" s="109"/>
      <c r="C1218" s="16"/>
      <c r="Y1218" s="98"/>
    </row>
    <row r="1219" spans="2:25" x14ac:dyDescent="0.25">
      <c r="B1219" s="109"/>
      <c r="C1219" s="16"/>
      <c r="Y1219" s="98"/>
    </row>
    <row r="1220" spans="2:25" x14ac:dyDescent="0.25">
      <c r="B1220" s="109"/>
      <c r="C1220" s="16"/>
      <c r="Y1220" s="98"/>
    </row>
    <row r="1221" spans="2:25" x14ac:dyDescent="0.25">
      <c r="B1221" s="109"/>
      <c r="C1221" s="16"/>
      <c r="Y1221" s="98"/>
    </row>
    <row r="1222" spans="2:25" x14ac:dyDescent="0.25">
      <c r="B1222" s="109"/>
      <c r="C1222" s="16"/>
      <c r="Y1222" s="98"/>
    </row>
    <row r="1223" spans="2:25" x14ac:dyDescent="0.25">
      <c r="B1223" s="109"/>
      <c r="C1223" s="16"/>
      <c r="Y1223" s="98"/>
    </row>
    <row r="1224" spans="2:25" x14ac:dyDescent="0.25">
      <c r="B1224" s="109"/>
      <c r="C1224" s="16"/>
      <c r="Y1224" s="98"/>
    </row>
    <row r="1225" spans="2:25" x14ac:dyDescent="0.25">
      <c r="B1225" s="109"/>
      <c r="C1225" s="16"/>
      <c r="Y1225" s="98"/>
    </row>
    <row r="1226" spans="2:25" x14ac:dyDescent="0.25">
      <c r="B1226" s="109"/>
      <c r="C1226" s="16"/>
      <c r="Y1226" s="98"/>
    </row>
    <row r="1227" spans="2:25" x14ac:dyDescent="0.25">
      <c r="B1227" s="109"/>
      <c r="C1227" s="16"/>
      <c r="Y1227" s="98"/>
    </row>
    <row r="1228" spans="2:25" x14ac:dyDescent="0.25">
      <c r="B1228" s="109"/>
      <c r="C1228" s="16"/>
      <c r="Y1228" s="98"/>
    </row>
    <row r="1229" spans="2:25" x14ac:dyDescent="0.25">
      <c r="B1229" s="109"/>
      <c r="C1229" s="16"/>
      <c r="Y1229" s="98"/>
    </row>
    <row r="1230" spans="2:25" x14ac:dyDescent="0.25">
      <c r="B1230" s="109"/>
      <c r="C1230" s="16"/>
      <c r="Y1230" s="98"/>
    </row>
    <row r="1231" spans="2:25" x14ac:dyDescent="0.25">
      <c r="B1231" s="109"/>
      <c r="C1231" s="16"/>
      <c r="Y1231" s="98"/>
    </row>
    <row r="1232" spans="2:25" x14ac:dyDescent="0.25">
      <c r="B1232" s="109"/>
      <c r="C1232" s="16"/>
      <c r="Y1232" s="98"/>
    </row>
    <row r="1233" spans="2:25" x14ac:dyDescent="0.25">
      <c r="B1233" s="109"/>
      <c r="C1233" s="16"/>
      <c r="Y1233" s="98"/>
    </row>
    <row r="1234" spans="2:25" x14ac:dyDescent="0.25">
      <c r="B1234" s="109"/>
      <c r="C1234" s="16"/>
      <c r="Y1234" s="98"/>
    </row>
    <row r="1235" spans="2:25" x14ac:dyDescent="0.25">
      <c r="B1235" s="109"/>
      <c r="C1235" s="16"/>
      <c r="Y1235" s="98"/>
    </row>
    <row r="1236" spans="2:25" x14ac:dyDescent="0.25">
      <c r="B1236" s="109"/>
      <c r="C1236" s="16"/>
      <c r="Y1236" s="98"/>
    </row>
    <row r="1237" spans="2:25" x14ac:dyDescent="0.25">
      <c r="B1237" s="109"/>
      <c r="C1237" s="16"/>
      <c r="Y1237" s="98"/>
    </row>
    <row r="1238" spans="2:25" x14ac:dyDescent="0.25">
      <c r="B1238" s="109"/>
      <c r="C1238" s="16"/>
      <c r="Y1238" s="98"/>
    </row>
    <row r="1239" spans="2:25" x14ac:dyDescent="0.25">
      <c r="B1239" s="109"/>
      <c r="C1239" s="16"/>
      <c r="Y1239" s="98"/>
    </row>
    <row r="1240" spans="2:25" x14ac:dyDescent="0.25">
      <c r="B1240" s="109"/>
      <c r="C1240" s="16"/>
      <c r="Y1240" s="98"/>
    </row>
    <row r="1241" spans="2:25" x14ac:dyDescent="0.25">
      <c r="B1241" s="109"/>
      <c r="C1241" s="16"/>
      <c r="Y1241" s="98"/>
    </row>
    <row r="1242" spans="2:25" x14ac:dyDescent="0.25">
      <c r="B1242" s="109"/>
      <c r="C1242" s="16"/>
      <c r="Y1242" s="98"/>
    </row>
    <row r="1243" spans="2:25" x14ac:dyDescent="0.25">
      <c r="B1243" s="109"/>
      <c r="C1243" s="16"/>
      <c r="Y1243" s="98"/>
    </row>
    <row r="1244" spans="2:25" x14ac:dyDescent="0.25">
      <c r="B1244" s="109"/>
      <c r="C1244" s="16"/>
      <c r="Y1244" s="98"/>
    </row>
    <row r="1245" spans="2:25" x14ac:dyDescent="0.25">
      <c r="B1245" s="109"/>
      <c r="C1245" s="16"/>
      <c r="Y1245" s="98"/>
    </row>
    <row r="1246" spans="2:25" x14ac:dyDescent="0.25">
      <c r="B1246" s="109"/>
      <c r="C1246" s="16"/>
      <c r="Y1246" s="98"/>
    </row>
    <row r="1247" spans="2:25" x14ac:dyDescent="0.25">
      <c r="B1247" s="109"/>
      <c r="C1247" s="16"/>
      <c r="Y1247" s="98"/>
    </row>
    <row r="1248" spans="2:25" x14ac:dyDescent="0.25">
      <c r="B1248" s="109"/>
      <c r="C1248" s="16"/>
      <c r="Y1248" s="98"/>
    </row>
    <row r="1249" spans="2:25" x14ac:dyDescent="0.25">
      <c r="B1249" s="109"/>
      <c r="C1249" s="16"/>
      <c r="Y1249" s="98"/>
    </row>
    <row r="1250" spans="2:25" x14ac:dyDescent="0.25">
      <c r="B1250" s="109"/>
      <c r="C1250" s="16"/>
      <c r="Y1250" s="98"/>
    </row>
    <row r="1251" spans="2:25" x14ac:dyDescent="0.25">
      <c r="B1251" s="109"/>
      <c r="C1251" s="16"/>
      <c r="Y1251" s="98"/>
    </row>
    <row r="1252" spans="2:25" x14ac:dyDescent="0.25">
      <c r="B1252" s="109"/>
      <c r="C1252" s="16"/>
      <c r="Y1252" s="98"/>
    </row>
    <row r="1253" spans="2:25" x14ac:dyDescent="0.25">
      <c r="B1253" s="109"/>
      <c r="C1253" s="16"/>
      <c r="Y1253" s="98"/>
    </row>
    <row r="1254" spans="2:25" x14ac:dyDescent="0.25">
      <c r="B1254" s="109"/>
      <c r="C1254" s="16"/>
      <c r="Y1254" s="98"/>
    </row>
    <row r="1255" spans="2:25" x14ac:dyDescent="0.25">
      <c r="B1255" s="109"/>
      <c r="C1255" s="16"/>
      <c r="Y1255" s="98"/>
    </row>
    <row r="1256" spans="2:25" x14ac:dyDescent="0.25">
      <c r="B1256" s="109"/>
      <c r="C1256" s="16"/>
      <c r="Y1256" s="98"/>
    </row>
    <row r="1257" spans="2:25" x14ac:dyDescent="0.25">
      <c r="B1257" s="109"/>
      <c r="C1257" s="16"/>
      <c r="Y1257" s="98"/>
    </row>
    <row r="1258" spans="2:25" x14ac:dyDescent="0.25">
      <c r="B1258" s="109"/>
      <c r="C1258" s="16"/>
      <c r="Y1258" s="98"/>
    </row>
    <row r="1259" spans="2:25" x14ac:dyDescent="0.25">
      <c r="B1259" s="109"/>
      <c r="C1259" s="16"/>
      <c r="Y1259" s="98"/>
    </row>
    <row r="1260" spans="2:25" x14ac:dyDescent="0.25">
      <c r="B1260" s="109"/>
      <c r="C1260" s="16"/>
      <c r="Y1260" s="98"/>
    </row>
    <row r="1261" spans="2:25" x14ac:dyDescent="0.25">
      <c r="B1261" s="109"/>
      <c r="C1261" s="16"/>
      <c r="Y1261" s="98"/>
    </row>
    <row r="1262" spans="2:25" x14ac:dyDescent="0.25">
      <c r="B1262" s="109"/>
      <c r="C1262" s="16"/>
      <c r="Y1262" s="98"/>
    </row>
    <row r="1263" spans="2:25" x14ac:dyDescent="0.25">
      <c r="B1263" s="109"/>
      <c r="C1263" s="16"/>
      <c r="Y1263" s="98"/>
    </row>
    <row r="1264" spans="2:25" x14ac:dyDescent="0.25">
      <c r="B1264" s="109"/>
      <c r="C1264" s="16"/>
      <c r="Y1264" s="98"/>
    </row>
    <row r="1265" spans="2:25" x14ac:dyDescent="0.25">
      <c r="B1265" s="109"/>
      <c r="C1265" s="16"/>
      <c r="Y1265" s="98"/>
    </row>
    <row r="1266" spans="2:25" x14ac:dyDescent="0.25">
      <c r="B1266" s="109"/>
      <c r="C1266" s="16"/>
      <c r="Y1266" s="98"/>
    </row>
    <row r="1267" spans="2:25" x14ac:dyDescent="0.25">
      <c r="B1267" s="109"/>
      <c r="C1267" s="16"/>
      <c r="Y1267" s="98"/>
    </row>
    <row r="1268" spans="2:25" x14ac:dyDescent="0.25">
      <c r="B1268" s="109"/>
      <c r="C1268" s="16"/>
      <c r="Y1268" s="98"/>
    </row>
    <row r="1269" spans="2:25" x14ac:dyDescent="0.25">
      <c r="B1269" s="109"/>
      <c r="C1269" s="16"/>
      <c r="Y1269" s="98"/>
    </row>
    <row r="1270" spans="2:25" x14ac:dyDescent="0.25">
      <c r="B1270" s="109"/>
      <c r="C1270" s="16"/>
      <c r="Y1270" s="98"/>
    </row>
    <row r="1271" spans="2:25" x14ac:dyDescent="0.25">
      <c r="B1271" s="109"/>
      <c r="C1271" s="16"/>
      <c r="Y1271" s="98"/>
    </row>
    <row r="1272" spans="2:25" x14ac:dyDescent="0.25">
      <c r="B1272" s="109"/>
      <c r="C1272" s="16"/>
      <c r="Y1272" s="98"/>
    </row>
    <row r="1273" spans="2:25" x14ac:dyDescent="0.25">
      <c r="B1273" s="109"/>
      <c r="C1273" s="16"/>
      <c r="Y1273" s="98"/>
    </row>
    <row r="1274" spans="2:25" x14ac:dyDescent="0.25">
      <c r="B1274" s="109"/>
      <c r="C1274" s="16"/>
      <c r="Y1274" s="98"/>
    </row>
    <row r="1275" spans="2:25" x14ac:dyDescent="0.25">
      <c r="B1275" s="109"/>
      <c r="C1275" s="16"/>
      <c r="Y1275" s="98"/>
    </row>
    <row r="1276" spans="2:25" x14ac:dyDescent="0.25">
      <c r="B1276" s="109"/>
      <c r="C1276" s="16"/>
      <c r="Y1276" s="98"/>
    </row>
    <row r="1277" spans="2:25" x14ac:dyDescent="0.25">
      <c r="B1277" s="109"/>
      <c r="C1277" s="16"/>
      <c r="Y1277" s="98"/>
    </row>
    <row r="1278" spans="2:25" x14ac:dyDescent="0.25">
      <c r="B1278" s="109"/>
      <c r="C1278" s="16"/>
      <c r="Y1278" s="98"/>
    </row>
    <row r="1279" spans="2:25" x14ac:dyDescent="0.25">
      <c r="B1279" s="109"/>
      <c r="C1279" s="16"/>
      <c r="Y1279" s="98"/>
    </row>
    <row r="1280" spans="2:25" x14ac:dyDescent="0.25">
      <c r="B1280" s="109"/>
      <c r="C1280" s="16"/>
      <c r="Y1280" s="98"/>
    </row>
    <row r="1281" spans="2:25" x14ac:dyDescent="0.25">
      <c r="B1281" s="109"/>
      <c r="C1281" s="16"/>
      <c r="Y1281" s="98"/>
    </row>
    <row r="1282" spans="2:25" x14ac:dyDescent="0.25">
      <c r="B1282" s="109"/>
      <c r="C1282" s="16"/>
      <c r="Y1282" s="98"/>
    </row>
    <row r="1283" spans="2:25" x14ac:dyDescent="0.25">
      <c r="B1283" s="109"/>
      <c r="C1283" s="16"/>
      <c r="Y1283" s="98"/>
    </row>
    <row r="1284" spans="2:25" x14ac:dyDescent="0.25">
      <c r="B1284" s="109"/>
      <c r="C1284" s="16"/>
      <c r="Y1284" s="98"/>
    </row>
    <row r="1285" spans="2:25" x14ac:dyDescent="0.25">
      <c r="B1285" s="109"/>
      <c r="C1285" s="16"/>
      <c r="Y1285" s="98"/>
    </row>
    <row r="1286" spans="2:25" x14ac:dyDescent="0.25">
      <c r="B1286" s="109"/>
      <c r="C1286" s="16"/>
      <c r="Y1286" s="98"/>
    </row>
    <row r="1287" spans="2:25" x14ac:dyDescent="0.25">
      <c r="B1287" s="109"/>
      <c r="C1287" s="16"/>
      <c r="Y1287" s="98"/>
    </row>
    <row r="1288" spans="2:25" x14ac:dyDescent="0.25">
      <c r="B1288" s="109"/>
      <c r="C1288" s="16"/>
      <c r="Y1288" s="98"/>
    </row>
    <row r="1289" spans="2:25" x14ac:dyDescent="0.25">
      <c r="B1289" s="109"/>
      <c r="C1289" s="16"/>
      <c r="Y1289" s="98"/>
    </row>
    <row r="1290" spans="2:25" x14ac:dyDescent="0.25">
      <c r="B1290" s="109"/>
      <c r="C1290" s="16"/>
      <c r="Y1290" s="98"/>
    </row>
    <row r="1291" spans="2:25" x14ac:dyDescent="0.25">
      <c r="B1291" s="109"/>
      <c r="C1291" s="16"/>
      <c r="Y1291" s="98"/>
    </row>
    <row r="1292" spans="2:25" x14ac:dyDescent="0.25">
      <c r="B1292" s="109"/>
      <c r="C1292" s="16"/>
      <c r="Y1292" s="98"/>
    </row>
    <row r="1293" spans="2:25" x14ac:dyDescent="0.25">
      <c r="B1293" s="109"/>
      <c r="C1293" s="16"/>
      <c r="Y1293" s="98"/>
    </row>
    <row r="1294" spans="2:25" x14ac:dyDescent="0.25">
      <c r="B1294" s="109"/>
      <c r="C1294" s="16"/>
      <c r="Y1294" s="98"/>
    </row>
    <row r="1295" spans="2:25" x14ac:dyDescent="0.25">
      <c r="B1295" s="109"/>
      <c r="C1295" s="16"/>
      <c r="Y1295" s="98"/>
    </row>
    <row r="1296" spans="2:25" x14ac:dyDescent="0.25">
      <c r="B1296" s="109"/>
      <c r="C1296" s="16"/>
      <c r="Y1296" s="98"/>
    </row>
    <row r="1297" spans="2:25" x14ac:dyDescent="0.25">
      <c r="B1297" s="109"/>
      <c r="C1297" s="16"/>
      <c r="Y1297" s="98"/>
    </row>
    <row r="1298" spans="2:25" x14ac:dyDescent="0.25">
      <c r="B1298" s="109"/>
      <c r="C1298" s="16"/>
      <c r="Y1298" s="98"/>
    </row>
    <row r="1299" spans="2:25" x14ac:dyDescent="0.25">
      <c r="B1299" s="109"/>
      <c r="C1299" s="16"/>
      <c r="Y1299" s="98"/>
    </row>
    <row r="1300" spans="2:25" x14ac:dyDescent="0.25">
      <c r="B1300" s="109"/>
      <c r="C1300" s="16"/>
      <c r="Y1300" s="98"/>
    </row>
    <row r="1301" spans="2:25" x14ac:dyDescent="0.25">
      <c r="B1301" s="109"/>
      <c r="C1301" s="16"/>
      <c r="Y1301" s="98"/>
    </row>
    <row r="1302" spans="2:25" x14ac:dyDescent="0.25">
      <c r="B1302" s="109"/>
      <c r="C1302" s="16"/>
      <c r="Y1302" s="98"/>
    </row>
    <row r="1303" spans="2:25" x14ac:dyDescent="0.25">
      <c r="B1303" s="109"/>
      <c r="C1303" s="16"/>
      <c r="Y1303" s="98"/>
    </row>
    <row r="1304" spans="2:25" x14ac:dyDescent="0.25">
      <c r="B1304" s="109"/>
      <c r="C1304" s="16"/>
      <c r="Y1304" s="98"/>
    </row>
    <row r="1305" spans="2:25" x14ac:dyDescent="0.25">
      <c r="B1305" s="109"/>
      <c r="C1305" s="16"/>
      <c r="Y1305" s="98"/>
    </row>
    <row r="1306" spans="2:25" x14ac:dyDescent="0.25">
      <c r="B1306" s="109"/>
      <c r="C1306" s="16"/>
      <c r="Y1306" s="98"/>
    </row>
    <row r="1307" spans="2:25" x14ac:dyDescent="0.25">
      <c r="B1307" s="109"/>
      <c r="C1307" s="16"/>
      <c r="Y1307" s="98"/>
    </row>
    <row r="1308" spans="2:25" x14ac:dyDescent="0.25">
      <c r="B1308" s="109"/>
      <c r="C1308" s="16"/>
      <c r="Y1308" s="98"/>
    </row>
    <row r="1309" spans="2:25" x14ac:dyDescent="0.25">
      <c r="B1309" s="109"/>
      <c r="C1309" s="16"/>
      <c r="Y1309" s="98"/>
    </row>
    <row r="1310" spans="2:25" x14ac:dyDescent="0.25">
      <c r="B1310" s="109"/>
      <c r="C1310" s="16"/>
      <c r="Y1310" s="98"/>
    </row>
    <row r="1311" spans="2:25" x14ac:dyDescent="0.25">
      <c r="B1311" s="109"/>
      <c r="C1311" s="16"/>
      <c r="Y1311" s="98"/>
    </row>
    <row r="1312" spans="2:25" x14ac:dyDescent="0.25">
      <c r="B1312" s="109"/>
      <c r="C1312" s="16"/>
      <c r="Y1312" s="98"/>
    </row>
    <row r="1313" spans="2:25" x14ac:dyDescent="0.25">
      <c r="B1313" s="109"/>
      <c r="C1313" s="16"/>
      <c r="Y1313" s="98"/>
    </row>
    <row r="1314" spans="2:25" x14ac:dyDescent="0.25">
      <c r="B1314" s="109"/>
      <c r="C1314" s="16"/>
      <c r="Y1314" s="98"/>
    </row>
    <row r="1315" spans="2:25" x14ac:dyDescent="0.25">
      <c r="B1315" s="109"/>
      <c r="C1315" s="16"/>
      <c r="Y1315" s="98"/>
    </row>
    <row r="1316" spans="2:25" x14ac:dyDescent="0.25">
      <c r="B1316" s="109"/>
      <c r="C1316" s="16"/>
      <c r="Y1316" s="98"/>
    </row>
    <row r="1317" spans="2:25" x14ac:dyDescent="0.25">
      <c r="B1317" s="109"/>
      <c r="C1317" s="16"/>
      <c r="Y1317" s="98"/>
    </row>
    <row r="1318" spans="2:25" x14ac:dyDescent="0.25">
      <c r="B1318" s="109"/>
      <c r="C1318" s="16"/>
      <c r="Y1318" s="98"/>
    </row>
    <row r="1319" spans="2:25" x14ac:dyDescent="0.25">
      <c r="B1319" s="109"/>
      <c r="C1319" s="16"/>
      <c r="Y1319" s="98"/>
    </row>
    <row r="1320" spans="2:25" x14ac:dyDescent="0.25">
      <c r="B1320" s="109"/>
      <c r="C1320" s="16"/>
      <c r="Y1320" s="98"/>
    </row>
    <row r="1321" spans="2:25" x14ac:dyDescent="0.25">
      <c r="B1321" s="109"/>
      <c r="C1321" s="16"/>
      <c r="Y1321" s="98"/>
    </row>
    <row r="1322" spans="2:25" x14ac:dyDescent="0.25">
      <c r="B1322" s="109"/>
      <c r="C1322" s="16"/>
      <c r="Y1322" s="98"/>
    </row>
    <row r="1323" spans="2:25" x14ac:dyDescent="0.25">
      <c r="B1323" s="109"/>
      <c r="C1323" s="16"/>
      <c r="Y1323" s="98"/>
    </row>
    <row r="1324" spans="2:25" x14ac:dyDescent="0.25">
      <c r="B1324" s="109"/>
      <c r="C1324" s="16"/>
      <c r="Y1324" s="98"/>
    </row>
    <row r="1325" spans="2:25" x14ac:dyDescent="0.25">
      <c r="B1325" s="109"/>
      <c r="C1325" s="16"/>
      <c r="Y1325" s="98"/>
    </row>
    <row r="1326" spans="2:25" x14ac:dyDescent="0.25">
      <c r="B1326" s="109"/>
      <c r="C1326" s="16"/>
      <c r="Y1326" s="98"/>
    </row>
    <row r="1327" spans="2:25" x14ac:dyDescent="0.25">
      <c r="B1327" s="109"/>
      <c r="C1327" s="16"/>
      <c r="Y1327" s="98"/>
    </row>
    <row r="1328" spans="2:25" x14ac:dyDescent="0.25">
      <c r="B1328" s="109"/>
      <c r="C1328" s="16"/>
      <c r="Y1328" s="98"/>
    </row>
    <row r="1329" spans="2:25" x14ac:dyDescent="0.25">
      <c r="B1329" s="109"/>
      <c r="C1329" s="16"/>
      <c r="Y1329" s="98"/>
    </row>
    <row r="1330" spans="2:25" x14ac:dyDescent="0.25">
      <c r="B1330" s="109"/>
      <c r="C1330" s="16"/>
      <c r="Y1330" s="98"/>
    </row>
    <row r="1331" spans="2:25" x14ac:dyDescent="0.25">
      <c r="B1331" s="109"/>
      <c r="C1331" s="16"/>
      <c r="Y1331" s="98"/>
    </row>
    <row r="1332" spans="2:25" x14ac:dyDescent="0.25">
      <c r="B1332" s="109"/>
      <c r="C1332" s="16"/>
      <c r="Y1332" s="98"/>
    </row>
    <row r="1333" spans="2:25" x14ac:dyDescent="0.25">
      <c r="B1333" s="109"/>
      <c r="C1333" s="16"/>
      <c r="Y1333" s="98"/>
    </row>
    <row r="1334" spans="2:25" x14ac:dyDescent="0.25">
      <c r="B1334" s="109"/>
      <c r="C1334" s="16"/>
      <c r="Y1334" s="98"/>
    </row>
    <row r="1335" spans="2:25" x14ac:dyDescent="0.25">
      <c r="B1335" s="109"/>
      <c r="C1335" s="16"/>
      <c r="Y1335" s="98"/>
    </row>
    <row r="1336" spans="2:25" x14ac:dyDescent="0.25">
      <c r="B1336" s="109"/>
      <c r="C1336" s="16"/>
      <c r="Y1336" s="98"/>
    </row>
    <row r="1337" spans="2:25" x14ac:dyDescent="0.25">
      <c r="B1337" s="109"/>
      <c r="C1337" s="16"/>
      <c r="Y1337" s="98"/>
    </row>
    <row r="1338" spans="2:25" x14ac:dyDescent="0.25">
      <c r="B1338" s="109"/>
      <c r="C1338" s="16"/>
      <c r="Y1338" s="98"/>
    </row>
    <row r="1339" spans="2:25" x14ac:dyDescent="0.25">
      <c r="B1339" s="109"/>
      <c r="C1339" s="16"/>
      <c r="Y1339" s="98"/>
    </row>
    <row r="1340" spans="2:25" x14ac:dyDescent="0.25">
      <c r="B1340" s="109"/>
      <c r="C1340" s="16"/>
      <c r="Y1340" s="98"/>
    </row>
    <row r="1341" spans="2:25" x14ac:dyDescent="0.25">
      <c r="B1341" s="109"/>
      <c r="C1341" s="16"/>
      <c r="Y1341" s="98"/>
    </row>
    <row r="1342" spans="2:25" x14ac:dyDescent="0.25">
      <c r="B1342" s="109"/>
      <c r="C1342" s="16"/>
      <c r="Y1342" s="98"/>
    </row>
    <row r="1343" spans="2:25" x14ac:dyDescent="0.25">
      <c r="B1343" s="109"/>
      <c r="C1343" s="16"/>
      <c r="Y1343" s="98"/>
    </row>
    <row r="1344" spans="2:25" x14ac:dyDescent="0.25">
      <c r="B1344" s="109"/>
      <c r="C1344" s="16"/>
      <c r="Y1344" s="98"/>
    </row>
    <row r="1345" spans="2:25" x14ac:dyDescent="0.25">
      <c r="B1345" s="109"/>
      <c r="C1345" s="16"/>
      <c r="Y1345" s="98"/>
    </row>
    <row r="1346" spans="2:25" x14ac:dyDescent="0.25">
      <c r="B1346" s="109"/>
      <c r="C1346" s="16"/>
      <c r="Y1346" s="98"/>
    </row>
    <row r="1347" spans="2:25" x14ac:dyDescent="0.25">
      <c r="B1347" s="109"/>
      <c r="C1347" s="16"/>
      <c r="Y1347" s="98"/>
    </row>
    <row r="1348" spans="2:25" x14ac:dyDescent="0.25">
      <c r="B1348" s="109"/>
      <c r="C1348" s="16"/>
      <c r="Y1348" s="98"/>
    </row>
    <row r="1349" spans="2:25" x14ac:dyDescent="0.25">
      <c r="B1349" s="109"/>
      <c r="C1349" s="16"/>
      <c r="Y1349" s="98"/>
    </row>
    <row r="1350" spans="2:25" x14ac:dyDescent="0.25">
      <c r="B1350" s="109"/>
      <c r="C1350" s="16"/>
      <c r="Y1350" s="98"/>
    </row>
    <row r="1351" spans="2:25" x14ac:dyDescent="0.25">
      <c r="B1351" s="109"/>
      <c r="C1351" s="16"/>
      <c r="Y1351" s="98"/>
    </row>
    <row r="1352" spans="2:25" x14ac:dyDescent="0.25">
      <c r="B1352" s="109"/>
      <c r="C1352" s="16"/>
      <c r="Y1352" s="98"/>
    </row>
    <row r="1353" spans="2:25" x14ac:dyDescent="0.25">
      <c r="B1353" s="109"/>
      <c r="C1353" s="16"/>
      <c r="Y1353" s="98"/>
    </row>
    <row r="1354" spans="2:25" x14ac:dyDescent="0.25">
      <c r="B1354" s="109"/>
      <c r="C1354" s="16"/>
      <c r="Y1354" s="98"/>
    </row>
    <row r="1355" spans="2:25" x14ac:dyDescent="0.25">
      <c r="B1355" s="109"/>
      <c r="C1355" s="16"/>
      <c r="Y1355" s="98"/>
    </row>
    <row r="1356" spans="2:25" x14ac:dyDescent="0.25">
      <c r="B1356" s="109"/>
      <c r="C1356" s="16"/>
      <c r="Y1356" s="98"/>
    </row>
    <row r="1357" spans="2:25" x14ac:dyDescent="0.25">
      <c r="B1357" s="109"/>
      <c r="C1357" s="16"/>
      <c r="Y1357" s="98"/>
    </row>
    <row r="1358" spans="2:25" x14ac:dyDescent="0.25">
      <c r="B1358" s="109"/>
      <c r="C1358" s="16"/>
      <c r="Y1358" s="98"/>
    </row>
    <row r="1359" spans="2:25" x14ac:dyDescent="0.25">
      <c r="B1359" s="109"/>
      <c r="C1359" s="16"/>
      <c r="Y1359" s="98"/>
    </row>
    <row r="1360" spans="2:25" x14ac:dyDescent="0.25">
      <c r="B1360" s="109"/>
      <c r="C1360" s="16"/>
      <c r="Y1360" s="98"/>
    </row>
    <row r="1361" spans="2:25" x14ac:dyDescent="0.25">
      <c r="B1361" s="109"/>
      <c r="C1361" s="16"/>
      <c r="Y1361" s="98"/>
    </row>
    <row r="1362" spans="2:25" x14ac:dyDescent="0.25">
      <c r="B1362" s="109"/>
      <c r="C1362" s="16"/>
      <c r="Y1362" s="98"/>
    </row>
    <row r="1363" spans="2:25" x14ac:dyDescent="0.25">
      <c r="B1363" s="109"/>
      <c r="C1363" s="16"/>
      <c r="Y1363" s="98"/>
    </row>
    <row r="1364" spans="2:25" x14ac:dyDescent="0.25">
      <c r="B1364" s="109"/>
      <c r="C1364" s="16"/>
      <c r="Y1364" s="98"/>
    </row>
    <row r="1365" spans="2:25" x14ac:dyDescent="0.25">
      <c r="B1365" s="109"/>
      <c r="C1365" s="16"/>
      <c r="Y1365" s="98"/>
    </row>
    <row r="1366" spans="2:25" x14ac:dyDescent="0.25">
      <c r="B1366" s="109"/>
      <c r="C1366" s="16"/>
      <c r="Y1366" s="98"/>
    </row>
    <row r="1367" spans="2:25" x14ac:dyDescent="0.25">
      <c r="B1367" s="109"/>
      <c r="C1367" s="16"/>
      <c r="Y1367" s="98"/>
    </row>
    <row r="1368" spans="2:25" x14ac:dyDescent="0.25">
      <c r="B1368" s="109"/>
      <c r="C1368" s="16"/>
      <c r="Y1368" s="98"/>
    </row>
    <row r="1369" spans="2:25" x14ac:dyDescent="0.25">
      <c r="B1369" s="109"/>
      <c r="C1369" s="16"/>
      <c r="Y1369" s="98"/>
    </row>
    <row r="1370" spans="2:25" x14ac:dyDescent="0.25">
      <c r="B1370" s="109"/>
      <c r="C1370" s="16"/>
      <c r="Y1370" s="98"/>
    </row>
    <row r="1371" spans="2:25" x14ac:dyDescent="0.25">
      <c r="B1371" s="109"/>
      <c r="C1371" s="16"/>
      <c r="Y1371" s="98"/>
    </row>
    <row r="1372" spans="2:25" x14ac:dyDescent="0.25">
      <c r="B1372" s="109"/>
      <c r="C1372" s="16"/>
      <c r="Y1372" s="98"/>
    </row>
    <row r="1373" spans="2:25" x14ac:dyDescent="0.25">
      <c r="B1373" s="109"/>
      <c r="C1373" s="16"/>
      <c r="Y1373" s="98"/>
    </row>
    <row r="1374" spans="2:25" x14ac:dyDescent="0.25">
      <c r="B1374" s="109"/>
      <c r="C1374" s="16"/>
      <c r="Y1374" s="98"/>
    </row>
    <row r="1375" spans="2:25" x14ac:dyDescent="0.25">
      <c r="B1375" s="109"/>
      <c r="C1375" s="16"/>
      <c r="Y1375" s="98"/>
    </row>
    <row r="1376" spans="2:25" x14ac:dyDescent="0.25">
      <c r="B1376" s="109"/>
      <c r="C1376" s="16"/>
      <c r="Y1376" s="98"/>
    </row>
    <row r="1377" spans="2:25" x14ac:dyDescent="0.25">
      <c r="B1377" s="109"/>
      <c r="C1377" s="16"/>
      <c r="Y1377" s="98"/>
    </row>
    <row r="1378" spans="2:25" x14ac:dyDescent="0.25">
      <c r="B1378" s="109"/>
      <c r="C1378" s="16"/>
      <c r="Y1378" s="98"/>
    </row>
    <row r="1379" spans="2:25" x14ac:dyDescent="0.25">
      <c r="B1379" s="109"/>
      <c r="C1379" s="16"/>
      <c r="Y1379" s="98"/>
    </row>
    <row r="1380" spans="2:25" x14ac:dyDescent="0.25">
      <c r="B1380" s="109"/>
      <c r="C1380" s="16"/>
      <c r="Y1380" s="98"/>
    </row>
    <row r="1381" spans="2:25" x14ac:dyDescent="0.25">
      <c r="B1381" s="109"/>
      <c r="C1381" s="16"/>
      <c r="Y1381" s="98"/>
    </row>
    <row r="1382" spans="2:25" x14ac:dyDescent="0.25">
      <c r="B1382" s="109"/>
      <c r="C1382" s="16"/>
      <c r="Y1382" s="98"/>
    </row>
    <row r="1383" spans="2:25" x14ac:dyDescent="0.25">
      <c r="B1383" s="109"/>
      <c r="C1383" s="16"/>
      <c r="Y1383" s="98"/>
    </row>
    <row r="1384" spans="2:25" x14ac:dyDescent="0.25">
      <c r="B1384" s="109"/>
      <c r="C1384" s="16"/>
      <c r="Y1384" s="98"/>
    </row>
    <row r="1385" spans="2:25" x14ac:dyDescent="0.25">
      <c r="B1385" s="109"/>
      <c r="C1385" s="16"/>
      <c r="Y1385" s="98"/>
    </row>
    <row r="1386" spans="2:25" x14ac:dyDescent="0.25">
      <c r="B1386" s="109"/>
      <c r="C1386" s="16"/>
      <c r="Y1386" s="98"/>
    </row>
    <row r="1387" spans="2:25" x14ac:dyDescent="0.25">
      <c r="B1387" s="109"/>
      <c r="C1387" s="16"/>
      <c r="Y1387" s="98"/>
    </row>
    <row r="1388" spans="2:25" x14ac:dyDescent="0.25">
      <c r="B1388" s="109"/>
      <c r="C1388" s="16"/>
      <c r="Y1388" s="98"/>
    </row>
    <row r="1389" spans="2:25" x14ac:dyDescent="0.25">
      <c r="B1389" s="109"/>
      <c r="C1389" s="16"/>
      <c r="Y1389" s="98"/>
    </row>
    <row r="1390" spans="2:25" x14ac:dyDescent="0.25">
      <c r="B1390" s="109"/>
      <c r="C1390" s="16"/>
      <c r="Y1390" s="98"/>
    </row>
    <row r="1391" spans="2:25" x14ac:dyDescent="0.25">
      <c r="B1391" s="109"/>
      <c r="C1391" s="16"/>
      <c r="Y1391" s="98"/>
    </row>
    <row r="1392" spans="2:25" x14ac:dyDescent="0.25">
      <c r="B1392" s="109"/>
      <c r="C1392" s="16"/>
      <c r="Y1392" s="98"/>
    </row>
    <row r="1393" spans="2:25" x14ac:dyDescent="0.25">
      <c r="B1393" s="109"/>
      <c r="C1393" s="16"/>
      <c r="Y1393" s="98"/>
    </row>
    <row r="1394" spans="2:25" x14ac:dyDescent="0.25">
      <c r="B1394" s="109"/>
      <c r="C1394" s="16"/>
      <c r="Y1394" s="98"/>
    </row>
    <row r="1395" spans="2:25" x14ac:dyDescent="0.25">
      <c r="B1395" s="109"/>
      <c r="C1395" s="16"/>
      <c r="Y1395" s="98"/>
    </row>
    <row r="1396" spans="2:25" x14ac:dyDescent="0.25">
      <c r="B1396" s="109"/>
      <c r="C1396" s="16"/>
      <c r="Y1396" s="98"/>
    </row>
    <row r="1397" spans="2:25" x14ac:dyDescent="0.25">
      <c r="B1397" s="109"/>
      <c r="C1397" s="16"/>
      <c r="Y1397" s="98"/>
    </row>
    <row r="1398" spans="2:25" x14ac:dyDescent="0.25">
      <c r="B1398" s="109"/>
      <c r="C1398" s="16"/>
      <c r="Y1398" s="98"/>
    </row>
    <row r="1399" spans="2:25" x14ac:dyDescent="0.25">
      <c r="B1399" s="109"/>
      <c r="C1399" s="16"/>
      <c r="Y1399" s="98"/>
    </row>
    <row r="1400" spans="2:25" x14ac:dyDescent="0.25">
      <c r="B1400" s="109"/>
      <c r="C1400" s="16"/>
      <c r="Y1400" s="98"/>
    </row>
    <row r="1401" spans="2:25" x14ac:dyDescent="0.25">
      <c r="B1401" s="109"/>
      <c r="C1401" s="16"/>
      <c r="Y1401" s="98"/>
    </row>
    <row r="1402" spans="2:25" x14ac:dyDescent="0.25">
      <c r="B1402" s="109"/>
      <c r="C1402" s="16"/>
      <c r="Y1402" s="98"/>
    </row>
    <row r="1403" spans="2:25" x14ac:dyDescent="0.25">
      <c r="B1403" s="109"/>
      <c r="C1403" s="16"/>
      <c r="Y1403" s="98"/>
    </row>
    <row r="1404" spans="2:25" x14ac:dyDescent="0.25">
      <c r="B1404" s="109"/>
      <c r="C1404" s="16"/>
      <c r="Y1404" s="98"/>
    </row>
    <row r="1405" spans="2:25" x14ac:dyDescent="0.25">
      <c r="B1405" s="109"/>
      <c r="C1405" s="16"/>
      <c r="Y1405" s="98"/>
    </row>
    <row r="1406" spans="2:25" x14ac:dyDescent="0.25">
      <c r="B1406" s="109"/>
      <c r="C1406" s="16"/>
      <c r="Y1406" s="98"/>
    </row>
    <row r="1407" spans="2:25" x14ac:dyDescent="0.25">
      <c r="B1407" s="109"/>
      <c r="C1407" s="16"/>
      <c r="Y1407" s="98"/>
    </row>
    <row r="1408" spans="2:25" x14ac:dyDescent="0.25">
      <c r="B1408" s="109"/>
      <c r="C1408" s="16"/>
      <c r="Y1408" s="98"/>
    </row>
    <row r="1409" spans="2:25" x14ac:dyDescent="0.25">
      <c r="B1409" s="109"/>
      <c r="C1409" s="16"/>
      <c r="Y1409" s="98"/>
    </row>
    <row r="1410" spans="2:25" x14ac:dyDescent="0.25">
      <c r="B1410" s="109"/>
      <c r="C1410" s="16"/>
      <c r="Y1410" s="98"/>
    </row>
    <row r="1411" spans="2:25" x14ac:dyDescent="0.25">
      <c r="B1411" s="109"/>
      <c r="C1411" s="16"/>
      <c r="Y1411" s="98"/>
    </row>
    <row r="1412" spans="2:25" x14ac:dyDescent="0.25">
      <c r="B1412" s="109"/>
      <c r="C1412" s="16"/>
      <c r="Y1412" s="98"/>
    </row>
    <row r="1413" spans="2:25" x14ac:dyDescent="0.25">
      <c r="B1413" s="109"/>
      <c r="C1413" s="16"/>
      <c r="Y1413" s="98"/>
    </row>
    <row r="1414" spans="2:25" x14ac:dyDescent="0.25">
      <c r="B1414" s="109"/>
      <c r="C1414" s="16"/>
      <c r="Y1414" s="98"/>
    </row>
    <row r="1415" spans="2:25" x14ac:dyDescent="0.25">
      <c r="B1415" s="109"/>
      <c r="C1415" s="16"/>
      <c r="Y1415" s="98"/>
    </row>
    <row r="1416" spans="2:25" x14ac:dyDescent="0.25">
      <c r="B1416" s="109"/>
      <c r="C1416" s="16"/>
      <c r="Y1416" s="98"/>
    </row>
    <row r="1417" spans="2:25" x14ac:dyDescent="0.25">
      <c r="B1417" s="109"/>
      <c r="C1417" s="16"/>
      <c r="Y1417" s="98"/>
    </row>
    <row r="1418" spans="2:25" x14ac:dyDescent="0.25">
      <c r="B1418" s="109"/>
      <c r="C1418" s="16"/>
      <c r="Y1418" s="98"/>
    </row>
    <row r="1419" spans="2:25" x14ac:dyDescent="0.25">
      <c r="B1419" s="109"/>
      <c r="C1419" s="16"/>
      <c r="Y1419" s="98"/>
    </row>
    <row r="1420" spans="2:25" x14ac:dyDescent="0.25">
      <c r="B1420" s="109"/>
      <c r="C1420" s="16"/>
      <c r="Y1420" s="98"/>
    </row>
    <row r="1421" spans="2:25" x14ac:dyDescent="0.25">
      <c r="B1421" s="109"/>
      <c r="C1421" s="16"/>
      <c r="Y1421" s="98"/>
    </row>
    <row r="1422" spans="2:25" x14ac:dyDescent="0.25">
      <c r="B1422" s="109"/>
      <c r="C1422" s="16"/>
      <c r="Y1422" s="98"/>
    </row>
    <row r="1423" spans="2:25" x14ac:dyDescent="0.25">
      <c r="B1423" s="109"/>
      <c r="C1423" s="16"/>
      <c r="Y1423" s="98"/>
    </row>
    <row r="1424" spans="2:25" x14ac:dyDescent="0.25">
      <c r="B1424" s="109"/>
      <c r="C1424" s="16"/>
      <c r="Y1424" s="98"/>
    </row>
    <row r="1425" spans="2:25" x14ac:dyDescent="0.25">
      <c r="B1425" s="109"/>
      <c r="C1425" s="16"/>
      <c r="Y1425" s="98"/>
    </row>
    <row r="1426" spans="2:25" x14ac:dyDescent="0.25">
      <c r="B1426" s="109"/>
      <c r="C1426" s="16"/>
      <c r="Y1426" s="98"/>
    </row>
    <row r="1427" spans="2:25" x14ac:dyDescent="0.25">
      <c r="B1427" s="109"/>
      <c r="C1427" s="16"/>
      <c r="Y1427" s="98"/>
    </row>
    <row r="1428" spans="2:25" x14ac:dyDescent="0.25">
      <c r="B1428" s="109"/>
      <c r="C1428" s="16"/>
      <c r="Y1428" s="98"/>
    </row>
    <row r="1429" spans="2:25" x14ac:dyDescent="0.25">
      <c r="B1429" s="109"/>
      <c r="C1429" s="16"/>
      <c r="Y1429" s="98"/>
    </row>
    <row r="1430" spans="2:25" x14ac:dyDescent="0.25">
      <c r="B1430" s="109"/>
      <c r="C1430" s="16"/>
      <c r="Y1430" s="98"/>
    </row>
    <row r="1431" spans="2:25" x14ac:dyDescent="0.25">
      <c r="B1431" s="109"/>
      <c r="C1431" s="16"/>
      <c r="Y1431" s="98"/>
    </row>
    <row r="1432" spans="2:25" x14ac:dyDescent="0.25">
      <c r="B1432" s="109"/>
      <c r="C1432" s="16"/>
      <c r="Y1432" s="98"/>
    </row>
    <row r="1433" spans="2:25" x14ac:dyDescent="0.25">
      <c r="B1433" s="109"/>
      <c r="C1433" s="16"/>
      <c r="Y1433" s="98"/>
    </row>
    <row r="1434" spans="2:25" x14ac:dyDescent="0.25">
      <c r="B1434" s="109"/>
      <c r="C1434" s="16"/>
      <c r="Y1434" s="98"/>
    </row>
    <row r="1435" spans="2:25" x14ac:dyDescent="0.25">
      <c r="B1435" s="109"/>
      <c r="C1435" s="16"/>
      <c r="Y1435" s="98"/>
    </row>
    <row r="1436" spans="2:25" x14ac:dyDescent="0.25">
      <c r="B1436" s="109"/>
      <c r="C1436" s="16"/>
      <c r="Y1436" s="98"/>
    </row>
    <row r="1437" spans="2:25" x14ac:dyDescent="0.25">
      <c r="B1437" s="109"/>
      <c r="C1437" s="16"/>
      <c r="Y1437" s="98"/>
    </row>
    <row r="1438" spans="2:25" x14ac:dyDescent="0.25">
      <c r="B1438" s="109"/>
      <c r="C1438" s="16"/>
      <c r="Y1438" s="98"/>
    </row>
    <row r="1439" spans="2:25" x14ac:dyDescent="0.25">
      <c r="B1439" s="109"/>
      <c r="C1439" s="16"/>
      <c r="Y1439" s="98"/>
    </row>
    <row r="1440" spans="2:25" x14ac:dyDescent="0.25">
      <c r="B1440" s="109"/>
      <c r="C1440" s="16"/>
      <c r="Y1440" s="98"/>
    </row>
    <row r="1441" spans="2:25" x14ac:dyDescent="0.25">
      <c r="B1441" s="109"/>
      <c r="C1441" s="16"/>
      <c r="Y1441" s="98"/>
    </row>
    <row r="1442" spans="2:25" x14ac:dyDescent="0.25">
      <c r="B1442" s="109"/>
      <c r="C1442" s="16"/>
      <c r="Y1442" s="98"/>
    </row>
    <row r="1443" spans="2:25" x14ac:dyDescent="0.25">
      <c r="B1443" s="109"/>
      <c r="C1443" s="16"/>
      <c r="Y1443" s="98"/>
    </row>
    <row r="1444" spans="2:25" x14ac:dyDescent="0.25">
      <c r="B1444" s="109"/>
      <c r="C1444" s="16"/>
      <c r="Y1444" s="98"/>
    </row>
    <row r="1445" spans="2:25" x14ac:dyDescent="0.25">
      <c r="B1445" s="109"/>
      <c r="C1445" s="16"/>
      <c r="Y1445" s="98"/>
    </row>
    <row r="1446" spans="2:25" x14ac:dyDescent="0.25">
      <c r="B1446" s="109"/>
      <c r="C1446" s="16"/>
      <c r="Y1446" s="98"/>
    </row>
    <row r="1447" spans="2:25" x14ac:dyDescent="0.25">
      <c r="B1447" s="109"/>
      <c r="C1447" s="16"/>
      <c r="Y1447" s="98"/>
    </row>
    <row r="1448" spans="2:25" x14ac:dyDescent="0.25">
      <c r="B1448" s="109"/>
      <c r="C1448" s="16"/>
      <c r="Y1448" s="98"/>
    </row>
    <row r="1449" spans="2:25" x14ac:dyDescent="0.25">
      <c r="B1449" s="109"/>
      <c r="C1449" s="16"/>
      <c r="Y1449" s="98"/>
    </row>
    <row r="1450" spans="2:25" x14ac:dyDescent="0.25">
      <c r="B1450" s="109"/>
      <c r="C1450" s="16"/>
      <c r="Y1450" s="98"/>
    </row>
    <row r="1451" spans="2:25" x14ac:dyDescent="0.25">
      <c r="B1451" s="109"/>
      <c r="C1451" s="16"/>
      <c r="Y1451" s="98"/>
    </row>
    <row r="1452" spans="2:25" x14ac:dyDescent="0.25">
      <c r="B1452" s="109"/>
      <c r="C1452" s="16"/>
      <c r="Y1452" s="98"/>
    </row>
    <row r="1453" spans="2:25" x14ac:dyDescent="0.25">
      <c r="B1453" s="109"/>
      <c r="C1453" s="16"/>
      <c r="Y1453" s="98"/>
    </row>
    <row r="1454" spans="2:25" x14ac:dyDescent="0.25">
      <c r="B1454" s="109"/>
      <c r="C1454" s="16"/>
      <c r="Y1454" s="98"/>
    </row>
    <row r="1455" spans="2:25" x14ac:dyDescent="0.25">
      <c r="B1455" s="109"/>
      <c r="C1455" s="16"/>
      <c r="Y1455" s="98"/>
    </row>
    <row r="1456" spans="2:25" x14ac:dyDescent="0.25">
      <c r="B1456" s="109"/>
      <c r="C1456" s="16"/>
      <c r="Y1456" s="98"/>
    </row>
    <row r="1457" spans="2:25" x14ac:dyDescent="0.25">
      <c r="B1457" s="109"/>
      <c r="C1457" s="16"/>
      <c r="Y1457" s="98"/>
    </row>
    <row r="1458" spans="2:25" x14ac:dyDescent="0.25">
      <c r="B1458" s="109"/>
      <c r="C1458" s="16"/>
      <c r="Y1458" s="98"/>
    </row>
    <row r="1459" spans="2:25" x14ac:dyDescent="0.25">
      <c r="B1459" s="109"/>
      <c r="C1459" s="16"/>
      <c r="Y1459" s="98"/>
    </row>
    <row r="1460" spans="2:25" x14ac:dyDescent="0.25">
      <c r="B1460" s="109"/>
      <c r="C1460" s="16"/>
      <c r="Y1460" s="98"/>
    </row>
    <row r="1461" spans="2:25" x14ac:dyDescent="0.25">
      <c r="B1461" s="109"/>
      <c r="C1461" s="16"/>
      <c r="Y1461" s="98"/>
    </row>
    <row r="1462" spans="2:25" x14ac:dyDescent="0.25">
      <c r="B1462" s="109"/>
      <c r="C1462" s="16"/>
      <c r="Y1462" s="98"/>
    </row>
    <row r="1463" spans="2:25" x14ac:dyDescent="0.25">
      <c r="B1463" s="109"/>
      <c r="C1463" s="16"/>
      <c r="Y1463" s="98"/>
    </row>
    <row r="1464" spans="2:25" x14ac:dyDescent="0.25">
      <c r="B1464" s="109"/>
      <c r="C1464" s="16"/>
      <c r="Y1464" s="98"/>
    </row>
    <row r="1465" spans="2:25" x14ac:dyDescent="0.25">
      <c r="B1465" s="109"/>
      <c r="C1465" s="16"/>
      <c r="Y1465" s="98"/>
    </row>
    <row r="1466" spans="2:25" x14ac:dyDescent="0.25">
      <c r="B1466" s="109"/>
      <c r="C1466" s="16"/>
      <c r="Y1466" s="98"/>
    </row>
    <row r="1467" spans="2:25" x14ac:dyDescent="0.25">
      <c r="B1467" s="109"/>
      <c r="C1467" s="16"/>
      <c r="Y1467" s="98"/>
    </row>
    <row r="1468" spans="2:25" x14ac:dyDescent="0.25">
      <c r="B1468" s="109"/>
      <c r="C1468" s="16"/>
      <c r="Y1468" s="98"/>
    </row>
    <row r="1469" spans="2:25" x14ac:dyDescent="0.25">
      <c r="B1469" s="109"/>
      <c r="C1469" s="16"/>
      <c r="Y1469" s="98"/>
    </row>
    <row r="1470" spans="2:25" x14ac:dyDescent="0.25">
      <c r="B1470" s="109"/>
      <c r="C1470" s="16"/>
      <c r="Y1470" s="98"/>
    </row>
    <row r="1471" spans="2:25" x14ac:dyDescent="0.25">
      <c r="B1471" s="109"/>
      <c r="C1471" s="16"/>
      <c r="Y1471" s="98"/>
    </row>
    <row r="1472" spans="2:25" x14ac:dyDescent="0.25">
      <c r="B1472" s="109"/>
      <c r="C1472" s="16"/>
      <c r="Y1472" s="98"/>
    </row>
    <row r="1473" spans="2:25" x14ac:dyDescent="0.25">
      <c r="B1473" s="109"/>
      <c r="C1473" s="16"/>
      <c r="Y1473" s="98"/>
    </row>
    <row r="1474" spans="2:25" x14ac:dyDescent="0.25">
      <c r="B1474" s="109"/>
      <c r="C1474" s="16"/>
      <c r="Y1474" s="98"/>
    </row>
    <row r="1475" spans="2:25" x14ac:dyDescent="0.25">
      <c r="B1475" s="109"/>
      <c r="C1475" s="16"/>
      <c r="Y1475" s="98"/>
    </row>
    <row r="1476" spans="2:25" x14ac:dyDescent="0.25">
      <c r="B1476" s="109"/>
      <c r="C1476" s="16"/>
      <c r="Y1476" s="98"/>
    </row>
    <row r="1477" spans="2:25" x14ac:dyDescent="0.25">
      <c r="B1477" s="109"/>
      <c r="C1477" s="16"/>
      <c r="Y1477" s="98"/>
    </row>
    <row r="1478" spans="2:25" x14ac:dyDescent="0.25">
      <c r="B1478" s="109"/>
      <c r="C1478" s="16"/>
      <c r="Y1478" s="98"/>
    </row>
    <row r="1479" spans="2:25" x14ac:dyDescent="0.25">
      <c r="B1479" s="109"/>
      <c r="C1479" s="16"/>
      <c r="Y1479" s="98"/>
    </row>
    <row r="1480" spans="2:25" x14ac:dyDescent="0.25">
      <c r="B1480" s="109"/>
      <c r="C1480" s="16"/>
      <c r="Y1480" s="98"/>
    </row>
    <row r="1481" spans="2:25" x14ac:dyDescent="0.25">
      <c r="B1481" s="109"/>
      <c r="C1481" s="16"/>
      <c r="Y1481" s="98"/>
    </row>
    <row r="1482" spans="2:25" x14ac:dyDescent="0.25">
      <c r="B1482" s="109"/>
      <c r="C1482" s="16"/>
      <c r="Y1482" s="98"/>
    </row>
    <row r="1483" spans="2:25" x14ac:dyDescent="0.25">
      <c r="B1483" s="109"/>
      <c r="C1483" s="16"/>
      <c r="Y1483" s="98"/>
    </row>
    <row r="1484" spans="2:25" x14ac:dyDescent="0.25">
      <c r="B1484" s="109"/>
      <c r="C1484" s="16"/>
      <c r="Y1484" s="98"/>
    </row>
    <row r="1485" spans="2:25" x14ac:dyDescent="0.25">
      <c r="B1485" s="109"/>
      <c r="C1485" s="16"/>
      <c r="Y1485" s="98"/>
    </row>
    <row r="1486" spans="2:25" x14ac:dyDescent="0.25">
      <c r="B1486" s="109"/>
      <c r="C1486" s="16"/>
      <c r="Y1486" s="98"/>
    </row>
    <row r="1487" spans="2:25" x14ac:dyDescent="0.25">
      <c r="B1487" s="109"/>
      <c r="C1487" s="16"/>
      <c r="Y1487" s="98"/>
    </row>
    <row r="1488" spans="2:25" x14ac:dyDescent="0.25">
      <c r="B1488" s="109"/>
      <c r="C1488" s="16"/>
      <c r="Y1488" s="98"/>
    </row>
    <row r="1489" spans="2:25" x14ac:dyDescent="0.25">
      <c r="B1489" s="109"/>
      <c r="C1489" s="16"/>
      <c r="Y1489" s="98"/>
    </row>
    <row r="1490" spans="2:25" x14ac:dyDescent="0.25">
      <c r="B1490" s="109"/>
      <c r="C1490" s="16"/>
      <c r="Y1490" s="98"/>
    </row>
    <row r="1491" spans="2:25" x14ac:dyDescent="0.25">
      <c r="B1491" s="109"/>
      <c r="C1491" s="16"/>
      <c r="Y1491" s="98"/>
    </row>
    <row r="1492" spans="2:25" x14ac:dyDescent="0.25">
      <c r="B1492" s="109"/>
      <c r="C1492" s="16"/>
      <c r="Y1492" s="98"/>
    </row>
    <row r="1493" spans="2:25" x14ac:dyDescent="0.25">
      <c r="B1493" s="109"/>
      <c r="C1493" s="16"/>
      <c r="Y1493" s="98"/>
    </row>
    <row r="1494" spans="2:25" x14ac:dyDescent="0.25">
      <c r="B1494" s="109"/>
      <c r="C1494" s="16"/>
      <c r="Y1494" s="98"/>
    </row>
    <row r="1495" spans="2:25" x14ac:dyDescent="0.25">
      <c r="B1495" s="109"/>
      <c r="C1495" s="16"/>
      <c r="Y1495" s="98"/>
    </row>
    <row r="1496" spans="2:25" x14ac:dyDescent="0.25">
      <c r="B1496" s="109"/>
      <c r="C1496" s="16"/>
      <c r="Y1496" s="98"/>
    </row>
    <row r="1497" spans="2:25" x14ac:dyDescent="0.25">
      <c r="B1497" s="109"/>
      <c r="C1497" s="16"/>
      <c r="Y1497" s="98"/>
    </row>
    <row r="1498" spans="2:25" x14ac:dyDescent="0.25">
      <c r="B1498" s="109"/>
      <c r="C1498" s="16"/>
      <c r="Y1498" s="98"/>
    </row>
    <row r="1499" spans="2:25" x14ac:dyDescent="0.25">
      <c r="B1499" s="109"/>
      <c r="C1499" s="16"/>
      <c r="Y1499" s="98"/>
    </row>
    <row r="1500" spans="2:25" x14ac:dyDescent="0.25">
      <c r="B1500" s="109"/>
      <c r="C1500" s="16"/>
      <c r="Y1500" s="98"/>
    </row>
    <row r="1501" spans="2:25" x14ac:dyDescent="0.25">
      <c r="B1501" s="109"/>
      <c r="C1501" s="16"/>
      <c r="Y1501" s="98"/>
    </row>
    <row r="1502" spans="2:25" x14ac:dyDescent="0.25">
      <c r="B1502" s="109"/>
      <c r="C1502" s="16"/>
      <c r="Y1502" s="98"/>
    </row>
    <row r="1503" spans="2:25" x14ac:dyDescent="0.25">
      <c r="B1503" s="109"/>
      <c r="C1503" s="16"/>
      <c r="Y1503" s="98"/>
    </row>
    <row r="1504" spans="2:25" x14ac:dyDescent="0.25">
      <c r="B1504" s="109"/>
      <c r="C1504" s="16"/>
      <c r="Y1504" s="98"/>
    </row>
    <row r="1505" spans="2:25" x14ac:dyDescent="0.25">
      <c r="B1505" s="109"/>
      <c r="C1505" s="16"/>
      <c r="Y1505" s="98"/>
    </row>
    <row r="1506" spans="2:25" x14ac:dyDescent="0.25">
      <c r="B1506" s="109"/>
      <c r="C1506" s="16"/>
      <c r="Y1506" s="98"/>
    </row>
    <row r="1507" spans="2:25" x14ac:dyDescent="0.25">
      <c r="B1507" s="109"/>
      <c r="C1507" s="16"/>
      <c r="Y1507" s="98"/>
    </row>
    <row r="1508" spans="2:25" x14ac:dyDescent="0.25">
      <c r="B1508" s="109"/>
      <c r="C1508" s="16"/>
      <c r="Y1508" s="98"/>
    </row>
    <row r="1509" spans="2:25" x14ac:dyDescent="0.25">
      <c r="B1509" s="109"/>
      <c r="C1509" s="16"/>
      <c r="Y1509" s="98"/>
    </row>
    <row r="1510" spans="2:25" x14ac:dyDescent="0.25">
      <c r="B1510" s="109"/>
      <c r="C1510" s="16"/>
      <c r="Y1510" s="98"/>
    </row>
    <row r="1511" spans="2:25" x14ac:dyDescent="0.25">
      <c r="B1511" s="109"/>
      <c r="C1511" s="16"/>
      <c r="Y1511" s="98"/>
    </row>
    <row r="1512" spans="2:25" x14ac:dyDescent="0.25">
      <c r="B1512" s="109"/>
      <c r="C1512" s="16"/>
      <c r="Y1512" s="98"/>
    </row>
    <row r="1513" spans="2:25" x14ac:dyDescent="0.25">
      <c r="B1513" s="109"/>
      <c r="C1513" s="16"/>
      <c r="Y1513" s="98"/>
    </row>
    <row r="1514" spans="2:25" x14ac:dyDescent="0.25">
      <c r="B1514" s="109"/>
      <c r="C1514" s="16"/>
      <c r="Y1514" s="98"/>
    </row>
    <row r="1515" spans="2:25" x14ac:dyDescent="0.25">
      <c r="B1515" s="109"/>
      <c r="C1515" s="16"/>
      <c r="Y1515" s="98"/>
    </row>
    <row r="1516" spans="2:25" x14ac:dyDescent="0.25">
      <c r="B1516" s="109"/>
      <c r="C1516" s="16"/>
      <c r="Y1516" s="98"/>
    </row>
    <row r="1517" spans="2:25" x14ac:dyDescent="0.25">
      <c r="B1517" s="109"/>
      <c r="C1517" s="16"/>
      <c r="Y1517" s="98"/>
    </row>
    <row r="1518" spans="2:25" x14ac:dyDescent="0.25">
      <c r="B1518" s="109"/>
      <c r="C1518" s="16"/>
      <c r="Y1518" s="98"/>
    </row>
    <row r="1519" spans="2:25" x14ac:dyDescent="0.25">
      <c r="B1519" s="109"/>
      <c r="C1519" s="16"/>
      <c r="Y1519" s="98"/>
    </row>
    <row r="1520" spans="2:25" x14ac:dyDescent="0.25">
      <c r="B1520" s="109"/>
      <c r="C1520" s="16"/>
      <c r="Y1520" s="98"/>
    </row>
    <row r="1521" spans="2:25" x14ac:dyDescent="0.25">
      <c r="B1521" s="109"/>
      <c r="C1521" s="16"/>
      <c r="Y1521" s="98"/>
    </row>
    <row r="1522" spans="2:25" x14ac:dyDescent="0.25">
      <c r="B1522" s="109"/>
      <c r="C1522" s="16"/>
      <c r="Y1522" s="98"/>
    </row>
    <row r="1523" spans="2:25" x14ac:dyDescent="0.25">
      <c r="B1523" s="109"/>
      <c r="C1523" s="16"/>
      <c r="Y1523" s="98"/>
    </row>
    <row r="1524" spans="2:25" x14ac:dyDescent="0.25">
      <c r="B1524" s="109"/>
      <c r="C1524" s="16"/>
      <c r="Y1524" s="98"/>
    </row>
    <row r="1525" spans="2:25" x14ac:dyDescent="0.25">
      <c r="B1525" s="109"/>
      <c r="C1525" s="16"/>
      <c r="Y1525" s="98"/>
    </row>
    <row r="1526" spans="2:25" x14ac:dyDescent="0.25">
      <c r="B1526" s="109"/>
      <c r="C1526" s="16"/>
      <c r="Y1526" s="98"/>
    </row>
    <row r="1527" spans="2:25" x14ac:dyDescent="0.25">
      <c r="B1527" s="109"/>
      <c r="C1527" s="16"/>
      <c r="Y1527" s="98"/>
    </row>
    <row r="1528" spans="2:25" x14ac:dyDescent="0.25">
      <c r="B1528" s="109"/>
      <c r="C1528" s="16"/>
      <c r="Y1528" s="98"/>
    </row>
    <row r="1529" spans="2:25" x14ac:dyDescent="0.25">
      <c r="B1529" s="109"/>
      <c r="C1529" s="16"/>
      <c r="Y1529" s="98"/>
    </row>
    <row r="1530" spans="2:25" x14ac:dyDescent="0.25">
      <c r="B1530" s="109"/>
      <c r="C1530" s="16"/>
      <c r="Y1530" s="98"/>
    </row>
    <row r="1531" spans="2:25" x14ac:dyDescent="0.25">
      <c r="B1531" s="109"/>
      <c r="C1531" s="16"/>
      <c r="Y1531" s="98"/>
    </row>
    <row r="1532" spans="2:25" x14ac:dyDescent="0.25">
      <c r="B1532" s="109"/>
      <c r="C1532" s="16"/>
      <c r="Y1532" s="98"/>
    </row>
    <row r="1533" spans="2:25" x14ac:dyDescent="0.25">
      <c r="B1533" s="109"/>
      <c r="C1533" s="16"/>
      <c r="Y1533" s="98"/>
    </row>
    <row r="1534" spans="2:25" x14ac:dyDescent="0.25">
      <c r="B1534" s="109"/>
      <c r="C1534" s="16"/>
      <c r="Y1534" s="98"/>
    </row>
    <row r="1535" spans="2:25" x14ac:dyDescent="0.25">
      <c r="B1535" s="109"/>
      <c r="C1535" s="16"/>
      <c r="Y1535" s="98"/>
    </row>
    <row r="1536" spans="2:25" x14ac:dyDescent="0.25">
      <c r="B1536" s="109"/>
      <c r="C1536" s="16"/>
      <c r="Y1536" s="98"/>
    </row>
    <row r="1537" spans="2:25" x14ac:dyDescent="0.25">
      <c r="B1537" s="109"/>
      <c r="C1537" s="16"/>
      <c r="Y1537" s="98"/>
    </row>
    <row r="1538" spans="2:25" x14ac:dyDescent="0.25">
      <c r="B1538" s="109"/>
      <c r="C1538" s="16"/>
      <c r="Y1538" s="98"/>
    </row>
    <row r="1539" spans="2:25" x14ac:dyDescent="0.25">
      <c r="B1539" s="109"/>
      <c r="C1539" s="16"/>
      <c r="Y1539" s="98"/>
    </row>
    <row r="1540" spans="2:25" x14ac:dyDescent="0.25">
      <c r="B1540" s="109"/>
      <c r="C1540" s="16"/>
      <c r="Y1540" s="98"/>
    </row>
    <row r="1541" spans="2:25" x14ac:dyDescent="0.25">
      <c r="B1541" s="109"/>
      <c r="C1541" s="16"/>
      <c r="Y1541" s="98"/>
    </row>
    <row r="1542" spans="2:25" x14ac:dyDescent="0.25">
      <c r="B1542" s="109"/>
      <c r="C1542" s="16"/>
      <c r="Y1542" s="98"/>
    </row>
    <row r="1543" spans="2:25" x14ac:dyDescent="0.25">
      <c r="B1543" s="109"/>
      <c r="C1543" s="16"/>
      <c r="Y1543" s="98"/>
    </row>
    <row r="1544" spans="2:25" x14ac:dyDescent="0.25">
      <c r="B1544" s="109"/>
      <c r="C1544" s="16"/>
      <c r="Y1544" s="98"/>
    </row>
    <row r="1545" spans="2:25" x14ac:dyDescent="0.25">
      <c r="B1545" s="109"/>
      <c r="C1545" s="16"/>
      <c r="Y1545" s="98"/>
    </row>
    <row r="1546" spans="2:25" x14ac:dyDescent="0.25">
      <c r="B1546" s="109"/>
      <c r="C1546" s="16"/>
      <c r="Y1546" s="98"/>
    </row>
    <row r="1547" spans="2:25" x14ac:dyDescent="0.25">
      <c r="B1547" s="109"/>
      <c r="C1547" s="16"/>
      <c r="Y1547" s="98"/>
    </row>
    <row r="1548" spans="2:25" x14ac:dyDescent="0.25">
      <c r="B1548" s="109"/>
      <c r="C1548" s="16"/>
      <c r="Y1548" s="98"/>
    </row>
    <row r="1549" spans="2:25" x14ac:dyDescent="0.25">
      <c r="B1549" s="109"/>
      <c r="C1549" s="16"/>
      <c r="Y1549" s="98"/>
    </row>
    <row r="1550" spans="2:25" x14ac:dyDescent="0.25">
      <c r="B1550" s="109"/>
      <c r="C1550" s="16"/>
      <c r="Y1550" s="98"/>
    </row>
    <row r="1551" spans="2:25" x14ac:dyDescent="0.25">
      <c r="B1551" s="109"/>
      <c r="C1551" s="16"/>
      <c r="Y1551" s="98"/>
    </row>
    <row r="1552" spans="2:25" x14ac:dyDescent="0.25">
      <c r="B1552" s="109"/>
      <c r="C1552" s="16"/>
      <c r="Y1552" s="98"/>
    </row>
    <row r="1553" spans="2:25" x14ac:dyDescent="0.25">
      <c r="B1553" s="109"/>
      <c r="C1553" s="16"/>
      <c r="Y1553" s="98"/>
    </row>
    <row r="1554" spans="2:25" x14ac:dyDescent="0.25">
      <c r="B1554" s="109"/>
      <c r="C1554" s="16"/>
      <c r="Y1554" s="98"/>
    </row>
    <row r="1555" spans="2:25" x14ac:dyDescent="0.25">
      <c r="B1555" s="109"/>
      <c r="C1555" s="16"/>
      <c r="Y1555" s="98"/>
    </row>
    <row r="1556" spans="2:25" x14ac:dyDescent="0.25">
      <c r="B1556" s="109"/>
      <c r="C1556" s="16"/>
      <c r="Y1556" s="98"/>
    </row>
    <row r="1557" spans="2:25" x14ac:dyDescent="0.25">
      <c r="B1557" s="109"/>
      <c r="C1557" s="16"/>
      <c r="Y1557" s="98"/>
    </row>
    <row r="1558" spans="2:25" x14ac:dyDescent="0.25">
      <c r="B1558" s="109"/>
      <c r="C1558" s="16"/>
      <c r="Y1558" s="98"/>
    </row>
    <row r="1559" spans="2:25" x14ac:dyDescent="0.25">
      <c r="B1559" s="109"/>
      <c r="C1559" s="16"/>
      <c r="Y1559" s="98"/>
    </row>
    <row r="1560" spans="2:25" x14ac:dyDescent="0.25">
      <c r="B1560" s="109"/>
      <c r="C1560" s="16"/>
      <c r="Y1560" s="98"/>
    </row>
    <row r="1561" spans="2:25" x14ac:dyDescent="0.25">
      <c r="B1561" s="109"/>
      <c r="C1561" s="16"/>
      <c r="Y1561" s="98"/>
    </row>
    <row r="1562" spans="2:25" x14ac:dyDescent="0.25">
      <c r="B1562" s="109"/>
      <c r="C1562" s="16"/>
      <c r="Y1562" s="98"/>
    </row>
    <row r="1563" spans="2:25" x14ac:dyDescent="0.25">
      <c r="B1563" s="109"/>
      <c r="C1563" s="16"/>
      <c r="Y1563" s="98"/>
    </row>
    <row r="1564" spans="2:25" x14ac:dyDescent="0.25">
      <c r="B1564" s="109"/>
      <c r="C1564" s="16"/>
      <c r="Y1564" s="98"/>
    </row>
    <row r="1565" spans="2:25" x14ac:dyDescent="0.25">
      <c r="B1565" s="109"/>
      <c r="C1565" s="16"/>
      <c r="Y1565" s="98"/>
    </row>
    <row r="1566" spans="2:25" x14ac:dyDescent="0.25">
      <c r="B1566" s="109"/>
      <c r="C1566" s="16"/>
      <c r="Y1566" s="98"/>
    </row>
    <row r="1567" spans="2:25" x14ac:dyDescent="0.25">
      <c r="B1567" s="109"/>
      <c r="C1567" s="16"/>
      <c r="Y1567" s="98"/>
    </row>
    <row r="1568" spans="2:25" x14ac:dyDescent="0.25">
      <c r="B1568" s="109"/>
      <c r="C1568" s="16"/>
      <c r="Y1568" s="98"/>
    </row>
    <row r="1569" spans="2:25" x14ac:dyDescent="0.25">
      <c r="B1569" s="109"/>
      <c r="C1569" s="16"/>
      <c r="Y1569" s="98"/>
    </row>
    <row r="1570" spans="2:25" x14ac:dyDescent="0.25">
      <c r="B1570" s="109"/>
      <c r="C1570" s="16"/>
      <c r="Y1570" s="98"/>
    </row>
    <row r="1571" spans="2:25" x14ac:dyDescent="0.25">
      <c r="B1571" s="109"/>
      <c r="C1571" s="16"/>
      <c r="Y1571" s="98"/>
    </row>
    <row r="1572" spans="2:25" x14ac:dyDescent="0.25">
      <c r="B1572" s="109"/>
      <c r="C1572" s="16"/>
      <c r="Y1572" s="98"/>
    </row>
    <row r="1573" spans="2:25" x14ac:dyDescent="0.25">
      <c r="B1573" s="109"/>
      <c r="C1573" s="16"/>
      <c r="Y1573" s="98"/>
    </row>
    <row r="1574" spans="2:25" x14ac:dyDescent="0.25">
      <c r="B1574" s="109"/>
      <c r="C1574" s="16"/>
      <c r="Y1574" s="98"/>
    </row>
    <row r="1575" spans="2:25" x14ac:dyDescent="0.25">
      <c r="B1575" s="109"/>
      <c r="C1575" s="16"/>
      <c r="Y1575" s="98"/>
    </row>
    <row r="1576" spans="2:25" x14ac:dyDescent="0.25">
      <c r="B1576" s="109"/>
      <c r="C1576" s="16"/>
      <c r="Y1576" s="98"/>
    </row>
    <row r="1577" spans="2:25" x14ac:dyDescent="0.25">
      <c r="B1577" s="109"/>
      <c r="C1577" s="16"/>
      <c r="Y1577" s="98"/>
    </row>
    <row r="1578" spans="2:25" x14ac:dyDescent="0.25">
      <c r="B1578" s="109"/>
      <c r="C1578" s="16"/>
      <c r="Y1578" s="98"/>
    </row>
    <row r="1579" spans="2:25" x14ac:dyDescent="0.25">
      <c r="B1579" s="109"/>
      <c r="C1579" s="16"/>
      <c r="Y1579" s="98"/>
    </row>
    <row r="1580" spans="2:25" x14ac:dyDescent="0.25">
      <c r="B1580" s="109"/>
      <c r="C1580" s="16"/>
      <c r="Y1580" s="98"/>
    </row>
    <row r="1581" spans="2:25" x14ac:dyDescent="0.25">
      <c r="B1581" s="109"/>
      <c r="C1581" s="16"/>
      <c r="Y1581" s="98"/>
    </row>
    <row r="1582" spans="2:25" x14ac:dyDescent="0.25">
      <c r="B1582" s="109"/>
      <c r="C1582" s="16"/>
      <c r="Y1582" s="98"/>
    </row>
    <row r="1583" spans="2:25" x14ac:dyDescent="0.25">
      <c r="B1583" s="109"/>
      <c r="C1583" s="16"/>
      <c r="Y1583" s="98"/>
    </row>
    <row r="1584" spans="2:25" x14ac:dyDescent="0.25">
      <c r="B1584" s="109"/>
      <c r="C1584" s="16"/>
      <c r="Y1584" s="98"/>
    </row>
    <row r="1585" spans="2:25" x14ac:dyDescent="0.25">
      <c r="B1585" s="109"/>
      <c r="C1585" s="16"/>
      <c r="Y1585" s="98"/>
    </row>
    <row r="1586" spans="2:25" x14ac:dyDescent="0.25">
      <c r="B1586" s="109"/>
      <c r="C1586" s="16"/>
      <c r="Y1586" s="98"/>
    </row>
    <row r="1587" spans="2:25" x14ac:dyDescent="0.25">
      <c r="B1587" s="109"/>
      <c r="C1587" s="16"/>
      <c r="Y1587" s="98"/>
    </row>
    <row r="1588" spans="2:25" x14ac:dyDescent="0.25">
      <c r="B1588" s="109"/>
      <c r="C1588" s="16"/>
      <c r="Y1588" s="98"/>
    </row>
    <row r="1589" spans="2:25" x14ac:dyDescent="0.25">
      <c r="B1589" s="109"/>
      <c r="C1589" s="16"/>
      <c r="Y1589" s="98"/>
    </row>
    <row r="1590" spans="2:25" x14ac:dyDescent="0.25">
      <c r="B1590" s="109"/>
      <c r="C1590" s="16"/>
      <c r="Y1590" s="98"/>
    </row>
    <row r="1591" spans="2:25" x14ac:dyDescent="0.25">
      <c r="B1591" s="109"/>
      <c r="C1591" s="16"/>
      <c r="Y1591" s="98"/>
    </row>
    <row r="1592" spans="2:25" x14ac:dyDescent="0.25">
      <c r="B1592" s="109"/>
      <c r="C1592" s="16"/>
      <c r="Y1592" s="98"/>
    </row>
    <row r="1593" spans="2:25" x14ac:dyDescent="0.25">
      <c r="B1593" s="109"/>
      <c r="C1593" s="16"/>
      <c r="Y1593" s="98"/>
    </row>
    <row r="1594" spans="2:25" x14ac:dyDescent="0.25">
      <c r="B1594" s="109"/>
      <c r="C1594" s="16"/>
      <c r="Y1594" s="98"/>
    </row>
    <row r="1595" spans="2:25" x14ac:dyDescent="0.25">
      <c r="B1595" s="109"/>
      <c r="C1595" s="16"/>
      <c r="Y1595" s="98"/>
    </row>
    <row r="1596" spans="2:25" x14ac:dyDescent="0.25">
      <c r="B1596" s="109"/>
      <c r="C1596" s="16"/>
      <c r="Y1596" s="98"/>
    </row>
    <row r="1597" spans="2:25" x14ac:dyDescent="0.25">
      <c r="B1597" s="109"/>
      <c r="C1597" s="16"/>
      <c r="Y1597" s="98"/>
    </row>
    <row r="1598" spans="2:25" x14ac:dyDescent="0.25">
      <c r="B1598" s="109"/>
      <c r="C1598" s="16"/>
      <c r="Y1598" s="98"/>
    </row>
    <row r="1599" spans="2:25" x14ac:dyDescent="0.25">
      <c r="B1599" s="109"/>
      <c r="C1599" s="16"/>
      <c r="Y1599" s="98"/>
    </row>
    <row r="1600" spans="2:25" x14ac:dyDescent="0.25">
      <c r="B1600" s="109"/>
      <c r="C1600" s="16"/>
      <c r="Y1600" s="98"/>
    </row>
    <row r="1601" spans="2:25" x14ac:dyDescent="0.25">
      <c r="B1601" s="109"/>
      <c r="C1601" s="16"/>
      <c r="Y1601" s="98"/>
    </row>
    <row r="1602" spans="2:25" x14ac:dyDescent="0.25">
      <c r="B1602" s="109"/>
      <c r="C1602" s="16"/>
      <c r="Y1602" s="98"/>
    </row>
    <row r="1603" spans="2:25" x14ac:dyDescent="0.25">
      <c r="B1603" s="109"/>
      <c r="C1603" s="16"/>
      <c r="Y1603" s="98"/>
    </row>
    <row r="1604" spans="2:25" x14ac:dyDescent="0.25">
      <c r="B1604" s="109"/>
      <c r="C1604" s="16"/>
      <c r="Y1604" s="98"/>
    </row>
    <row r="1605" spans="2:25" x14ac:dyDescent="0.25">
      <c r="B1605" s="109"/>
      <c r="C1605" s="16"/>
      <c r="Y1605" s="98"/>
    </row>
    <row r="1606" spans="2:25" x14ac:dyDescent="0.25">
      <c r="B1606" s="109"/>
      <c r="C1606" s="16"/>
      <c r="Y1606" s="98"/>
    </row>
    <row r="1607" spans="2:25" x14ac:dyDescent="0.25">
      <c r="B1607" s="109"/>
      <c r="C1607" s="16"/>
      <c r="Y1607" s="98"/>
    </row>
    <row r="1608" spans="2:25" x14ac:dyDescent="0.25">
      <c r="B1608" s="109"/>
      <c r="C1608" s="16"/>
      <c r="Y1608" s="98"/>
    </row>
    <row r="1609" spans="2:25" x14ac:dyDescent="0.25">
      <c r="B1609" s="109"/>
      <c r="C1609" s="16"/>
      <c r="Y1609" s="98"/>
    </row>
    <row r="1610" spans="2:25" x14ac:dyDescent="0.25">
      <c r="B1610" s="109"/>
      <c r="C1610" s="16"/>
      <c r="Y1610" s="98"/>
    </row>
    <row r="1611" spans="2:25" x14ac:dyDescent="0.25">
      <c r="B1611" s="109"/>
      <c r="C1611" s="16"/>
      <c r="Y1611" s="98"/>
    </row>
    <row r="1612" spans="2:25" x14ac:dyDescent="0.25">
      <c r="B1612" s="109"/>
      <c r="C1612" s="16"/>
      <c r="Y1612" s="98"/>
    </row>
    <row r="1613" spans="2:25" x14ac:dyDescent="0.25">
      <c r="B1613" s="109"/>
      <c r="C1613" s="16"/>
      <c r="Y1613" s="98"/>
    </row>
    <row r="1614" spans="2:25" x14ac:dyDescent="0.25">
      <c r="B1614" s="109"/>
      <c r="C1614" s="16"/>
      <c r="Y1614" s="98"/>
    </row>
    <row r="1615" spans="2:25" x14ac:dyDescent="0.25">
      <c r="B1615" s="109"/>
      <c r="C1615" s="16"/>
      <c r="Y1615" s="98"/>
    </row>
    <row r="1616" spans="2:25" x14ac:dyDescent="0.25">
      <c r="B1616" s="109"/>
      <c r="C1616" s="16"/>
      <c r="Y1616" s="98"/>
    </row>
    <row r="1617" spans="2:25" x14ac:dyDescent="0.25">
      <c r="B1617" s="109"/>
      <c r="C1617" s="16"/>
      <c r="Y1617" s="98"/>
    </row>
    <row r="1618" spans="2:25" x14ac:dyDescent="0.25">
      <c r="B1618" s="109"/>
      <c r="C1618" s="16"/>
      <c r="Y1618" s="98"/>
    </row>
    <row r="1619" spans="2:25" x14ac:dyDescent="0.25">
      <c r="B1619" s="109"/>
      <c r="C1619" s="16"/>
      <c r="Y1619" s="98"/>
    </row>
    <row r="1620" spans="2:25" x14ac:dyDescent="0.25">
      <c r="B1620" s="109"/>
      <c r="C1620" s="16"/>
      <c r="Y1620" s="98"/>
    </row>
    <row r="1621" spans="2:25" x14ac:dyDescent="0.25">
      <c r="B1621" s="109"/>
      <c r="C1621" s="16"/>
      <c r="Y1621" s="98"/>
    </row>
    <row r="1622" spans="2:25" x14ac:dyDescent="0.25">
      <c r="B1622" s="109"/>
      <c r="C1622" s="16"/>
      <c r="Y1622" s="98"/>
    </row>
    <row r="1623" spans="2:25" x14ac:dyDescent="0.25">
      <c r="B1623" s="109"/>
      <c r="C1623" s="16"/>
      <c r="Y1623" s="98"/>
    </row>
    <row r="1624" spans="2:25" x14ac:dyDescent="0.25">
      <c r="B1624" s="109"/>
      <c r="C1624" s="16"/>
      <c r="Y1624" s="98"/>
    </row>
    <row r="1625" spans="2:25" x14ac:dyDescent="0.25">
      <c r="B1625" s="109"/>
      <c r="C1625" s="16"/>
      <c r="Y1625" s="98"/>
    </row>
    <row r="1626" spans="2:25" x14ac:dyDescent="0.25">
      <c r="B1626" s="109"/>
      <c r="C1626" s="16"/>
      <c r="Y1626" s="98"/>
    </row>
    <row r="1627" spans="2:25" x14ac:dyDescent="0.25">
      <c r="B1627" s="109"/>
      <c r="C1627" s="16"/>
      <c r="Y1627" s="98"/>
    </row>
    <row r="1628" spans="2:25" x14ac:dyDescent="0.25">
      <c r="B1628" s="109"/>
      <c r="C1628" s="16"/>
      <c r="Y1628" s="98"/>
    </row>
    <row r="1629" spans="2:25" x14ac:dyDescent="0.25">
      <c r="B1629" s="109"/>
      <c r="C1629" s="16"/>
      <c r="Y1629" s="98"/>
    </row>
    <row r="1630" spans="2:25" x14ac:dyDescent="0.25">
      <c r="B1630" s="109"/>
      <c r="C1630" s="16"/>
      <c r="Y1630" s="98"/>
    </row>
    <row r="1631" spans="2:25" x14ac:dyDescent="0.25">
      <c r="B1631" s="109"/>
      <c r="C1631" s="16"/>
      <c r="Y1631" s="98"/>
    </row>
    <row r="1632" spans="2:25" x14ac:dyDescent="0.25">
      <c r="B1632" s="109"/>
      <c r="C1632" s="16"/>
      <c r="Y1632" s="98"/>
    </row>
    <row r="1633" spans="2:25" x14ac:dyDescent="0.25">
      <c r="B1633" s="109"/>
      <c r="C1633" s="16"/>
      <c r="Y1633" s="98"/>
    </row>
    <row r="1634" spans="2:25" x14ac:dyDescent="0.25">
      <c r="B1634" s="109"/>
      <c r="C1634" s="16"/>
      <c r="Y1634" s="98"/>
    </row>
    <row r="1635" spans="2:25" x14ac:dyDescent="0.25">
      <c r="B1635" s="109"/>
      <c r="C1635" s="16"/>
      <c r="Y1635" s="98"/>
    </row>
    <row r="1636" spans="2:25" x14ac:dyDescent="0.25">
      <c r="B1636" s="109"/>
      <c r="C1636" s="16"/>
      <c r="Y1636" s="98"/>
    </row>
    <row r="1637" spans="2:25" x14ac:dyDescent="0.25">
      <c r="B1637" s="109"/>
      <c r="C1637" s="16"/>
      <c r="Y1637" s="98"/>
    </row>
    <row r="1638" spans="2:25" x14ac:dyDescent="0.25">
      <c r="B1638" s="109"/>
      <c r="C1638" s="16"/>
      <c r="Y1638" s="98"/>
    </row>
    <row r="1639" spans="2:25" x14ac:dyDescent="0.25">
      <c r="B1639" s="109"/>
      <c r="C1639" s="16"/>
      <c r="Y1639" s="98"/>
    </row>
    <row r="1640" spans="2:25" x14ac:dyDescent="0.25">
      <c r="B1640" s="109"/>
      <c r="C1640" s="16"/>
      <c r="Y1640" s="98"/>
    </row>
    <row r="1641" spans="2:25" x14ac:dyDescent="0.25">
      <c r="B1641" s="109"/>
      <c r="C1641" s="16"/>
      <c r="Y1641" s="98"/>
    </row>
    <row r="1642" spans="2:25" x14ac:dyDescent="0.25">
      <c r="B1642" s="109"/>
      <c r="C1642" s="16"/>
      <c r="Y1642" s="98"/>
    </row>
    <row r="1643" spans="2:25" x14ac:dyDescent="0.25">
      <c r="B1643" s="109"/>
      <c r="C1643" s="16"/>
      <c r="Y1643" s="98"/>
    </row>
    <row r="1644" spans="2:25" x14ac:dyDescent="0.25">
      <c r="B1644" s="109"/>
      <c r="C1644" s="16"/>
      <c r="Y1644" s="98"/>
    </row>
    <row r="1645" spans="2:25" x14ac:dyDescent="0.25">
      <c r="B1645" s="109"/>
      <c r="C1645" s="16"/>
      <c r="Y1645" s="98"/>
    </row>
    <row r="1646" spans="2:25" x14ac:dyDescent="0.25">
      <c r="B1646" s="109"/>
      <c r="C1646" s="16"/>
      <c r="Y1646" s="98"/>
    </row>
    <row r="1647" spans="2:25" x14ac:dyDescent="0.25">
      <c r="B1647" s="109"/>
      <c r="C1647" s="16"/>
      <c r="Y1647" s="98"/>
    </row>
    <row r="1648" spans="2:25" x14ac:dyDescent="0.25">
      <c r="B1648" s="109"/>
      <c r="C1648" s="16"/>
      <c r="Y1648" s="98"/>
    </row>
    <row r="1649" spans="2:25" x14ac:dyDescent="0.25">
      <c r="B1649" s="109"/>
      <c r="C1649" s="16"/>
      <c r="Y1649" s="98"/>
    </row>
    <row r="1650" spans="2:25" x14ac:dyDescent="0.25">
      <c r="B1650" s="109"/>
      <c r="C1650" s="16"/>
      <c r="Y1650" s="98"/>
    </row>
    <row r="1651" spans="2:25" x14ac:dyDescent="0.25">
      <c r="B1651" s="109"/>
      <c r="C1651" s="16"/>
      <c r="Y1651" s="98"/>
    </row>
    <row r="1652" spans="2:25" x14ac:dyDescent="0.25">
      <c r="B1652" s="109"/>
      <c r="C1652" s="16"/>
      <c r="Y1652" s="98"/>
    </row>
    <row r="1653" spans="2:25" x14ac:dyDescent="0.25">
      <c r="B1653" s="109"/>
      <c r="C1653" s="16"/>
      <c r="Y1653" s="98"/>
    </row>
    <row r="1654" spans="2:25" x14ac:dyDescent="0.25">
      <c r="B1654" s="109"/>
      <c r="C1654" s="16"/>
      <c r="Y1654" s="98"/>
    </row>
    <row r="1655" spans="2:25" x14ac:dyDescent="0.25">
      <c r="B1655" s="109"/>
      <c r="C1655" s="16"/>
      <c r="Y1655" s="98"/>
    </row>
    <row r="1656" spans="2:25" x14ac:dyDescent="0.25">
      <c r="B1656" s="109"/>
      <c r="C1656" s="16"/>
      <c r="Y1656" s="98"/>
    </row>
    <row r="1657" spans="2:25" x14ac:dyDescent="0.25">
      <c r="B1657" s="109"/>
      <c r="C1657" s="16"/>
      <c r="Y1657" s="98"/>
    </row>
    <row r="1658" spans="2:25" x14ac:dyDescent="0.25">
      <c r="B1658" s="109"/>
      <c r="C1658" s="16"/>
      <c r="Y1658" s="98"/>
    </row>
    <row r="1659" spans="2:25" x14ac:dyDescent="0.25">
      <c r="B1659" s="109"/>
      <c r="C1659" s="16"/>
      <c r="Y1659" s="98"/>
    </row>
    <row r="1660" spans="2:25" x14ac:dyDescent="0.25">
      <c r="B1660" s="109"/>
      <c r="C1660" s="16"/>
      <c r="Y1660" s="98"/>
    </row>
    <row r="1661" spans="2:25" x14ac:dyDescent="0.25">
      <c r="B1661" s="109"/>
      <c r="C1661" s="16"/>
      <c r="Y1661" s="98"/>
    </row>
    <row r="1662" spans="2:25" x14ac:dyDescent="0.25">
      <c r="B1662" s="109"/>
      <c r="C1662" s="16"/>
      <c r="Y1662" s="98"/>
    </row>
    <row r="1663" spans="2:25" x14ac:dyDescent="0.25">
      <c r="B1663" s="109"/>
      <c r="C1663" s="16"/>
      <c r="Y1663" s="98"/>
    </row>
    <row r="1664" spans="2:25" x14ac:dyDescent="0.25">
      <c r="B1664" s="109"/>
      <c r="C1664" s="16"/>
      <c r="Y1664" s="98"/>
    </row>
    <row r="1665" spans="2:25" x14ac:dyDescent="0.25">
      <c r="B1665" s="109"/>
      <c r="C1665" s="16"/>
      <c r="Y1665" s="98"/>
    </row>
    <row r="1666" spans="2:25" x14ac:dyDescent="0.25">
      <c r="B1666" s="109"/>
      <c r="C1666" s="16"/>
      <c r="Y1666" s="98"/>
    </row>
    <row r="1667" spans="2:25" x14ac:dyDescent="0.25">
      <c r="B1667" s="109"/>
      <c r="C1667" s="16"/>
      <c r="Y1667" s="98"/>
    </row>
    <row r="1668" spans="2:25" x14ac:dyDescent="0.25">
      <c r="B1668" s="109"/>
      <c r="C1668" s="16"/>
      <c r="Y1668" s="98"/>
    </row>
    <row r="1669" spans="2:25" x14ac:dyDescent="0.25">
      <c r="B1669" s="109"/>
      <c r="C1669" s="16"/>
      <c r="Y1669" s="98"/>
    </row>
    <row r="1670" spans="2:25" x14ac:dyDescent="0.25">
      <c r="B1670" s="109"/>
      <c r="C1670" s="16"/>
      <c r="Y1670" s="98"/>
    </row>
    <row r="1671" spans="2:25" x14ac:dyDescent="0.25">
      <c r="B1671" s="109"/>
      <c r="C1671" s="16"/>
      <c r="Y1671" s="98"/>
    </row>
    <row r="1672" spans="2:25" x14ac:dyDescent="0.25">
      <c r="B1672" s="109"/>
      <c r="C1672" s="16"/>
      <c r="Y1672" s="98"/>
    </row>
    <row r="1673" spans="2:25" x14ac:dyDescent="0.25">
      <c r="B1673" s="109"/>
      <c r="C1673" s="16"/>
      <c r="Y1673" s="98"/>
    </row>
    <row r="1674" spans="2:25" x14ac:dyDescent="0.25">
      <c r="B1674" s="109"/>
      <c r="C1674" s="16"/>
      <c r="Y1674" s="98"/>
    </row>
    <row r="1675" spans="2:25" x14ac:dyDescent="0.25">
      <c r="B1675" s="109"/>
      <c r="C1675" s="16"/>
      <c r="Y1675" s="98"/>
    </row>
    <row r="1676" spans="2:25" x14ac:dyDescent="0.25">
      <c r="B1676" s="109"/>
      <c r="C1676" s="16"/>
      <c r="Y1676" s="98"/>
    </row>
    <row r="1677" spans="2:25" x14ac:dyDescent="0.25">
      <c r="B1677" s="109"/>
      <c r="C1677" s="16"/>
      <c r="Y1677" s="98"/>
    </row>
    <row r="1678" spans="2:25" x14ac:dyDescent="0.25">
      <c r="B1678" s="109"/>
      <c r="C1678" s="16"/>
      <c r="Y1678" s="98"/>
    </row>
    <row r="1679" spans="2:25" x14ac:dyDescent="0.25">
      <c r="B1679" s="109"/>
      <c r="C1679" s="16"/>
      <c r="Y1679" s="98"/>
    </row>
    <row r="1680" spans="2:25" x14ac:dyDescent="0.25">
      <c r="B1680" s="109"/>
      <c r="C1680" s="16"/>
      <c r="Y1680" s="98"/>
    </row>
    <row r="1681" spans="2:25" x14ac:dyDescent="0.25">
      <c r="B1681" s="109"/>
      <c r="C1681" s="16"/>
      <c r="Y1681" s="98"/>
    </row>
    <row r="1682" spans="2:25" x14ac:dyDescent="0.25">
      <c r="B1682" s="109"/>
      <c r="C1682" s="16"/>
      <c r="Y1682" s="98"/>
    </row>
    <row r="1683" spans="2:25" x14ac:dyDescent="0.25">
      <c r="B1683" s="109"/>
      <c r="C1683" s="16"/>
      <c r="Y1683" s="98"/>
    </row>
    <row r="1684" spans="2:25" x14ac:dyDescent="0.25">
      <c r="B1684" s="109"/>
      <c r="C1684" s="16"/>
      <c r="Y1684" s="98"/>
    </row>
    <row r="1685" spans="2:25" x14ac:dyDescent="0.25">
      <c r="B1685" s="109"/>
      <c r="C1685" s="16"/>
      <c r="Y1685" s="98"/>
    </row>
    <row r="1686" spans="2:25" x14ac:dyDescent="0.25">
      <c r="B1686" s="109"/>
      <c r="C1686" s="16"/>
      <c r="Y1686" s="98"/>
    </row>
    <row r="1687" spans="2:25" x14ac:dyDescent="0.25">
      <c r="B1687" s="109"/>
      <c r="C1687" s="16"/>
      <c r="Y1687" s="98"/>
    </row>
    <row r="1688" spans="2:25" x14ac:dyDescent="0.25">
      <c r="B1688" s="109"/>
      <c r="C1688" s="16"/>
      <c r="Y1688" s="98"/>
    </row>
    <row r="1689" spans="2:25" x14ac:dyDescent="0.25">
      <c r="B1689" s="109"/>
      <c r="C1689" s="16"/>
      <c r="Y1689" s="98"/>
    </row>
    <row r="1690" spans="2:25" x14ac:dyDescent="0.25">
      <c r="B1690" s="109"/>
      <c r="C1690" s="16"/>
      <c r="Y1690" s="98"/>
    </row>
    <row r="1691" spans="2:25" x14ac:dyDescent="0.25">
      <c r="B1691" s="109"/>
      <c r="C1691" s="16"/>
      <c r="Y1691" s="98"/>
    </row>
    <row r="1692" spans="2:25" x14ac:dyDescent="0.25">
      <c r="B1692" s="109"/>
      <c r="C1692" s="16"/>
      <c r="Y1692" s="98"/>
    </row>
    <row r="1693" spans="2:25" x14ac:dyDescent="0.25">
      <c r="B1693" s="109"/>
      <c r="C1693" s="16"/>
      <c r="Y1693" s="98"/>
    </row>
    <row r="1694" spans="2:25" x14ac:dyDescent="0.25">
      <c r="B1694" s="109"/>
      <c r="C1694" s="16"/>
      <c r="Y1694" s="98"/>
    </row>
    <row r="1695" spans="2:25" x14ac:dyDescent="0.25">
      <c r="B1695" s="109"/>
      <c r="C1695" s="16"/>
      <c r="Y1695" s="98"/>
    </row>
    <row r="1696" spans="2:25" x14ac:dyDescent="0.25">
      <c r="B1696" s="109"/>
      <c r="C1696" s="16"/>
      <c r="Y1696" s="98"/>
    </row>
    <row r="1697" spans="2:25" x14ac:dyDescent="0.25">
      <c r="B1697" s="109"/>
      <c r="C1697" s="16"/>
      <c r="Y1697" s="98"/>
    </row>
    <row r="1698" spans="2:25" x14ac:dyDescent="0.25">
      <c r="B1698" s="109"/>
      <c r="C1698" s="16"/>
      <c r="Y1698" s="98"/>
    </row>
    <row r="1699" spans="2:25" x14ac:dyDescent="0.25">
      <c r="B1699" s="109"/>
      <c r="C1699" s="16"/>
      <c r="Y1699" s="98"/>
    </row>
    <row r="1700" spans="2:25" x14ac:dyDescent="0.25">
      <c r="B1700" s="109"/>
      <c r="C1700" s="16"/>
      <c r="Y1700" s="98"/>
    </row>
    <row r="1701" spans="2:25" x14ac:dyDescent="0.25">
      <c r="B1701" s="109"/>
      <c r="C1701" s="16"/>
      <c r="Y1701" s="98"/>
    </row>
    <row r="1702" spans="2:25" x14ac:dyDescent="0.25">
      <c r="B1702" s="109"/>
      <c r="C1702" s="16"/>
      <c r="Y1702" s="98"/>
    </row>
    <row r="1703" spans="2:25" x14ac:dyDescent="0.25">
      <c r="B1703" s="109"/>
      <c r="C1703" s="16"/>
      <c r="Y1703" s="98"/>
    </row>
    <row r="1704" spans="2:25" x14ac:dyDescent="0.25">
      <c r="B1704" s="109"/>
      <c r="C1704" s="16"/>
      <c r="Y1704" s="98"/>
    </row>
    <row r="1705" spans="2:25" x14ac:dyDescent="0.25">
      <c r="B1705" s="109"/>
      <c r="C1705" s="16"/>
      <c r="Y1705" s="98"/>
    </row>
    <row r="1706" spans="2:25" x14ac:dyDescent="0.25">
      <c r="B1706" s="109"/>
      <c r="C1706" s="16"/>
      <c r="Y1706" s="98"/>
    </row>
    <row r="1707" spans="2:25" x14ac:dyDescent="0.25">
      <c r="B1707" s="109"/>
      <c r="C1707" s="16"/>
      <c r="Y1707" s="98"/>
    </row>
    <row r="1708" spans="2:25" x14ac:dyDescent="0.25">
      <c r="B1708" s="109"/>
      <c r="C1708" s="16"/>
      <c r="Y1708" s="98"/>
    </row>
    <row r="1709" spans="2:25" x14ac:dyDescent="0.25">
      <c r="B1709" s="109"/>
      <c r="C1709" s="16"/>
      <c r="Y1709" s="98"/>
    </row>
    <row r="1710" spans="2:25" x14ac:dyDescent="0.25">
      <c r="B1710" s="109"/>
      <c r="C1710" s="16"/>
      <c r="Y1710" s="98"/>
    </row>
    <row r="1711" spans="2:25" x14ac:dyDescent="0.25">
      <c r="B1711" s="109"/>
      <c r="C1711" s="16"/>
      <c r="Y1711" s="98"/>
    </row>
    <row r="1712" spans="2:25" x14ac:dyDescent="0.25">
      <c r="B1712" s="109"/>
      <c r="C1712" s="16"/>
      <c r="Y1712" s="98"/>
    </row>
    <row r="1713" spans="2:25" x14ac:dyDescent="0.25">
      <c r="B1713" s="109"/>
      <c r="C1713" s="16"/>
      <c r="Y1713" s="98"/>
    </row>
    <row r="1714" spans="2:25" x14ac:dyDescent="0.25">
      <c r="B1714" s="109"/>
      <c r="C1714" s="16"/>
      <c r="Y1714" s="98"/>
    </row>
    <row r="1715" spans="2:25" x14ac:dyDescent="0.25">
      <c r="B1715" s="109"/>
      <c r="C1715" s="16"/>
      <c r="Y1715" s="98"/>
    </row>
    <row r="1716" spans="2:25" x14ac:dyDescent="0.25">
      <c r="B1716" s="109"/>
      <c r="C1716" s="16"/>
      <c r="Y1716" s="98"/>
    </row>
    <row r="1717" spans="2:25" x14ac:dyDescent="0.25">
      <c r="B1717" s="109"/>
      <c r="C1717" s="16"/>
      <c r="Y1717" s="98"/>
    </row>
    <row r="1718" spans="2:25" x14ac:dyDescent="0.25">
      <c r="B1718" s="109"/>
      <c r="C1718" s="16"/>
      <c r="Y1718" s="98"/>
    </row>
    <row r="1719" spans="2:25" x14ac:dyDescent="0.25">
      <c r="B1719" s="109"/>
      <c r="C1719" s="16"/>
      <c r="Y1719" s="98"/>
    </row>
    <row r="1720" spans="2:25" x14ac:dyDescent="0.25">
      <c r="B1720" s="109"/>
      <c r="C1720" s="16"/>
      <c r="Y1720" s="98"/>
    </row>
    <row r="1721" spans="2:25" x14ac:dyDescent="0.25">
      <c r="B1721" s="109"/>
      <c r="C1721" s="16"/>
      <c r="Y1721" s="98"/>
    </row>
    <row r="1722" spans="2:25" x14ac:dyDescent="0.25">
      <c r="B1722" s="109"/>
      <c r="C1722" s="16"/>
      <c r="Y1722" s="98"/>
    </row>
    <row r="1723" spans="2:25" x14ac:dyDescent="0.25">
      <c r="B1723" s="109"/>
      <c r="C1723" s="16"/>
      <c r="Y1723" s="98"/>
    </row>
    <row r="1724" spans="2:25" x14ac:dyDescent="0.25">
      <c r="B1724" s="109"/>
      <c r="C1724" s="16"/>
      <c r="Y1724" s="98"/>
    </row>
    <row r="1725" spans="2:25" x14ac:dyDescent="0.25">
      <c r="B1725" s="109"/>
      <c r="C1725" s="16"/>
      <c r="Y1725" s="98"/>
    </row>
    <row r="1726" spans="2:25" x14ac:dyDescent="0.25">
      <c r="B1726" s="109"/>
      <c r="C1726" s="16"/>
      <c r="Y1726" s="98"/>
    </row>
    <row r="1727" spans="2:25" x14ac:dyDescent="0.25">
      <c r="B1727" s="109"/>
      <c r="C1727" s="16"/>
      <c r="Y1727" s="98"/>
    </row>
    <row r="1728" spans="2:25" x14ac:dyDescent="0.25">
      <c r="B1728" s="109"/>
      <c r="C1728" s="16"/>
      <c r="Y1728" s="98"/>
    </row>
    <row r="1729" spans="2:25" x14ac:dyDescent="0.25">
      <c r="B1729" s="109"/>
      <c r="C1729" s="16"/>
      <c r="Y1729" s="98"/>
    </row>
    <row r="1730" spans="2:25" x14ac:dyDescent="0.25">
      <c r="B1730" s="109"/>
      <c r="C1730" s="16"/>
      <c r="Y1730" s="98"/>
    </row>
    <row r="1731" spans="2:25" x14ac:dyDescent="0.25">
      <c r="B1731" s="109"/>
      <c r="C1731" s="16"/>
      <c r="Y1731" s="98"/>
    </row>
    <row r="1732" spans="2:25" x14ac:dyDescent="0.25">
      <c r="B1732" s="109"/>
      <c r="C1732" s="16"/>
      <c r="Y1732" s="98"/>
    </row>
    <row r="1733" spans="2:25" x14ac:dyDescent="0.25">
      <c r="B1733" s="109"/>
      <c r="C1733" s="16"/>
      <c r="Y1733" s="98"/>
    </row>
    <row r="1734" spans="2:25" x14ac:dyDescent="0.25">
      <c r="B1734" s="109"/>
      <c r="C1734" s="16"/>
      <c r="Y1734" s="98"/>
    </row>
    <row r="1735" spans="2:25" x14ac:dyDescent="0.25">
      <c r="B1735" s="109"/>
      <c r="C1735" s="16"/>
      <c r="Y1735" s="98"/>
    </row>
    <row r="1736" spans="2:25" x14ac:dyDescent="0.25">
      <c r="B1736" s="109"/>
      <c r="C1736" s="16"/>
      <c r="Y1736" s="98"/>
    </row>
    <row r="1737" spans="2:25" x14ac:dyDescent="0.25">
      <c r="B1737" s="109"/>
      <c r="C1737" s="16"/>
      <c r="Y1737" s="98"/>
    </row>
    <row r="1738" spans="2:25" x14ac:dyDescent="0.25">
      <c r="B1738" s="109"/>
      <c r="C1738" s="16"/>
      <c r="Y1738" s="98"/>
    </row>
    <row r="1739" spans="2:25" x14ac:dyDescent="0.25">
      <c r="B1739" s="109"/>
      <c r="C1739" s="16"/>
      <c r="Y1739" s="98"/>
    </row>
    <row r="1740" spans="2:25" x14ac:dyDescent="0.25">
      <c r="B1740" s="109"/>
      <c r="C1740" s="16"/>
      <c r="Y1740" s="98"/>
    </row>
    <row r="1741" spans="2:25" x14ac:dyDescent="0.25">
      <c r="B1741" s="109"/>
      <c r="C1741" s="16"/>
      <c r="Y1741" s="98"/>
    </row>
    <row r="1742" spans="2:25" x14ac:dyDescent="0.25">
      <c r="B1742" s="109"/>
      <c r="C1742" s="16"/>
      <c r="Y1742" s="98"/>
    </row>
    <row r="1743" spans="2:25" x14ac:dyDescent="0.25">
      <c r="B1743" s="109"/>
      <c r="C1743" s="16"/>
      <c r="Y1743" s="98"/>
    </row>
    <row r="1744" spans="2:25" x14ac:dyDescent="0.25">
      <c r="B1744" s="109"/>
      <c r="C1744" s="16"/>
      <c r="Y1744" s="98"/>
    </row>
    <row r="1745" spans="2:25" x14ac:dyDescent="0.25">
      <c r="B1745" s="109"/>
      <c r="C1745" s="16"/>
      <c r="Y1745" s="98"/>
    </row>
    <row r="1746" spans="2:25" x14ac:dyDescent="0.25">
      <c r="B1746" s="109"/>
      <c r="C1746" s="16"/>
      <c r="Y1746" s="98"/>
    </row>
    <row r="1747" spans="2:25" x14ac:dyDescent="0.25">
      <c r="B1747" s="109"/>
      <c r="C1747" s="16"/>
      <c r="Y1747" s="98"/>
    </row>
    <row r="1748" spans="2:25" x14ac:dyDescent="0.25">
      <c r="B1748" s="109"/>
      <c r="C1748" s="16"/>
      <c r="Y1748" s="98"/>
    </row>
    <row r="1749" spans="2:25" x14ac:dyDescent="0.25">
      <c r="B1749" s="109"/>
      <c r="C1749" s="16"/>
      <c r="Y1749" s="98"/>
    </row>
    <row r="1750" spans="2:25" x14ac:dyDescent="0.25">
      <c r="B1750" s="109"/>
      <c r="C1750" s="16"/>
      <c r="Y1750" s="98"/>
    </row>
    <row r="1751" spans="2:25" x14ac:dyDescent="0.25">
      <c r="B1751" s="109"/>
      <c r="C1751" s="16"/>
      <c r="Y1751" s="98"/>
    </row>
    <row r="1752" spans="2:25" x14ac:dyDescent="0.25">
      <c r="B1752" s="109"/>
      <c r="C1752" s="16"/>
      <c r="Y1752" s="98"/>
    </row>
    <row r="1753" spans="2:25" x14ac:dyDescent="0.25">
      <c r="B1753" s="109"/>
      <c r="C1753" s="16"/>
      <c r="Y1753" s="98"/>
    </row>
    <row r="1754" spans="2:25" x14ac:dyDescent="0.25">
      <c r="B1754" s="109"/>
      <c r="C1754" s="16"/>
      <c r="Y1754" s="98"/>
    </row>
    <row r="1755" spans="2:25" x14ac:dyDescent="0.25">
      <c r="B1755" s="109"/>
      <c r="C1755" s="16"/>
      <c r="Y1755" s="98"/>
    </row>
    <row r="1756" spans="2:25" x14ac:dyDescent="0.25">
      <c r="B1756" s="109"/>
      <c r="C1756" s="16"/>
      <c r="Y1756" s="98"/>
    </row>
    <row r="1757" spans="2:25" x14ac:dyDescent="0.25">
      <c r="B1757" s="109"/>
      <c r="C1757" s="16"/>
      <c r="Y1757" s="98"/>
    </row>
    <row r="1758" spans="2:25" x14ac:dyDescent="0.25">
      <c r="B1758" s="109"/>
      <c r="C1758" s="16"/>
      <c r="Y1758" s="98"/>
    </row>
    <row r="1759" spans="2:25" x14ac:dyDescent="0.25">
      <c r="B1759" s="109"/>
      <c r="C1759" s="16"/>
      <c r="Y1759" s="98"/>
    </row>
    <row r="1760" spans="2:25" x14ac:dyDescent="0.25">
      <c r="B1760" s="109"/>
      <c r="C1760" s="16"/>
      <c r="Y1760" s="98"/>
    </row>
    <row r="1761" spans="2:25" x14ac:dyDescent="0.25">
      <c r="B1761" s="109"/>
      <c r="C1761" s="16"/>
      <c r="Y1761" s="98"/>
    </row>
    <row r="1762" spans="2:25" x14ac:dyDescent="0.25">
      <c r="B1762" s="109"/>
      <c r="C1762" s="16"/>
      <c r="Y1762" s="98"/>
    </row>
    <row r="1763" spans="2:25" x14ac:dyDescent="0.25">
      <c r="B1763" s="109"/>
      <c r="C1763" s="16"/>
      <c r="Y1763" s="98"/>
    </row>
    <row r="1764" spans="2:25" x14ac:dyDescent="0.25">
      <c r="B1764" s="109"/>
      <c r="C1764" s="16"/>
      <c r="Y1764" s="98"/>
    </row>
    <row r="1765" spans="2:25" x14ac:dyDescent="0.25">
      <c r="B1765" s="109"/>
      <c r="C1765" s="16"/>
      <c r="Y1765" s="98"/>
    </row>
    <row r="1766" spans="2:25" x14ac:dyDescent="0.25">
      <c r="B1766" s="109"/>
      <c r="C1766" s="16"/>
      <c r="Y1766" s="98"/>
    </row>
    <row r="1767" spans="2:25" x14ac:dyDescent="0.25">
      <c r="B1767" s="109"/>
      <c r="C1767" s="16"/>
      <c r="Y1767" s="98"/>
    </row>
    <row r="1768" spans="2:25" x14ac:dyDescent="0.25">
      <c r="B1768" s="109"/>
      <c r="C1768" s="16"/>
      <c r="Y1768" s="98"/>
    </row>
    <row r="1769" spans="2:25" x14ac:dyDescent="0.25">
      <c r="B1769" s="109"/>
      <c r="C1769" s="16"/>
      <c r="Y1769" s="98"/>
    </row>
    <row r="1770" spans="2:25" x14ac:dyDescent="0.25">
      <c r="B1770" s="109"/>
      <c r="C1770" s="16"/>
      <c r="Y1770" s="98"/>
    </row>
    <row r="1771" spans="2:25" x14ac:dyDescent="0.25">
      <c r="B1771" s="109"/>
      <c r="C1771" s="16"/>
      <c r="Y1771" s="98"/>
    </row>
    <row r="1772" spans="2:25" x14ac:dyDescent="0.25">
      <c r="B1772" s="109"/>
      <c r="C1772" s="16"/>
      <c r="Y1772" s="98"/>
    </row>
    <row r="1773" spans="2:25" x14ac:dyDescent="0.25">
      <c r="B1773" s="109"/>
      <c r="C1773" s="16"/>
      <c r="Y1773" s="98"/>
    </row>
    <row r="1774" spans="2:25" x14ac:dyDescent="0.25">
      <c r="B1774" s="109"/>
      <c r="C1774" s="16"/>
      <c r="Y1774" s="98"/>
    </row>
    <row r="1775" spans="2:25" x14ac:dyDescent="0.25">
      <c r="B1775" s="109"/>
      <c r="C1775" s="16"/>
      <c r="Y1775" s="98"/>
    </row>
    <row r="1776" spans="2:25" x14ac:dyDescent="0.25">
      <c r="B1776" s="109"/>
      <c r="C1776" s="16"/>
      <c r="Y1776" s="98"/>
    </row>
    <row r="1777" spans="2:25" x14ac:dyDescent="0.25">
      <c r="B1777" s="109"/>
      <c r="C1777" s="16"/>
      <c r="Y1777" s="98"/>
    </row>
    <row r="1778" spans="2:25" x14ac:dyDescent="0.25">
      <c r="B1778" s="109"/>
      <c r="C1778" s="16"/>
      <c r="Y1778" s="98"/>
    </row>
    <row r="1779" spans="2:25" x14ac:dyDescent="0.25">
      <c r="B1779" s="109"/>
      <c r="C1779" s="16"/>
      <c r="Y1779" s="98"/>
    </row>
    <row r="1780" spans="2:25" x14ac:dyDescent="0.25">
      <c r="B1780" s="109"/>
      <c r="C1780" s="16"/>
      <c r="Y1780" s="98"/>
    </row>
    <row r="1781" spans="2:25" x14ac:dyDescent="0.25">
      <c r="B1781" s="109"/>
      <c r="C1781" s="16"/>
      <c r="Y1781" s="98"/>
    </row>
    <row r="1782" spans="2:25" x14ac:dyDescent="0.25">
      <c r="B1782" s="109"/>
      <c r="C1782" s="16"/>
      <c r="Y1782" s="98"/>
    </row>
    <row r="1783" spans="2:25" x14ac:dyDescent="0.25">
      <c r="B1783" s="109"/>
      <c r="C1783" s="16"/>
      <c r="Y1783" s="98"/>
    </row>
    <row r="1784" spans="2:25" x14ac:dyDescent="0.25">
      <c r="B1784" s="109"/>
      <c r="C1784" s="16"/>
      <c r="Y1784" s="98"/>
    </row>
    <row r="1785" spans="2:25" x14ac:dyDescent="0.25">
      <c r="B1785" s="109"/>
      <c r="C1785" s="16"/>
      <c r="Y1785" s="98"/>
    </row>
    <row r="1786" spans="2:25" x14ac:dyDescent="0.25">
      <c r="B1786" s="109"/>
      <c r="C1786" s="16"/>
      <c r="Y1786" s="98"/>
    </row>
    <row r="1787" spans="2:25" x14ac:dyDescent="0.25">
      <c r="B1787" s="109"/>
      <c r="C1787" s="16"/>
      <c r="Y1787" s="98"/>
    </row>
    <row r="1788" spans="2:25" x14ac:dyDescent="0.25">
      <c r="B1788" s="109"/>
      <c r="C1788" s="16"/>
      <c r="Y1788" s="98"/>
    </row>
    <row r="1789" spans="2:25" x14ac:dyDescent="0.25">
      <c r="B1789" s="109"/>
      <c r="C1789" s="16"/>
      <c r="Y1789" s="98"/>
    </row>
    <row r="1790" spans="2:25" x14ac:dyDescent="0.25">
      <c r="B1790" s="109"/>
      <c r="C1790" s="16"/>
      <c r="Y1790" s="98"/>
    </row>
    <row r="1791" spans="2:25" x14ac:dyDescent="0.25">
      <c r="B1791" s="109"/>
      <c r="C1791" s="16"/>
      <c r="Y1791" s="98"/>
    </row>
    <row r="1792" spans="2:25" x14ac:dyDescent="0.25">
      <c r="B1792" s="109"/>
      <c r="C1792" s="16"/>
      <c r="Y1792" s="98"/>
    </row>
    <row r="1793" spans="2:25" x14ac:dyDescent="0.25">
      <c r="B1793" s="109"/>
      <c r="C1793" s="16"/>
      <c r="Y1793" s="98"/>
    </row>
    <row r="1794" spans="2:25" x14ac:dyDescent="0.25">
      <c r="B1794" s="109"/>
      <c r="C1794" s="16"/>
      <c r="Y1794" s="98"/>
    </row>
    <row r="1795" spans="2:25" x14ac:dyDescent="0.25">
      <c r="B1795" s="109"/>
      <c r="C1795" s="16"/>
      <c r="Y1795" s="98"/>
    </row>
    <row r="1796" spans="2:25" x14ac:dyDescent="0.25">
      <c r="B1796" s="109"/>
      <c r="C1796" s="16"/>
      <c r="Y1796" s="98"/>
    </row>
    <row r="1797" spans="2:25" x14ac:dyDescent="0.25">
      <c r="B1797" s="109"/>
      <c r="C1797" s="16"/>
      <c r="Y1797" s="98"/>
    </row>
    <row r="1798" spans="2:25" x14ac:dyDescent="0.25">
      <c r="B1798" s="109"/>
      <c r="C1798" s="16"/>
      <c r="Y1798" s="98"/>
    </row>
    <row r="1799" spans="2:25" x14ac:dyDescent="0.25">
      <c r="B1799" s="109"/>
      <c r="C1799" s="16"/>
      <c r="Y1799" s="98"/>
    </row>
    <row r="1800" spans="2:25" x14ac:dyDescent="0.25">
      <c r="B1800" s="109"/>
      <c r="C1800" s="16"/>
      <c r="Y1800" s="98"/>
    </row>
    <row r="1801" spans="2:25" x14ac:dyDescent="0.25">
      <c r="B1801" s="109"/>
      <c r="C1801" s="16"/>
      <c r="Y1801" s="98"/>
    </row>
    <row r="1802" spans="2:25" x14ac:dyDescent="0.25">
      <c r="B1802" s="109"/>
      <c r="C1802" s="16"/>
      <c r="Y1802" s="98"/>
    </row>
    <row r="1803" spans="2:25" x14ac:dyDescent="0.25">
      <c r="B1803" s="109"/>
      <c r="C1803" s="16"/>
      <c r="Y1803" s="98"/>
    </row>
    <row r="1804" spans="2:25" x14ac:dyDescent="0.25">
      <c r="B1804" s="109"/>
      <c r="C1804" s="16"/>
      <c r="Y1804" s="98"/>
    </row>
    <row r="1805" spans="2:25" x14ac:dyDescent="0.25">
      <c r="B1805" s="109"/>
      <c r="C1805" s="16"/>
      <c r="Y1805" s="98"/>
    </row>
    <row r="1806" spans="2:25" x14ac:dyDescent="0.25">
      <c r="B1806" s="109"/>
      <c r="C1806" s="16"/>
      <c r="Y1806" s="98"/>
    </row>
    <row r="1807" spans="2:25" x14ac:dyDescent="0.25">
      <c r="B1807" s="109"/>
      <c r="C1807" s="16"/>
      <c r="Y1807" s="98"/>
    </row>
    <row r="1808" spans="2:25" x14ac:dyDescent="0.25">
      <c r="B1808" s="109"/>
      <c r="C1808" s="16"/>
      <c r="Y1808" s="98"/>
    </row>
    <row r="1809" spans="2:25" x14ac:dyDescent="0.25">
      <c r="B1809" s="109"/>
      <c r="C1809" s="16"/>
      <c r="Y1809" s="98"/>
    </row>
    <row r="1810" spans="2:25" x14ac:dyDescent="0.25">
      <c r="B1810" s="109"/>
      <c r="C1810" s="16"/>
      <c r="Y1810" s="98"/>
    </row>
    <row r="1811" spans="2:25" x14ac:dyDescent="0.25">
      <c r="B1811" s="109"/>
      <c r="C1811" s="16"/>
      <c r="Y1811" s="98"/>
    </row>
    <row r="1812" spans="2:25" x14ac:dyDescent="0.25">
      <c r="B1812" s="109"/>
      <c r="C1812" s="16"/>
      <c r="Y1812" s="98"/>
    </row>
    <row r="1813" spans="2:25" x14ac:dyDescent="0.25">
      <c r="B1813" s="109"/>
      <c r="C1813" s="16"/>
      <c r="Y1813" s="98"/>
    </row>
    <row r="1814" spans="2:25" x14ac:dyDescent="0.25">
      <c r="B1814" s="109"/>
      <c r="C1814" s="16"/>
      <c r="Y1814" s="98"/>
    </row>
    <row r="1815" spans="2:25" x14ac:dyDescent="0.25">
      <c r="B1815" s="109"/>
      <c r="C1815" s="16"/>
      <c r="Y1815" s="98"/>
    </row>
    <row r="1816" spans="2:25" x14ac:dyDescent="0.25">
      <c r="B1816" s="109"/>
      <c r="C1816" s="16"/>
      <c r="Y1816" s="98"/>
    </row>
    <row r="1817" spans="2:25" x14ac:dyDescent="0.25">
      <c r="B1817" s="109"/>
      <c r="C1817" s="16"/>
      <c r="Y1817" s="98"/>
    </row>
    <row r="1818" spans="2:25" x14ac:dyDescent="0.25">
      <c r="B1818" s="109"/>
      <c r="C1818" s="16"/>
      <c r="Y1818" s="98"/>
    </row>
    <row r="1819" spans="2:25" x14ac:dyDescent="0.25">
      <c r="B1819" s="109"/>
      <c r="C1819" s="16"/>
      <c r="Y1819" s="98"/>
    </row>
    <row r="1820" spans="2:25" x14ac:dyDescent="0.25">
      <c r="B1820" s="109"/>
      <c r="C1820" s="16"/>
      <c r="Y1820" s="98"/>
    </row>
    <row r="1821" spans="2:25" x14ac:dyDescent="0.25">
      <c r="B1821" s="109"/>
      <c r="C1821" s="16"/>
      <c r="Y1821" s="98"/>
    </row>
    <row r="1822" spans="2:25" x14ac:dyDescent="0.25">
      <c r="B1822" s="109"/>
      <c r="C1822" s="16"/>
      <c r="Y1822" s="98"/>
    </row>
    <row r="1823" spans="2:25" x14ac:dyDescent="0.25">
      <c r="B1823" s="109"/>
      <c r="C1823" s="16"/>
      <c r="Y1823" s="98"/>
    </row>
    <row r="1824" spans="2:25" x14ac:dyDescent="0.25">
      <c r="B1824" s="109"/>
      <c r="C1824" s="16"/>
      <c r="Y1824" s="98"/>
    </row>
    <row r="1825" spans="2:25" x14ac:dyDescent="0.25">
      <c r="B1825" s="109"/>
      <c r="C1825" s="16"/>
      <c r="Y1825" s="98"/>
    </row>
    <row r="1826" spans="2:25" x14ac:dyDescent="0.25">
      <c r="B1826" s="109"/>
      <c r="C1826" s="16"/>
      <c r="Y1826" s="98"/>
    </row>
    <row r="1827" spans="2:25" x14ac:dyDescent="0.25">
      <c r="B1827" s="109"/>
      <c r="C1827" s="16"/>
      <c r="Y1827" s="98"/>
    </row>
    <row r="1828" spans="2:25" x14ac:dyDescent="0.25">
      <c r="B1828" s="109"/>
      <c r="C1828" s="16"/>
      <c r="Y1828" s="98"/>
    </row>
    <row r="1829" spans="2:25" x14ac:dyDescent="0.25">
      <c r="B1829" s="109"/>
      <c r="C1829" s="16"/>
      <c r="Y1829" s="98"/>
    </row>
    <row r="1830" spans="2:25" x14ac:dyDescent="0.25">
      <c r="B1830" s="109"/>
      <c r="C1830" s="16"/>
      <c r="Y1830" s="98"/>
    </row>
    <row r="1831" spans="2:25" x14ac:dyDescent="0.25">
      <c r="B1831" s="109"/>
      <c r="C1831" s="16"/>
      <c r="Y1831" s="98"/>
    </row>
    <row r="1832" spans="2:25" x14ac:dyDescent="0.25">
      <c r="B1832" s="109"/>
      <c r="C1832" s="16"/>
      <c r="Y1832" s="98"/>
    </row>
    <row r="1833" spans="2:25" x14ac:dyDescent="0.25">
      <c r="B1833" s="109"/>
      <c r="C1833" s="16"/>
      <c r="Y1833" s="98"/>
    </row>
    <row r="1834" spans="2:25" x14ac:dyDescent="0.25">
      <c r="B1834" s="109"/>
      <c r="C1834" s="16"/>
      <c r="Y1834" s="98"/>
    </row>
    <row r="1835" spans="2:25" x14ac:dyDescent="0.25">
      <c r="B1835" s="109"/>
      <c r="C1835" s="16"/>
      <c r="Y1835" s="98"/>
    </row>
    <row r="1836" spans="2:25" x14ac:dyDescent="0.25">
      <c r="B1836" s="109"/>
      <c r="C1836" s="16"/>
      <c r="Y1836" s="98"/>
    </row>
    <row r="1837" spans="2:25" x14ac:dyDescent="0.25">
      <c r="B1837" s="109"/>
      <c r="C1837" s="16"/>
      <c r="Y1837" s="98"/>
    </row>
    <row r="1838" spans="2:25" x14ac:dyDescent="0.25">
      <c r="B1838" s="109"/>
      <c r="C1838" s="16"/>
      <c r="Y1838" s="98"/>
    </row>
    <row r="1839" spans="2:25" x14ac:dyDescent="0.25">
      <c r="B1839" s="109"/>
      <c r="C1839" s="16"/>
      <c r="Y1839" s="98"/>
    </row>
    <row r="1840" spans="2:25" x14ac:dyDescent="0.25">
      <c r="B1840" s="109"/>
      <c r="C1840" s="16"/>
      <c r="Y1840" s="98"/>
    </row>
    <row r="1841" spans="2:25" x14ac:dyDescent="0.25">
      <c r="B1841" s="109"/>
      <c r="C1841" s="16"/>
      <c r="Y1841" s="98"/>
    </row>
    <row r="1842" spans="2:25" x14ac:dyDescent="0.25">
      <c r="B1842" s="109"/>
      <c r="C1842" s="16"/>
      <c r="Y1842" s="98"/>
    </row>
    <row r="1843" spans="2:25" x14ac:dyDescent="0.25">
      <c r="B1843" s="109"/>
      <c r="C1843" s="16"/>
      <c r="Y1843" s="98"/>
    </row>
    <row r="1844" spans="2:25" x14ac:dyDescent="0.25">
      <c r="B1844" s="109"/>
      <c r="C1844" s="16"/>
      <c r="Y1844" s="98"/>
    </row>
    <row r="1845" spans="2:25" x14ac:dyDescent="0.25">
      <c r="B1845" s="109"/>
      <c r="C1845" s="16"/>
      <c r="Y1845" s="98"/>
    </row>
    <row r="1846" spans="2:25" x14ac:dyDescent="0.25">
      <c r="B1846" s="109"/>
      <c r="C1846" s="16"/>
      <c r="Y1846" s="98"/>
    </row>
    <row r="1847" spans="2:25" x14ac:dyDescent="0.25">
      <c r="B1847" s="109"/>
      <c r="C1847" s="16"/>
      <c r="Y1847" s="98"/>
    </row>
    <row r="1848" spans="2:25" x14ac:dyDescent="0.25">
      <c r="B1848" s="109"/>
      <c r="C1848" s="16"/>
      <c r="Y1848" s="98"/>
    </row>
    <row r="1849" spans="2:25" x14ac:dyDescent="0.25">
      <c r="B1849" s="109"/>
      <c r="C1849" s="16"/>
      <c r="Y1849" s="98"/>
    </row>
    <row r="1850" spans="2:25" x14ac:dyDescent="0.25">
      <c r="B1850" s="109"/>
      <c r="C1850" s="16"/>
      <c r="Y1850" s="98"/>
    </row>
    <row r="1851" spans="2:25" x14ac:dyDescent="0.25">
      <c r="B1851" s="109"/>
      <c r="C1851" s="16"/>
      <c r="Y1851" s="98"/>
    </row>
    <row r="1852" spans="2:25" x14ac:dyDescent="0.25">
      <c r="B1852" s="109"/>
      <c r="C1852" s="16"/>
      <c r="Y1852" s="98"/>
    </row>
    <row r="1853" spans="2:25" x14ac:dyDescent="0.25">
      <c r="B1853" s="109"/>
      <c r="C1853" s="16"/>
      <c r="Y1853" s="98"/>
    </row>
    <row r="1854" spans="2:25" x14ac:dyDescent="0.25">
      <c r="B1854" s="109"/>
      <c r="C1854" s="16"/>
      <c r="Y1854" s="98"/>
    </row>
    <row r="1855" spans="2:25" x14ac:dyDescent="0.25">
      <c r="B1855" s="109"/>
      <c r="C1855" s="16"/>
      <c r="Y1855" s="98"/>
    </row>
    <row r="1856" spans="2:25" x14ac:dyDescent="0.25">
      <c r="B1856" s="109"/>
      <c r="C1856" s="16"/>
      <c r="Y1856" s="98"/>
    </row>
    <row r="1857" spans="2:25" x14ac:dyDescent="0.25">
      <c r="B1857" s="109"/>
      <c r="C1857" s="16"/>
      <c r="Y1857" s="98"/>
    </row>
    <row r="1858" spans="2:25" x14ac:dyDescent="0.25">
      <c r="B1858" s="109"/>
      <c r="C1858" s="16"/>
      <c r="Y1858" s="98"/>
    </row>
    <row r="1859" spans="2:25" x14ac:dyDescent="0.25">
      <c r="B1859" s="109"/>
      <c r="C1859" s="16"/>
      <c r="Y1859" s="98"/>
    </row>
    <row r="1860" spans="2:25" x14ac:dyDescent="0.25">
      <c r="B1860" s="109"/>
      <c r="C1860" s="16"/>
      <c r="Y1860" s="98"/>
    </row>
    <row r="1861" spans="2:25" x14ac:dyDescent="0.25">
      <c r="B1861" s="109"/>
      <c r="C1861" s="16"/>
      <c r="Y1861" s="98"/>
    </row>
    <row r="1862" spans="2:25" x14ac:dyDescent="0.25">
      <c r="B1862" s="109"/>
      <c r="C1862" s="16"/>
      <c r="Y1862" s="98"/>
    </row>
    <row r="1863" spans="2:25" x14ac:dyDescent="0.25">
      <c r="B1863" s="109"/>
      <c r="C1863" s="16"/>
      <c r="Y1863" s="98"/>
    </row>
    <row r="1864" spans="2:25" x14ac:dyDescent="0.25">
      <c r="B1864" s="109"/>
      <c r="C1864" s="16"/>
      <c r="Y1864" s="98"/>
    </row>
    <row r="1865" spans="2:25" x14ac:dyDescent="0.25">
      <c r="B1865" s="109"/>
      <c r="C1865" s="16"/>
      <c r="Y1865" s="98"/>
    </row>
    <row r="1866" spans="2:25" x14ac:dyDescent="0.25">
      <c r="B1866" s="109"/>
      <c r="C1866" s="16"/>
      <c r="Y1866" s="98"/>
    </row>
    <row r="1867" spans="2:25" x14ac:dyDescent="0.25">
      <c r="B1867" s="109"/>
      <c r="C1867" s="16"/>
      <c r="Y1867" s="98"/>
    </row>
    <row r="1868" spans="2:25" x14ac:dyDescent="0.25">
      <c r="B1868" s="109"/>
      <c r="C1868" s="16"/>
      <c r="Y1868" s="98"/>
    </row>
    <row r="1869" spans="2:25" x14ac:dyDescent="0.25">
      <c r="B1869" s="109"/>
      <c r="C1869" s="16"/>
      <c r="Y1869" s="98"/>
    </row>
    <row r="1870" spans="2:25" x14ac:dyDescent="0.25">
      <c r="B1870" s="109"/>
      <c r="C1870" s="16"/>
      <c r="Y1870" s="98"/>
    </row>
    <row r="1871" spans="2:25" x14ac:dyDescent="0.25">
      <c r="B1871" s="109"/>
      <c r="C1871" s="16"/>
      <c r="Y1871" s="98"/>
    </row>
    <row r="1872" spans="2:25" x14ac:dyDescent="0.25">
      <c r="B1872" s="109"/>
      <c r="C1872" s="16"/>
      <c r="Y1872" s="98"/>
    </row>
    <row r="1873" spans="2:25" x14ac:dyDescent="0.25">
      <c r="B1873" s="109"/>
      <c r="C1873" s="16"/>
      <c r="Y1873" s="98"/>
    </row>
    <row r="1874" spans="2:25" x14ac:dyDescent="0.25">
      <c r="B1874" s="109"/>
      <c r="C1874" s="16"/>
      <c r="Y1874" s="98"/>
    </row>
    <row r="1875" spans="2:25" x14ac:dyDescent="0.25">
      <c r="B1875" s="109"/>
      <c r="C1875" s="16"/>
      <c r="Y1875" s="98"/>
    </row>
    <row r="1876" spans="2:25" x14ac:dyDescent="0.25">
      <c r="B1876" s="109"/>
      <c r="C1876" s="16"/>
      <c r="Y1876" s="98"/>
    </row>
    <row r="1877" spans="2:25" x14ac:dyDescent="0.25">
      <c r="B1877" s="109"/>
      <c r="C1877" s="16"/>
      <c r="Y1877" s="98"/>
    </row>
    <row r="1878" spans="2:25" x14ac:dyDescent="0.25">
      <c r="B1878" s="109"/>
      <c r="C1878" s="16"/>
      <c r="Y1878" s="98"/>
    </row>
    <row r="1879" spans="2:25" x14ac:dyDescent="0.25">
      <c r="B1879" s="109"/>
      <c r="C1879" s="16"/>
      <c r="Y1879" s="98"/>
    </row>
    <row r="1880" spans="2:25" x14ac:dyDescent="0.25">
      <c r="B1880" s="109"/>
      <c r="C1880" s="16"/>
      <c r="Y1880" s="98"/>
    </row>
    <row r="1881" spans="2:25" x14ac:dyDescent="0.25">
      <c r="B1881" s="109"/>
      <c r="C1881" s="16"/>
      <c r="Y1881" s="98"/>
    </row>
    <row r="1882" spans="2:25" x14ac:dyDescent="0.25">
      <c r="B1882" s="109"/>
      <c r="C1882" s="16"/>
      <c r="Y1882" s="98"/>
    </row>
    <row r="1883" spans="2:25" x14ac:dyDescent="0.25">
      <c r="B1883" s="109"/>
      <c r="C1883" s="16"/>
      <c r="Y1883" s="98"/>
    </row>
    <row r="1884" spans="2:25" x14ac:dyDescent="0.25">
      <c r="B1884" s="109"/>
      <c r="C1884" s="16"/>
      <c r="Y1884" s="98"/>
    </row>
    <row r="1885" spans="2:25" x14ac:dyDescent="0.25">
      <c r="B1885" s="109"/>
      <c r="C1885" s="16"/>
      <c r="Y1885" s="98"/>
    </row>
    <row r="1886" spans="2:25" x14ac:dyDescent="0.25">
      <c r="B1886" s="109"/>
      <c r="C1886" s="16"/>
      <c r="Y1886" s="98"/>
    </row>
    <row r="1887" spans="2:25" x14ac:dyDescent="0.25">
      <c r="B1887" s="109"/>
      <c r="C1887" s="16"/>
      <c r="Y1887" s="98"/>
    </row>
    <row r="1888" spans="2:25" x14ac:dyDescent="0.25">
      <c r="B1888" s="109"/>
      <c r="C1888" s="16"/>
      <c r="Y1888" s="98"/>
    </row>
    <row r="1889" spans="2:25" x14ac:dyDescent="0.25">
      <c r="B1889" s="109"/>
      <c r="C1889" s="16"/>
      <c r="Y1889" s="98"/>
    </row>
    <row r="1890" spans="2:25" x14ac:dyDescent="0.25">
      <c r="B1890" s="109"/>
      <c r="C1890" s="16"/>
      <c r="Y1890" s="98"/>
    </row>
    <row r="1891" spans="2:25" x14ac:dyDescent="0.25">
      <c r="B1891" s="109"/>
      <c r="C1891" s="16"/>
      <c r="Y1891" s="98"/>
    </row>
    <row r="1892" spans="2:25" x14ac:dyDescent="0.25">
      <c r="B1892" s="109"/>
      <c r="C1892" s="16"/>
      <c r="Y1892" s="98"/>
    </row>
    <row r="1893" spans="2:25" x14ac:dyDescent="0.25">
      <c r="B1893" s="109"/>
      <c r="C1893" s="16"/>
      <c r="Y1893" s="98"/>
    </row>
    <row r="1894" spans="2:25" x14ac:dyDescent="0.25">
      <c r="B1894" s="109"/>
      <c r="C1894" s="16"/>
      <c r="Y1894" s="98"/>
    </row>
    <row r="1895" spans="2:25" x14ac:dyDescent="0.25">
      <c r="B1895" s="109"/>
      <c r="C1895" s="16"/>
      <c r="Y1895" s="98"/>
    </row>
    <row r="1896" spans="2:25" x14ac:dyDescent="0.25">
      <c r="B1896" s="109"/>
      <c r="C1896" s="16"/>
      <c r="Y1896" s="98"/>
    </row>
    <row r="1897" spans="2:25" x14ac:dyDescent="0.25">
      <c r="B1897" s="109"/>
      <c r="C1897" s="16"/>
      <c r="Y1897" s="98"/>
    </row>
    <row r="1898" spans="2:25" x14ac:dyDescent="0.25">
      <c r="B1898" s="109"/>
      <c r="C1898" s="16"/>
      <c r="Y1898" s="98"/>
    </row>
    <row r="1899" spans="2:25" x14ac:dyDescent="0.25">
      <c r="B1899" s="109"/>
      <c r="C1899" s="16"/>
      <c r="Y1899" s="98"/>
    </row>
    <row r="1900" spans="2:25" x14ac:dyDescent="0.25">
      <c r="B1900" s="109"/>
      <c r="C1900" s="16"/>
      <c r="Y1900" s="98"/>
    </row>
    <row r="1901" spans="2:25" x14ac:dyDescent="0.25">
      <c r="B1901" s="109"/>
      <c r="C1901" s="16"/>
      <c r="Y1901" s="98"/>
    </row>
    <row r="1902" spans="2:25" x14ac:dyDescent="0.25">
      <c r="B1902" s="109"/>
      <c r="C1902" s="16"/>
      <c r="Y1902" s="98"/>
    </row>
    <row r="1903" spans="2:25" x14ac:dyDescent="0.25">
      <c r="B1903" s="109"/>
      <c r="C1903" s="16"/>
      <c r="Y1903" s="98"/>
    </row>
    <row r="1904" spans="2:25" x14ac:dyDescent="0.25">
      <c r="B1904" s="109"/>
      <c r="C1904" s="16"/>
      <c r="Y1904" s="98"/>
    </row>
    <row r="1905" spans="2:25" x14ac:dyDescent="0.25">
      <c r="B1905" s="109"/>
      <c r="C1905" s="16"/>
      <c r="Y1905" s="98"/>
    </row>
    <row r="1906" spans="2:25" x14ac:dyDescent="0.25">
      <c r="B1906" s="109"/>
      <c r="C1906" s="16"/>
      <c r="Y1906" s="98"/>
    </row>
    <row r="1907" spans="2:25" x14ac:dyDescent="0.25">
      <c r="B1907" s="109"/>
      <c r="C1907" s="16"/>
      <c r="Y1907" s="98"/>
    </row>
    <row r="1908" spans="2:25" x14ac:dyDescent="0.25">
      <c r="B1908" s="109"/>
      <c r="C1908" s="16"/>
      <c r="Y1908" s="98"/>
    </row>
    <row r="1909" spans="2:25" x14ac:dyDescent="0.25">
      <c r="B1909" s="109"/>
      <c r="C1909" s="16"/>
      <c r="Y1909" s="98"/>
    </row>
    <row r="1910" spans="2:25" x14ac:dyDescent="0.25">
      <c r="B1910" s="109"/>
      <c r="C1910" s="16"/>
      <c r="Y1910" s="98"/>
    </row>
    <row r="1911" spans="2:25" x14ac:dyDescent="0.25">
      <c r="B1911" s="109"/>
      <c r="C1911" s="16"/>
      <c r="Y1911" s="98"/>
    </row>
    <row r="1912" spans="2:25" x14ac:dyDescent="0.25">
      <c r="B1912" s="109"/>
      <c r="C1912" s="16"/>
      <c r="Y1912" s="98"/>
    </row>
    <row r="1913" spans="2:25" x14ac:dyDescent="0.25">
      <c r="B1913" s="109"/>
      <c r="C1913" s="16"/>
      <c r="Y1913" s="98"/>
    </row>
    <row r="1914" spans="2:25" x14ac:dyDescent="0.25">
      <c r="B1914" s="109"/>
      <c r="C1914" s="16"/>
      <c r="Y1914" s="98"/>
    </row>
    <row r="1915" spans="2:25" x14ac:dyDescent="0.25">
      <c r="B1915" s="109"/>
      <c r="C1915" s="16"/>
      <c r="Y1915" s="98"/>
    </row>
    <row r="1916" spans="2:25" x14ac:dyDescent="0.25">
      <c r="B1916" s="109"/>
      <c r="C1916" s="16"/>
      <c r="Y1916" s="98"/>
    </row>
    <row r="1917" spans="2:25" x14ac:dyDescent="0.25">
      <c r="B1917" s="109"/>
      <c r="C1917" s="16"/>
      <c r="Y1917" s="98"/>
    </row>
    <row r="1918" spans="2:25" x14ac:dyDescent="0.25">
      <c r="B1918" s="109"/>
      <c r="C1918" s="16"/>
      <c r="Y1918" s="98"/>
    </row>
    <row r="1919" spans="2:25" x14ac:dyDescent="0.25">
      <c r="B1919" s="109"/>
      <c r="C1919" s="16"/>
      <c r="Y1919" s="98"/>
    </row>
    <row r="1920" spans="2:25" x14ac:dyDescent="0.25">
      <c r="B1920" s="109"/>
      <c r="C1920" s="16"/>
      <c r="Y1920" s="98"/>
    </row>
    <row r="1921" spans="2:25" x14ac:dyDescent="0.25">
      <c r="B1921" s="109"/>
      <c r="C1921" s="16"/>
      <c r="Y1921" s="98"/>
    </row>
    <row r="1922" spans="2:25" x14ac:dyDescent="0.25">
      <c r="B1922" s="109"/>
      <c r="C1922" s="16"/>
      <c r="Y1922" s="98"/>
    </row>
    <row r="1923" spans="2:25" x14ac:dyDescent="0.25">
      <c r="B1923" s="109"/>
      <c r="C1923" s="16"/>
      <c r="Y1923" s="98"/>
    </row>
    <row r="1924" spans="2:25" x14ac:dyDescent="0.25">
      <c r="B1924" s="109"/>
      <c r="C1924" s="16"/>
      <c r="Y1924" s="98"/>
    </row>
    <row r="1925" spans="2:25" x14ac:dyDescent="0.25">
      <c r="B1925" s="109"/>
      <c r="C1925" s="16"/>
      <c r="Y1925" s="98"/>
    </row>
    <row r="1926" spans="2:25" x14ac:dyDescent="0.25">
      <c r="B1926" s="109"/>
      <c r="C1926" s="16"/>
      <c r="Y1926" s="98"/>
    </row>
    <row r="1927" spans="2:25" x14ac:dyDescent="0.25">
      <c r="B1927" s="109"/>
      <c r="C1927" s="16"/>
      <c r="Y1927" s="98"/>
    </row>
    <row r="1928" spans="2:25" x14ac:dyDescent="0.25">
      <c r="B1928" s="109"/>
      <c r="C1928" s="16"/>
      <c r="Y1928" s="98"/>
    </row>
    <row r="1929" spans="2:25" x14ac:dyDescent="0.25">
      <c r="B1929" s="109"/>
      <c r="C1929" s="16"/>
      <c r="Y1929" s="98"/>
    </row>
    <row r="1930" spans="2:25" x14ac:dyDescent="0.25">
      <c r="B1930" s="109"/>
      <c r="C1930" s="16"/>
      <c r="Y1930" s="98"/>
    </row>
    <row r="1931" spans="2:25" x14ac:dyDescent="0.25">
      <c r="B1931" s="109"/>
      <c r="C1931" s="16"/>
      <c r="Y1931" s="98"/>
    </row>
    <row r="1932" spans="2:25" x14ac:dyDescent="0.25">
      <c r="B1932" s="109"/>
      <c r="C1932" s="16"/>
      <c r="Y1932" s="98"/>
    </row>
    <row r="1933" spans="2:25" x14ac:dyDescent="0.25">
      <c r="B1933" s="109"/>
      <c r="C1933" s="16"/>
      <c r="Y1933" s="98"/>
    </row>
    <row r="1934" spans="2:25" x14ac:dyDescent="0.25">
      <c r="B1934" s="109"/>
      <c r="C1934" s="16"/>
      <c r="Y1934" s="98"/>
    </row>
    <row r="1935" spans="2:25" x14ac:dyDescent="0.25">
      <c r="B1935" s="109"/>
      <c r="C1935" s="16"/>
      <c r="Y1935" s="98"/>
    </row>
    <row r="1936" spans="2:25" x14ac:dyDescent="0.25">
      <c r="B1936" s="109"/>
      <c r="C1936" s="16"/>
      <c r="Y1936" s="98"/>
    </row>
    <row r="1937" spans="2:25" x14ac:dyDescent="0.25">
      <c r="B1937" s="109"/>
      <c r="C1937" s="16"/>
      <c r="Y1937" s="98"/>
    </row>
    <row r="1938" spans="2:25" x14ac:dyDescent="0.25">
      <c r="B1938" s="109"/>
      <c r="C1938" s="16"/>
      <c r="Y1938" s="98"/>
    </row>
    <row r="1939" spans="2:25" x14ac:dyDescent="0.25">
      <c r="B1939" s="109"/>
      <c r="C1939" s="16"/>
      <c r="Y1939" s="98"/>
    </row>
    <row r="1940" spans="2:25" x14ac:dyDescent="0.25">
      <c r="B1940" s="109"/>
      <c r="C1940" s="16"/>
      <c r="Y1940" s="98"/>
    </row>
    <row r="1941" spans="2:25" x14ac:dyDescent="0.25">
      <c r="B1941" s="109"/>
      <c r="C1941" s="16"/>
      <c r="Y1941" s="98"/>
    </row>
    <row r="1942" spans="2:25" x14ac:dyDescent="0.25">
      <c r="B1942" s="109"/>
      <c r="C1942" s="16"/>
      <c r="Y1942" s="98"/>
    </row>
    <row r="1943" spans="2:25" x14ac:dyDescent="0.25">
      <c r="B1943" s="109"/>
      <c r="C1943" s="16"/>
      <c r="Y1943" s="98"/>
    </row>
    <row r="1944" spans="2:25" x14ac:dyDescent="0.25">
      <c r="B1944" s="109"/>
      <c r="C1944" s="16"/>
      <c r="Y1944" s="98"/>
    </row>
    <row r="1945" spans="2:25" x14ac:dyDescent="0.25">
      <c r="B1945" s="109"/>
      <c r="C1945" s="16"/>
      <c r="Y1945" s="98"/>
    </row>
    <row r="1946" spans="2:25" x14ac:dyDescent="0.25">
      <c r="B1946" s="109"/>
      <c r="C1946" s="16"/>
      <c r="Y1946" s="98"/>
    </row>
    <row r="1947" spans="2:25" x14ac:dyDescent="0.25">
      <c r="B1947" s="109"/>
      <c r="C1947" s="16"/>
      <c r="Y1947" s="98"/>
    </row>
    <row r="1948" spans="2:25" x14ac:dyDescent="0.25">
      <c r="B1948" s="109"/>
      <c r="C1948" s="16"/>
      <c r="Y1948" s="98"/>
    </row>
    <row r="1949" spans="2:25" x14ac:dyDescent="0.25">
      <c r="B1949" s="109"/>
      <c r="C1949" s="16"/>
      <c r="Y1949" s="98"/>
    </row>
    <row r="1950" spans="2:25" x14ac:dyDescent="0.25">
      <c r="B1950" s="109"/>
      <c r="C1950" s="16"/>
      <c r="Y1950" s="98"/>
    </row>
    <row r="1951" spans="2:25" x14ac:dyDescent="0.25">
      <c r="B1951" s="109"/>
      <c r="C1951" s="16"/>
      <c r="Y1951" s="98"/>
    </row>
    <row r="1952" spans="2:25" x14ac:dyDescent="0.25">
      <c r="B1952" s="109"/>
      <c r="C1952" s="16"/>
      <c r="Y1952" s="98"/>
    </row>
    <row r="1953" spans="2:25" x14ac:dyDescent="0.25">
      <c r="B1953" s="109"/>
      <c r="C1953" s="16"/>
      <c r="Y1953" s="98"/>
    </row>
    <row r="1954" spans="2:25" x14ac:dyDescent="0.25">
      <c r="B1954" s="109"/>
      <c r="C1954" s="16"/>
      <c r="Y1954" s="98"/>
    </row>
    <row r="1955" spans="2:25" x14ac:dyDescent="0.25">
      <c r="B1955" s="109"/>
      <c r="C1955" s="16"/>
      <c r="Y1955" s="98"/>
    </row>
    <row r="1956" spans="2:25" x14ac:dyDescent="0.25">
      <c r="B1956" s="109"/>
      <c r="C1956" s="16"/>
      <c r="Y1956" s="98"/>
    </row>
    <row r="1957" spans="2:25" x14ac:dyDescent="0.25">
      <c r="B1957" s="109"/>
      <c r="C1957" s="16"/>
      <c r="Y1957" s="98"/>
    </row>
    <row r="1958" spans="2:25" x14ac:dyDescent="0.25">
      <c r="B1958" s="109"/>
      <c r="C1958" s="16"/>
      <c r="Y1958" s="98"/>
    </row>
    <row r="1959" spans="2:25" x14ac:dyDescent="0.25">
      <c r="B1959" s="109"/>
      <c r="C1959" s="16"/>
      <c r="Y1959" s="98"/>
    </row>
    <row r="1960" spans="2:25" x14ac:dyDescent="0.25">
      <c r="B1960" s="109"/>
      <c r="C1960" s="16"/>
      <c r="Y1960" s="98"/>
    </row>
    <row r="1961" spans="2:25" x14ac:dyDescent="0.25">
      <c r="B1961" s="109"/>
      <c r="C1961" s="16"/>
      <c r="Y1961" s="98"/>
    </row>
    <row r="1962" spans="2:25" x14ac:dyDescent="0.25">
      <c r="B1962" s="109"/>
      <c r="C1962" s="16"/>
      <c r="Y1962" s="98"/>
    </row>
    <row r="1963" spans="2:25" x14ac:dyDescent="0.25">
      <c r="B1963" s="109"/>
      <c r="C1963" s="16"/>
      <c r="Y1963" s="98"/>
    </row>
    <row r="1964" spans="2:25" x14ac:dyDescent="0.25">
      <c r="B1964" s="109"/>
      <c r="C1964" s="16"/>
      <c r="Y1964" s="98"/>
    </row>
    <row r="1965" spans="2:25" x14ac:dyDescent="0.25">
      <c r="B1965" s="109"/>
      <c r="C1965" s="16"/>
      <c r="Y1965" s="98"/>
    </row>
    <row r="1966" spans="2:25" x14ac:dyDescent="0.25">
      <c r="B1966" s="109"/>
      <c r="C1966" s="16"/>
      <c r="Y1966" s="98"/>
    </row>
    <row r="1967" spans="2:25" x14ac:dyDescent="0.25">
      <c r="B1967" s="109"/>
      <c r="C1967" s="16"/>
      <c r="Y1967" s="98"/>
    </row>
    <row r="1968" spans="2:25" x14ac:dyDescent="0.25">
      <c r="B1968" s="109"/>
      <c r="C1968" s="16"/>
      <c r="Y1968" s="98"/>
    </row>
    <row r="1969" spans="2:25" x14ac:dyDescent="0.25">
      <c r="B1969" s="109"/>
      <c r="C1969" s="16"/>
      <c r="Y1969" s="98"/>
    </row>
    <row r="1970" spans="2:25" x14ac:dyDescent="0.25">
      <c r="B1970" s="109"/>
      <c r="C1970" s="16"/>
      <c r="Y1970" s="98"/>
    </row>
    <row r="1971" spans="2:25" x14ac:dyDescent="0.25">
      <c r="B1971" s="109"/>
      <c r="C1971" s="16"/>
      <c r="Y1971" s="98"/>
    </row>
    <row r="1972" spans="2:25" x14ac:dyDescent="0.25">
      <c r="B1972" s="109"/>
      <c r="C1972" s="16"/>
      <c r="Y1972" s="98"/>
    </row>
    <row r="1973" spans="2:25" x14ac:dyDescent="0.25">
      <c r="B1973" s="109"/>
      <c r="C1973" s="16"/>
      <c r="Y1973" s="98"/>
    </row>
    <row r="1974" spans="2:25" x14ac:dyDescent="0.25">
      <c r="B1974" s="109"/>
      <c r="C1974" s="16"/>
      <c r="Y1974" s="98"/>
    </row>
    <row r="1975" spans="2:25" x14ac:dyDescent="0.25">
      <c r="B1975" s="109"/>
      <c r="C1975" s="16"/>
      <c r="Y1975" s="98"/>
    </row>
    <row r="1976" spans="2:25" x14ac:dyDescent="0.25">
      <c r="B1976" s="109"/>
      <c r="C1976" s="16"/>
      <c r="Y1976" s="98"/>
    </row>
    <row r="1977" spans="2:25" x14ac:dyDescent="0.25">
      <c r="B1977" s="109"/>
      <c r="C1977" s="16"/>
      <c r="Y1977" s="98"/>
    </row>
    <row r="1978" spans="2:25" x14ac:dyDescent="0.25">
      <c r="B1978" s="109"/>
      <c r="C1978" s="16"/>
      <c r="Y1978" s="98"/>
    </row>
    <row r="1979" spans="2:25" x14ac:dyDescent="0.25">
      <c r="B1979" s="109"/>
      <c r="C1979" s="16"/>
      <c r="Y1979" s="98"/>
    </row>
    <row r="1980" spans="2:25" x14ac:dyDescent="0.25">
      <c r="B1980" s="109"/>
      <c r="C1980" s="16"/>
      <c r="Y1980" s="98"/>
    </row>
    <row r="1981" spans="2:25" x14ac:dyDescent="0.25">
      <c r="B1981" s="109"/>
      <c r="C1981" s="16"/>
      <c r="Y1981" s="98"/>
    </row>
    <row r="1982" spans="2:25" x14ac:dyDescent="0.25">
      <c r="B1982" s="109"/>
      <c r="C1982" s="16"/>
      <c r="Y1982" s="98"/>
    </row>
    <row r="1983" spans="2:25" x14ac:dyDescent="0.25">
      <c r="B1983" s="109"/>
      <c r="C1983" s="16"/>
      <c r="Y1983" s="98"/>
    </row>
    <row r="1984" spans="2:25" x14ac:dyDescent="0.25">
      <c r="B1984" s="109"/>
      <c r="C1984" s="16"/>
      <c r="Y1984" s="98"/>
    </row>
    <row r="1985" spans="2:25" x14ac:dyDescent="0.25">
      <c r="B1985" s="109"/>
      <c r="C1985" s="16"/>
      <c r="Y1985" s="98"/>
    </row>
    <row r="1986" spans="2:25" x14ac:dyDescent="0.25">
      <c r="B1986" s="109"/>
      <c r="C1986" s="16"/>
      <c r="Y1986" s="98"/>
    </row>
    <row r="1987" spans="2:25" x14ac:dyDescent="0.25">
      <c r="B1987" s="109"/>
      <c r="C1987" s="16"/>
      <c r="Y1987" s="98"/>
    </row>
    <row r="1988" spans="2:25" x14ac:dyDescent="0.25">
      <c r="B1988" s="109"/>
      <c r="C1988" s="16"/>
      <c r="Y1988" s="98"/>
    </row>
    <row r="1989" spans="2:25" x14ac:dyDescent="0.25">
      <c r="B1989" s="109"/>
      <c r="C1989" s="16"/>
      <c r="Y1989" s="98"/>
    </row>
    <row r="1990" spans="2:25" x14ac:dyDescent="0.25">
      <c r="B1990" s="109"/>
      <c r="C1990" s="16"/>
      <c r="Y1990" s="98"/>
    </row>
    <row r="1991" spans="2:25" x14ac:dyDescent="0.25">
      <c r="B1991" s="109"/>
      <c r="C1991" s="16"/>
      <c r="Y1991" s="98"/>
    </row>
    <row r="1992" spans="2:25" x14ac:dyDescent="0.25">
      <c r="B1992" s="109"/>
      <c r="C1992" s="16"/>
      <c r="Y1992" s="98"/>
    </row>
    <row r="1993" spans="2:25" x14ac:dyDescent="0.25">
      <c r="B1993" s="109"/>
      <c r="C1993" s="16"/>
      <c r="Y1993" s="98"/>
    </row>
    <row r="1994" spans="2:25" x14ac:dyDescent="0.25">
      <c r="B1994" s="109"/>
      <c r="C1994" s="16"/>
      <c r="Y1994" s="98"/>
    </row>
    <row r="1995" spans="2:25" x14ac:dyDescent="0.25">
      <c r="B1995" s="109"/>
      <c r="C1995" s="16"/>
      <c r="Y1995" s="98"/>
    </row>
    <row r="1996" spans="2:25" x14ac:dyDescent="0.25">
      <c r="B1996" s="109"/>
      <c r="C1996" s="16"/>
      <c r="Y1996" s="98"/>
    </row>
    <row r="1997" spans="2:25" x14ac:dyDescent="0.25">
      <c r="B1997" s="109"/>
      <c r="C1997" s="16"/>
      <c r="Y1997" s="98"/>
    </row>
    <row r="1998" spans="2:25" x14ac:dyDescent="0.25">
      <c r="B1998" s="109"/>
      <c r="C1998" s="16"/>
      <c r="Y1998" s="98"/>
    </row>
    <row r="1999" spans="2:25" x14ac:dyDescent="0.25">
      <c r="B1999" s="109"/>
      <c r="C1999" s="16"/>
      <c r="Y1999" s="98"/>
    </row>
    <row r="2000" spans="2:25" x14ac:dyDescent="0.25">
      <c r="B2000" s="109"/>
      <c r="C2000" s="16"/>
      <c r="Y2000" s="98"/>
    </row>
    <row r="2001" spans="2:25" x14ac:dyDescent="0.25">
      <c r="B2001" s="109"/>
      <c r="C2001" s="16"/>
      <c r="Y2001" s="98"/>
    </row>
    <row r="2002" spans="2:25" x14ac:dyDescent="0.25">
      <c r="B2002" s="109"/>
      <c r="C2002" s="16"/>
      <c r="Y2002" s="98"/>
    </row>
    <row r="2003" spans="2:25" x14ac:dyDescent="0.25">
      <c r="B2003" s="109"/>
      <c r="C2003" s="16"/>
      <c r="Y2003" s="98"/>
    </row>
    <row r="2004" spans="2:25" x14ac:dyDescent="0.25">
      <c r="B2004" s="109"/>
      <c r="C2004" s="16"/>
      <c r="Y2004" s="98"/>
    </row>
    <row r="2005" spans="2:25" x14ac:dyDescent="0.25">
      <c r="B2005" s="109"/>
      <c r="C2005" s="16"/>
      <c r="Y2005" s="98"/>
    </row>
    <row r="2006" spans="2:25" x14ac:dyDescent="0.25">
      <c r="B2006" s="109"/>
      <c r="C2006" s="16"/>
      <c r="Y2006" s="98"/>
    </row>
    <row r="2007" spans="2:25" x14ac:dyDescent="0.25">
      <c r="B2007" s="109"/>
      <c r="C2007" s="16"/>
      <c r="Y2007" s="98"/>
    </row>
    <row r="2008" spans="2:25" x14ac:dyDescent="0.25">
      <c r="B2008" s="109"/>
      <c r="C2008" s="16"/>
      <c r="Y2008" s="98"/>
    </row>
    <row r="2009" spans="2:25" x14ac:dyDescent="0.25">
      <c r="B2009" s="109"/>
      <c r="C2009" s="16"/>
      <c r="Y2009" s="98"/>
    </row>
    <row r="2010" spans="2:25" x14ac:dyDescent="0.25">
      <c r="B2010" s="109"/>
      <c r="C2010" s="16"/>
      <c r="Y2010" s="98"/>
    </row>
    <row r="2011" spans="2:25" x14ac:dyDescent="0.25">
      <c r="B2011" s="109"/>
      <c r="C2011" s="16"/>
      <c r="Y2011" s="98"/>
    </row>
    <row r="2012" spans="2:25" x14ac:dyDescent="0.25">
      <c r="B2012" s="109"/>
      <c r="C2012" s="16"/>
      <c r="Y2012" s="98"/>
    </row>
    <row r="2013" spans="2:25" x14ac:dyDescent="0.25">
      <c r="B2013" s="109"/>
      <c r="C2013" s="16"/>
      <c r="Y2013" s="98"/>
    </row>
    <row r="2014" spans="2:25" x14ac:dyDescent="0.25">
      <c r="B2014" s="109"/>
      <c r="C2014" s="16"/>
      <c r="Y2014" s="98"/>
    </row>
    <row r="2015" spans="2:25" x14ac:dyDescent="0.25">
      <c r="B2015" s="109"/>
      <c r="C2015" s="16"/>
      <c r="Y2015" s="98"/>
    </row>
    <row r="2016" spans="2:25" x14ac:dyDescent="0.25">
      <c r="B2016" s="109"/>
      <c r="C2016" s="16"/>
      <c r="Y2016" s="98"/>
    </row>
    <row r="2017" spans="2:25" x14ac:dyDescent="0.25">
      <c r="B2017" s="109"/>
      <c r="C2017" s="16"/>
      <c r="Y2017" s="98"/>
    </row>
    <row r="2018" spans="2:25" x14ac:dyDescent="0.25">
      <c r="B2018" s="109"/>
      <c r="C2018" s="16"/>
      <c r="Y2018" s="98"/>
    </row>
    <row r="2019" spans="2:25" x14ac:dyDescent="0.25">
      <c r="B2019" s="109"/>
      <c r="C2019" s="16"/>
      <c r="Y2019" s="98"/>
    </row>
    <row r="2020" spans="2:25" x14ac:dyDescent="0.25">
      <c r="B2020" s="109"/>
      <c r="C2020" s="16"/>
      <c r="Y2020" s="98"/>
    </row>
    <row r="2021" spans="2:25" x14ac:dyDescent="0.25">
      <c r="B2021" s="109"/>
      <c r="C2021" s="16"/>
      <c r="Y2021" s="98"/>
    </row>
    <row r="2022" spans="2:25" x14ac:dyDescent="0.25">
      <c r="B2022" s="109"/>
      <c r="C2022" s="16"/>
      <c r="Y2022" s="98"/>
    </row>
    <row r="2023" spans="2:25" x14ac:dyDescent="0.25">
      <c r="B2023" s="109"/>
      <c r="C2023" s="16"/>
      <c r="Y2023" s="98"/>
    </row>
    <row r="2024" spans="2:25" x14ac:dyDescent="0.25">
      <c r="B2024" s="109"/>
      <c r="C2024" s="16"/>
      <c r="Y2024" s="98"/>
    </row>
    <row r="2025" spans="2:25" x14ac:dyDescent="0.25">
      <c r="B2025" s="109"/>
      <c r="C2025" s="16"/>
      <c r="Y2025" s="98"/>
    </row>
    <row r="2026" spans="2:25" x14ac:dyDescent="0.25">
      <c r="B2026" s="109"/>
      <c r="C2026" s="16"/>
      <c r="Y2026" s="98"/>
    </row>
    <row r="2027" spans="2:25" x14ac:dyDescent="0.25">
      <c r="B2027" s="109"/>
      <c r="C2027" s="16"/>
      <c r="Y2027" s="98"/>
    </row>
    <row r="2028" spans="2:25" x14ac:dyDescent="0.25">
      <c r="B2028" s="109"/>
      <c r="C2028" s="16"/>
      <c r="Y2028" s="98"/>
    </row>
    <row r="2029" spans="2:25" x14ac:dyDescent="0.25">
      <c r="B2029" s="109"/>
      <c r="C2029" s="16"/>
      <c r="Y2029" s="98"/>
    </row>
    <row r="2030" spans="2:25" x14ac:dyDescent="0.25">
      <c r="B2030" s="109"/>
      <c r="C2030" s="16"/>
      <c r="Y2030" s="98"/>
    </row>
    <row r="2031" spans="2:25" x14ac:dyDescent="0.25">
      <c r="B2031" s="109"/>
      <c r="C2031" s="16"/>
      <c r="Y2031" s="98"/>
    </row>
    <row r="2032" spans="2:25" x14ac:dyDescent="0.25">
      <c r="B2032" s="109"/>
      <c r="C2032" s="16"/>
      <c r="Y2032" s="98"/>
    </row>
    <row r="2033" spans="2:25" x14ac:dyDescent="0.25">
      <c r="B2033" s="109"/>
      <c r="C2033" s="16"/>
      <c r="Y2033" s="98"/>
    </row>
    <row r="2034" spans="2:25" x14ac:dyDescent="0.25">
      <c r="B2034" s="109"/>
      <c r="C2034" s="16"/>
      <c r="Y2034" s="98"/>
    </row>
    <row r="2035" spans="2:25" x14ac:dyDescent="0.25">
      <c r="B2035" s="109"/>
      <c r="C2035" s="16"/>
      <c r="Y2035" s="98"/>
    </row>
    <row r="2036" spans="2:25" x14ac:dyDescent="0.25">
      <c r="B2036" s="109"/>
      <c r="C2036" s="16"/>
      <c r="Y2036" s="98"/>
    </row>
    <row r="2037" spans="2:25" x14ac:dyDescent="0.25">
      <c r="B2037" s="109"/>
      <c r="C2037" s="16"/>
      <c r="Y2037" s="98"/>
    </row>
    <row r="2038" spans="2:25" x14ac:dyDescent="0.25">
      <c r="B2038" s="109"/>
      <c r="C2038" s="16"/>
      <c r="Y2038" s="98"/>
    </row>
    <row r="2039" spans="2:25" x14ac:dyDescent="0.25">
      <c r="B2039" s="109"/>
      <c r="C2039" s="16"/>
      <c r="Y2039" s="98"/>
    </row>
    <row r="2040" spans="2:25" x14ac:dyDescent="0.25">
      <c r="B2040" s="109"/>
      <c r="C2040" s="16"/>
      <c r="Y2040" s="98"/>
    </row>
    <row r="2041" spans="2:25" x14ac:dyDescent="0.25">
      <c r="B2041" s="109"/>
      <c r="C2041" s="16"/>
      <c r="Y2041" s="98"/>
    </row>
    <row r="2042" spans="2:25" x14ac:dyDescent="0.25">
      <c r="B2042" s="109"/>
      <c r="C2042" s="16"/>
      <c r="Y2042" s="98"/>
    </row>
    <row r="2043" spans="2:25" x14ac:dyDescent="0.25">
      <c r="B2043" s="109"/>
      <c r="C2043" s="16"/>
      <c r="Y2043" s="98"/>
    </row>
    <row r="2044" spans="2:25" x14ac:dyDescent="0.25">
      <c r="B2044" s="109"/>
      <c r="C2044" s="16"/>
      <c r="Y2044" s="98"/>
    </row>
    <row r="2045" spans="2:25" x14ac:dyDescent="0.25">
      <c r="B2045" s="109"/>
      <c r="C2045" s="16"/>
      <c r="Y2045" s="98"/>
    </row>
    <row r="2046" spans="2:25" x14ac:dyDescent="0.25">
      <c r="B2046" s="109"/>
      <c r="C2046" s="16"/>
      <c r="Y2046" s="98"/>
    </row>
    <row r="2047" spans="2:25" x14ac:dyDescent="0.25">
      <c r="B2047" s="109"/>
      <c r="C2047" s="16"/>
      <c r="Y2047" s="98"/>
    </row>
    <row r="2048" spans="2:25" x14ac:dyDescent="0.25">
      <c r="B2048" s="109"/>
      <c r="C2048" s="16"/>
      <c r="Y2048" s="98"/>
    </row>
    <row r="2049" spans="2:25" x14ac:dyDescent="0.25">
      <c r="B2049" s="109"/>
      <c r="C2049" s="16"/>
      <c r="Y2049" s="98"/>
    </row>
    <row r="2050" spans="2:25" x14ac:dyDescent="0.25">
      <c r="B2050" s="109"/>
      <c r="C2050" s="16"/>
      <c r="Y2050" s="98"/>
    </row>
    <row r="2051" spans="2:25" x14ac:dyDescent="0.25">
      <c r="B2051" s="109"/>
      <c r="C2051" s="16"/>
      <c r="Y2051" s="98"/>
    </row>
    <row r="2052" spans="2:25" x14ac:dyDescent="0.25">
      <c r="B2052" s="109"/>
      <c r="C2052" s="16"/>
      <c r="Y2052" s="98"/>
    </row>
    <row r="2053" spans="2:25" x14ac:dyDescent="0.25">
      <c r="B2053" s="109"/>
      <c r="C2053" s="16"/>
      <c r="Y2053" s="98"/>
    </row>
    <row r="2054" spans="2:25" x14ac:dyDescent="0.25">
      <c r="B2054" s="109"/>
      <c r="C2054" s="16"/>
      <c r="Y2054" s="98"/>
    </row>
    <row r="2055" spans="2:25" x14ac:dyDescent="0.25">
      <c r="B2055" s="109"/>
      <c r="C2055" s="16"/>
      <c r="Y2055" s="98"/>
    </row>
    <row r="2056" spans="2:25" x14ac:dyDescent="0.25">
      <c r="B2056" s="109"/>
      <c r="C2056" s="16"/>
      <c r="Y2056" s="98"/>
    </row>
    <row r="2057" spans="2:25" x14ac:dyDescent="0.25">
      <c r="B2057" s="109"/>
      <c r="C2057" s="16"/>
      <c r="Y2057" s="98"/>
    </row>
    <row r="2058" spans="2:25" x14ac:dyDescent="0.25">
      <c r="B2058" s="109"/>
      <c r="C2058" s="16"/>
      <c r="Y2058" s="98"/>
    </row>
    <row r="2059" spans="2:25" x14ac:dyDescent="0.25">
      <c r="B2059" s="109"/>
      <c r="C2059" s="16"/>
      <c r="Y2059" s="98"/>
    </row>
    <row r="2060" spans="2:25" x14ac:dyDescent="0.25">
      <c r="B2060" s="109"/>
      <c r="C2060" s="16"/>
      <c r="Y2060" s="98"/>
    </row>
    <row r="2061" spans="2:25" x14ac:dyDescent="0.25">
      <c r="B2061" s="109"/>
      <c r="C2061" s="16"/>
      <c r="Y2061" s="98"/>
    </row>
    <row r="2062" spans="2:25" x14ac:dyDescent="0.25">
      <c r="B2062" s="109"/>
      <c r="C2062" s="16"/>
      <c r="Y2062" s="98"/>
    </row>
    <row r="2063" spans="2:25" x14ac:dyDescent="0.25">
      <c r="B2063" s="109"/>
      <c r="C2063" s="16"/>
      <c r="Y2063" s="98"/>
    </row>
    <row r="2064" spans="2:25" x14ac:dyDescent="0.25">
      <c r="B2064" s="109"/>
      <c r="C2064" s="16"/>
      <c r="Y2064" s="98"/>
    </row>
    <row r="2065" spans="2:25" x14ac:dyDescent="0.25">
      <c r="B2065" s="109"/>
      <c r="C2065" s="16"/>
      <c r="Y2065" s="98"/>
    </row>
    <row r="2066" spans="2:25" x14ac:dyDescent="0.25">
      <c r="B2066" s="109"/>
      <c r="C2066" s="16"/>
      <c r="Y2066" s="98"/>
    </row>
    <row r="2067" spans="2:25" x14ac:dyDescent="0.25">
      <c r="B2067" s="109"/>
      <c r="C2067" s="16"/>
      <c r="Y2067" s="98"/>
    </row>
    <row r="2068" spans="2:25" x14ac:dyDescent="0.25">
      <c r="B2068" s="109"/>
      <c r="C2068" s="16"/>
      <c r="Y2068" s="98"/>
    </row>
    <row r="2069" spans="2:25" x14ac:dyDescent="0.25">
      <c r="B2069" s="109"/>
      <c r="C2069" s="16"/>
      <c r="Y2069" s="98"/>
    </row>
    <row r="2070" spans="2:25" x14ac:dyDescent="0.25">
      <c r="B2070" s="109"/>
      <c r="C2070" s="16"/>
      <c r="Y2070" s="98"/>
    </row>
    <row r="2071" spans="2:25" x14ac:dyDescent="0.25">
      <c r="B2071" s="109"/>
      <c r="C2071" s="16"/>
      <c r="Y2071" s="98"/>
    </row>
    <row r="2072" spans="2:25" x14ac:dyDescent="0.25">
      <c r="B2072" s="109"/>
      <c r="C2072" s="16"/>
      <c r="Y2072" s="98"/>
    </row>
    <row r="2073" spans="2:25" x14ac:dyDescent="0.25">
      <c r="B2073" s="109"/>
      <c r="C2073" s="16"/>
      <c r="Y2073" s="98"/>
    </row>
    <row r="2074" spans="2:25" x14ac:dyDescent="0.25">
      <c r="B2074" s="109"/>
      <c r="C2074" s="16"/>
      <c r="Y2074" s="98"/>
    </row>
    <row r="2075" spans="2:25" x14ac:dyDescent="0.25">
      <c r="B2075" s="109"/>
      <c r="C2075" s="16"/>
      <c r="Y2075" s="98"/>
    </row>
    <row r="2076" spans="2:25" x14ac:dyDescent="0.25">
      <c r="B2076" s="109"/>
      <c r="C2076" s="16"/>
      <c r="Y2076" s="98"/>
    </row>
    <row r="2077" spans="2:25" x14ac:dyDescent="0.25">
      <c r="B2077" s="109"/>
      <c r="C2077" s="16"/>
      <c r="Y2077" s="98"/>
    </row>
    <row r="2078" spans="2:25" x14ac:dyDescent="0.25">
      <c r="B2078" s="109"/>
      <c r="C2078" s="16"/>
      <c r="Y2078" s="98"/>
    </row>
    <row r="2079" spans="2:25" x14ac:dyDescent="0.25">
      <c r="B2079" s="109"/>
      <c r="C2079" s="16"/>
      <c r="Y2079" s="98"/>
    </row>
    <row r="2080" spans="2:25" x14ac:dyDescent="0.25">
      <c r="B2080" s="109"/>
      <c r="C2080" s="16"/>
      <c r="Y2080" s="98"/>
    </row>
    <row r="2081" spans="2:25" x14ac:dyDescent="0.25">
      <c r="B2081" s="109"/>
      <c r="C2081" s="16"/>
      <c r="Y2081" s="98"/>
    </row>
    <row r="2082" spans="2:25" x14ac:dyDescent="0.25">
      <c r="B2082" s="109"/>
      <c r="C2082" s="16"/>
      <c r="Y2082" s="98"/>
    </row>
    <row r="2083" spans="2:25" x14ac:dyDescent="0.25">
      <c r="B2083" s="109"/>
      <c r="C2083" s="16"/>
      <c r="Y2083" s="98"/>
    </row>
    <row r="2084" spans="2:25" x14ac:dyDescent="0.25">
      <c r="B2084" s="109"/>
      <c r="C2084" s="16"/>
      <c r="Y2084" s="98"/>
    </row>
    <row r="2085" spans="2:25" x14ac:dyDescent="0.25">
      <c r="B2085" s="109"/>
      <c r="C2085" s="16"/>
      <c r="Y2085" s="98"/>
    </row>
    <row r="2086" spans="2:25" x14ac:dyDescent="0.25">
      <c r="B2086" s="109"/>
      <c r="C2086" s="16"/>
      <c r="Y2086" s="98"/>
    </row>
    <row r="2087" spans="2:25" x14ac:dyDescent="0.25">
      <c r="B2087" s="109"/>
      <c r="C2087" s="16"/>
      <c r="Y2087" s="98"/>
    </row>
    <row r="2088" spans="2:25" x14ac:dyDescent="0.25">
      <c r="B2088" s="109"/>
      <c r="C2088" s="16"/>
      <c r="Y2088" s="98"/>
    </row>
    <row r="2089" spans="2:25" x14ac:dyDescent="0.25">
      <c r="B2089" s="109"/>
      <c r="C2089" s="16"/>
      <c r="Y2089" s="98"/>
    </row>
    <row r="2090" spans="2:25" x14ac:dyDescent="0.25">
      <c r="B2090" s="109"/>
      <c r="C2090" s="16"/>
      <c r="Y2090" s="98"/>
    </row>
    <row r="2091" spans="2:25" x14ac:dyDescent="0.25">
      <c r="B2091" s="109"/>
      <c r="C2091" s="16"/>
      <c r="Y2091" s="98"/>
    </row>
    <row r="2092" spans="2:25" x14ac:dyDescent="0.25">
      <c r="B2092" s="109"/>
      <c r="C2092" s="16"/>
      <c r="Y2092" s="98"/>
    </row>
    <row r="2093" spans="2:25" x14ac:dyDescent="0.25">
      <c r="B2093" s="109"/>
      <c r="C2093" s="16"/>
      <c r="Y2093" s="98"/>
    </row>
    <row r="2094" spans="2:25" x14ac:dyDescent="0.25">
      <c r="B2094" s="109"/>
      <c r="C2094" s="16"/>
      <c r="Y2094" s="98"/>
    </row>
    <row r="2095" spans="2:25" x14ac:dyDescent="0.25">
      <c r="B2095" s="109"/>
      <c r="C2095" s="16"/>
      <c r="Y2095" s="98"/>
    </row>
    <row r="2096" spans="2:25" x14ac:dyDescent="0.25">
      <c r="B2096" s="109"/>
      <c r="C2096" s="16"/>
      <c r="Y2096" s="98"/>
    </row>
    <row r="2097" spans="2:25" x14ac:dyDescent="0.25">
      <c r="B2097" s="109"/>
      <c r="C2097" s="16"/>
      <c r="Y2097" s="98"/>
    </row>
    <row r="2098" spans="2:25" x14ac:dyDescent="0.25">
      <c r="B2098" s="109"/>
      <c r="C2098" s="16"/>
      <c r="Y2098" s="98"/>
    </row>
    <row r="2099" spans="2:25" x14ac:dyDescent="0.25">
      <c r="B2099" s="109"/>
      <c r="C2099" s="16"/>
      <c r="Y2099" s="98"/>
    </row>
    <row r="2100" spans="2:25" x14ac:dyDescent="0.25">
      <c r="B2100" s="109"/>
      <c r="C2100" s="16"/>
      <c r="Y2100" s="98"/>
    </row>
    <row r="2101" spans="2:25" x14ac:dyDescent="0.25">
      <c r="B2101" s="109"/>
      <c r="C2101" s="16"/>
      <c r="Y2101" s="98"/>
    </row>
    <row r="2102" spans="2:25" x14ac:dyDescent="0.25">
      <c r="B2102" s="109"/>
      <c r="C2102" s="16"/>
      <c r="Y2102" s="98"/>
    </row>
    <row r="2103" spans="2:25" x14ac:dyDescent="0.25">
      <c r="B2103" s="109"/>
      <c r="C2103" s="16"/>
      <c r="Y2103" s="98"/>
    </row>
    <row r="2104" spans="2:25" x14ac:dyDescent="0.25">
      <c r="B2104" s="109"/>
      <c r="C2104" s="16"/>
      <c r="Y2104" s="98"/>
    </row>
    <row r="2105" spans="2:25" x14ac:dyDescent="0.25">
      <c r="B2105" s="109"/>
      <c r="C2105" s="16"/>
      <c r="Y2105" s="98"/>
    </row>
    <row r="2106" spans="2:25" x14ac:dyDescent="0.25">
      <c r="B2106" s="109"/>
      <c r="C2106" s="16"/>
      <c r="Y2106" s="98"/>
    </row>
    <row r="2107" spans="2:25" x14ac:dyDescent="0.25">
      <c r="B2107" s="109"/>
      <c r="C2107" s="16"/>
      <c r="Y2107" s="98"/>
    </row>
    <row r="2108" spans="2:25" x14ac:dyDescent="0.25">
      <c r="B2108" s="109"/>
      <c r="C2108" s="16"/>
      <c r="Y2108" s="98"/>
    </row>
    <row r="2109" spans="2:25" x14ac:dyDescent="0.25">
      <c r="B2109" s="109"/>
      <c r="C2109" s="16"/>
      <c r="Y2109" s="98"/>
    </row>
    <row r="2110" spans="2:25" x14ac:dyDescent="0.25">
      <c r="B2110" s="109"/>
      <c r="C2110" s="16"/>
      <c r="Y2110" s="98"/>
    </row>
    <row r="2111" spans="2:25" x14ac:dyDescent="0.25">
      <c r="B2111" s="109"/>
      <c r="C2111" s="16"/>
      <c r="Y2111" s="98"/>
    </row>
    <row r="2112" spans="2:25" x14ac:dyDescent="0.25">
      <c r="B2112" s="109"/>
      <c r="C2112" s="16"/>
      <c r="Y2112" s="98"/>
    </row>
    <row r="2113" spans="2:25" x14ac:dyDescent="0.25">
      <c r="B2113" s="109"/>
      <c r="C2113" s="16"/>
      <c r="Y2113" s="98"/>
    </row>
    <row r="2114" spans="2:25" x14ac:dyDescent="0.25">
      <c r="B2114" s="109"/>
      <c r="C2114" s="16"/>
      <c r="Y2114" s="98"/>
    </row>
    <row r="2115" spans="2:25" x14ac:dyDescent="0.25">
      <c r="B2115" s="109"/>
      <c r="C2115" s="16"/>
      <c r="Y2115" s="98"/>
    </row>
    <row r="2116" spans="2:25" x14ac:dyDescent="0.25">
      <c r="B2116" s="109"/>
      <c r="C2116" s="16"/>
      <c r="Y2116" s="98"/>
    </row>
    <row r="2117" spans="2:25" x14ac:dyDescent="0.25">
      <c r="B2117" s="109"/>
      <c r="C2117" s="16"/>
      <c r="Y2117" s="98"/>
    </row>
    <row r="2118" spans="2:25" x14ac:dyDescent="0.25">
      <c r="B2118" s="109"/>
      <c r="C2118" s="16"/>
      <c r="Y2118" s="98"/>
    </row>
    <row r="2119" spans="2:25" x14ac:dyDescent="0.25">
      <c r="B2119" s="109"/>
      <c r="C2119" s="16"/>
      <c r="Y2119" s="98"/>
    </row>
    <row r="2120" spans="2:25" x14ac:dyDescent="0.25">
      <c r="B2120" s="109"/>
      <c r="C2120" s="16"/>
      <c r="Y2120" s="98"/>
    </row>
    <row r="2121" spans="2:25" x14ac:dyDescent="0.25">
      <c r="B2121" s="109"/>
      <c r="C2121" s="16"/>
      <c r="Y2121" s="98"/>
    </row>
    <row r="2122" spans="2:25" x14ac:dyDescent="0.25">
      <c r="B2122" s="109"/>
      <c r="C2122" s="16"/>
      <c r="Y2122" s="98"/>
    </row>
    <row r="2123" spans="2:25" x14ac:dyDescent="0.25">
      <c r="B2123" s="109"/>
      <c r="C2123" s="16"/>
      <c r="Y2123" s="98"/>
    </row>
    <row r="2124" spans="2:25" x14ac:dyDescent="0.25">
      <c r="B2124" s="109"/>
      <c r="C2124" s="16"/>
      <c r="Y2124" s="98"/>
    </row>
    <row r="2125" spans="2:25" x14ac:dyDescent="0.25">
      <c r="B2125" s="109"/>
      <c r="C2125" s="16"/>
      <c r="Y2125" s="98"/>
    </row>
    <row r="2126" spans="2:25" x14ac:dyDescent="0.25">
      <c r="B2126" s="109"/>
      <c r="C2126" s="16"/>
      <c r="Y2126" s="98"/>
    </row>
    <row r="2127" spans="2:25" x14ac:dyDescent="0.25">
      <c r="B2127" s="109"/>
      <c r="C2127" s="16"/>
      <c r="Y2127" s="98"/>
    </row>
    <row r="2128" spans="2:25" x14ac:dyDescent="0.25">
      <c r="B2128" s="109"/>
      <c r="C2128" s="16"/>
      <c r="Y2128" s="98"/>
    </row>
    <row r="2129" spans="2:25" x14ac:dyDescent="0.25">
      <c r="B2129" s="109"/>
      <c r="C2129" s="16"/>
      <c r="Y2129" s="98"/>
    </row>
    <row r="2130" spans="2:25" x14ac:dyDescent="0.25">
      <c r="B2130" s="109"/>
      <c r="C2130" s="16"/>
      <c r="Y2130" s="98"/>
    </row>
    <row r="2131" spans="2:25" x14ac:dyDescent="0.25">
      <c r="B2131" s="109"/>
      <c r="C2131" s="16"/>
      <c r="Y2131" s="98"/>
    </row>
    <row r="2132" spans="2:25" x14ac:dyDescent="0.25">
      <c r="B2132" s="109"/>
      <c r="C2132" s="16"/>
      <c r="Y2132" s="98"/>
    </row>
    <row r="2133" spans="2:25" x14ac:dyDescent="0.25">
      <c r="B2133" s="109"/>
      <c r="C2133" s="16"/>
      <c r="Y2133" s="98"/>
    </row>
    <row r="2134" spans="2:25" x14ac:dyDescent="0.25">
      <c r="B2134" s="109"/>
      <c r="C2134" s="16"/>
      <c r="Y2134" s="98"/>
    </row>
    <row r="2135" spans="2:25" x14ac:dyDescent="0.25">
      <c r="B2135" s="109"/>
      <c r="C2135" s="16"/>
      <c r="Y2135" s="98"/>
    </row>
    <row r="2136" spans="2:25" x14ac:dyDescent="0.25">
      <c r="B2136" s="109"/>
      <c r="C2136" s="16"/>
      <c r="Y2136" s="98"/>
    </row>
    <row r="2137" spans="2:25" x14ac:dyDescent="0.25">
      <c r="B2137" s="109"/>
      <c r="C2137" s="16"/>
      <c r="Y2137" s="98"/>
    </row>
    <row r="2138" spans="2:25" x14ac:dyDescent="0.25">
      <c r="B2138" s="109"/>
      <c r="C2138" s="16"/>
      <c r="Y2138" s="98"/>
    </row>
    <row r="2139" spans="2:25" x14ac:dyDescent="0.25">
      <c r="B2139" s="109"/>
      <c r="C2139" s="16"/>
      <c r="Y2139" s="98"/>
    </row>
    <row r="2140" spans="2:25" x14ac:dyDescent="0.25">
      <c r="B2140" s="109"/>
      <c r="C2140" s="16"/>
      <c r="Y2140" s="98"/>
    </row>
    <row r="2141" spans="2:25" x14ac:dyDescent="0.25">
      <c r="B2141" s="109"/>
      <c r="C2141" s="16"/>
      <c r="Y2141" s="98"/>
    </row>
    <row r="2142" spans="2:25" x14ac:dyDescent="0.25">
      <c r="B2142" s="109"/>
      <c r="C2142" s="16"/>
      <c r="Y2142" s="98"/>
    </row>
    <row r="2143" spans="2:25" x14ac:dyDescent="0.25">
      <c r="B2143" s="109"/>
      <c r="C2143" s="16"/>
      <c r="Y2143" s="98"/>
    </row>
    <row r="2144" spans="2:25" x14ac:dyDescent="0.25">
      <c r="B2144" s="109"/>
      <c r="C2144" s="16"/>
      <c r="Y2144" s="98"/>
    </row>
    <row r="2145" spans="2:25" x14ac:dyDescent="0.25">
      <c r="B2145" s="109"/>
      <c r="C2145" s="16"/>
      <c r="Y2145" s="98"/>
    </row>
    <row r="2146" spans="2:25" x14ac:dyDescent="0.25">
      <c r="B2146" s="109"/>
      <c r="C2146" s="16"/>
      <c r="Y2146" s="98"/>
    </row>
    <row r="2147" spans="2:25" x14ac:dyDescent="0.25">
      <c r="B2147" s="109"/>
      <c r="C2147" s="16"/>
      <c r="Y2147" s="98"/>
    </row>
    <row r="2148" spans="2:25" x14ac:dyDescent="0.25">
      <c r="B2148" s="109"/>
      <c r="C2148" s="16"/>
      <c r="Y2148" s="98"/>
    </row>
    <row r="2149" spans="2:25" x14ac:dyDescent="0.25">
      <c r="B2149" s="109"/>
      <c r="C2149" s="16"/>
      <c r="Y2149" s="98"/>
    </row>
    <row r="2150" spans="2:25" x14ac:dyDescent="0.25">
      <c r="B2150" s="109"/>
      <c r="C2150" s="16"/>
      <c r="Y2150" s="98"/>
    </row>
    <row r="2151" spans="2:25" x14ac:dyDescent="0.25">
      <c r="B2151" s="109"/>
      <c r="C2151" s="16"/>
      <c r="Y2151" s="98"/>
    </row>
    <row r="2152" spans="2:25" x14ac:dyDescent="0.25">
      <c r="B2152" s="109"/>
      <c r="C2152" s="16"/>
      <c r="Y2152" s="98"/>
    </row>
    <row r="2153" spans="2:25" x14ac:dyDescent="0.25">
      <c r="B2153" s="109"/>
      <c r="C2153" s="16"/>
      <c r="Y2153" s="98"/>
    </row>
    <row r="2154" spans="2:25" x14ac:dyDescent="0.25">
      <c r="B2154" s="109"/>
      <c r="C2154" s="16"/>
      <c r="Y2154" s="98"/>
    </row>
    <row r="2155" spans="2:25" x14ac:dyDescent="0.25">
      <c r="B2155" s="109"/>
      <c r="C2155" s="16"/>
      <c r="Y2155" s="98"/>
    </row>
    <row r="2156" spans="2:25" x14ac:dyDescent="0.25">
      <c r="B2156" s="109"/>
      <c r="C2156" s="16"/>
      <c r="Y2156" s="98"/>
    </row>
    <row r="2157" spans="2:25" x14ac:dyDescent="0.25">
      <c r="B2157" s="109"/>
      <c r="C2157" s="16"/>
      <c r="Y2157" s="98"/>
    </row>
    <row r="2158" spans="2:25" x14ac:dyDescent="0.25">
      <c r="B2158" s="109"/>
      <c r="C2158" s="16"/>
      <c r="Y2158" s="98"/>
    </row>
    <row r="2159" spans="2:25" x14ac:dyDescent="0.25">
      <c r="B2159" s="109"/>
      <c r="C2159" s="16"/>
      <c r="Y2159" s="98"/>
    </row>
    <row r="2160" spans="2:25" x14ac:dyDescent="0.25">
      <c r="B2160" s="109"/>
      <c r="C2160" s="16"/>
      <c r="Y2160" s="98"/>
    </row>
    <row r="2161" spans="2:25" x14ac:dyDescent="0.25">
      <c r="B2161" s="109"/>
      <c r="C2161" s="16"/>
      <c r="Y2161" s="98"/>
    </row>
    <row r="2162" spans="2:25" x14ac:dyDescent="0.25">
      <c r="B2162" s="109"/>
      <c r="C2162" s="16"/>
      <c r="Y2162" s="98"/>
    </row>
    <row r="2163" spans="2:25" x14ac:dyDescent="0.25">
      <c r="B2163" s="109"/>
      <c r="C2163" s="16"/>
      <c r="Y2163" s="98"/>
    </row>
    <row r="2164" spans="2:25" x14ac:dyDescent="0.25">
      <c r="B2164" s="109"/>
      <c r="C2164" s="16"/>
      <c r="Y2164" s="98"/>
    </row>
    <row r="2165" spans="2:25" x14ac:dyDescent="0.25">
      <c r="B2165" s="109"/>
      <c r="C2165" s="16"/>
      <c r="Y2165" s="98"/>
    </row>
    <row r="2166" spans="2:25" x14ac:dyDescent="0.25">
      <c r="B2166" s="109"/>
      <c r="C2166" s="16"/>
      <c r="Y2166" s="98"/>
    </row>
    <row r="2167" spans="2:25" x14ac:dyDescent="0.25">
      <c r="B2167" s="109"/>
      <c r="C2167" s="16"/>
      <c r="Y2167" s="98"/>
    </row>
    <row r="2168" spans="2:25" x14ac:dyDescent="0.25">
      <c r="B2168" s="109"/>
      <c r="C2168" s="16"/>
      <c r="Y2168" s="98"/>
    </row>
    <row r="2169" spans="2:25" x14ac:dyDescent="0.25">
      <c r="B2169" s="109"/>
      <c r="C2169" s="16"/>
      <c r="Y2169" s="98"/>
    </row>
    <row r="2170" spans="2:25" x14ac:dyDescent="0.25">
      <c r="B2170" s="109"/>
      <c r="C2170" s="16"/>
      <c r="Y2170" s="98"/>
    </row>
    <row r="2171" spans="2:25" x14ac:dyDescent="0.25">
      <c r="B2171" s="109"/>
      <c r="C2171" s="16"/>
      <c r="Y2171" s="98"/>
    </row>
    <row r="2172" spans="2:25" x14ac:dyDescent="0.25">
      <c r="B2172" s="109"/>
      <c r="C2172" s="16"/>
      <c r="Y2172" s="98"/>
    </row>
    <row r="2173" spans="2:25" x14ac:dyDescent="0.25">
      <c r="B2173" s="109"/>
      <c r="C2173" s="16"/>
      <c r="Y2173" s="98"/>
    </row>
    <row r="2174" spans="2:25" x14ac:dyDescent="0.25">
      <c r="B2174" s="109"/>
      <c r="C2174" s="16"/>
      <c r="Y2174" s="98"/>
    </row>
    <row r="2175" spans="2:25" x14ac:dyDescent="0.25">
      <c r="B2175" s="109"/>
      <c r="C2175" s="16"/>
      <c r="Y2175" s="98"/>
    </row>
    <row r="2176" spans="2:25" x14ac:dyDescent="0.25">
      <c r="B2176" s="109"/>
      <c r="C2176" s="16"/>
      <c r="Y2176" s="98"/>
    </row>
    <row r="2177" spans="2:25" x14ac:dyDescent="0.25">
      <c r="B2177" s="109"/>
      <c r="C2177" s="16"/>
      <c r="Y2177" s="98"/>
    </row>
    <row r="2178" spans="2:25" x14ac:dyDescent="0.25">
      <c r="B2178" s="109"/>
      <c r="C2178" s="16"/>
      <c r="Y2178" s="98"/>
    </row>
    <row r="2179" spans="2:25" x14ac:dyDescent="0.25">
      <c r="B2179" s="109"/>
      <c r="C2179" s="16"/>
      <c r="Y2179" s="98"/>
    </row>
    <row r="2180" spans="2:25" x14ac:dyDescent="0.25">
      <c r="B2180" s="109"/>
      <c r="C2180" s="16"/>
      <c r="Y2180" s="98"/>
    </row>
    <row r="2181" spans="2:25" x14ac:dyDescent="0.25">
      <c r="B2181" s="109"/>
      <c r="C2181" s="16"/>
      <c r="Y2181" s="98"/>
    </row>
    <row r="2182" spans="2:25" x14ac:dyDescent="0.25">
      <c r="B2182" s="109"/>
      <c r="C2182" s="16"/>
      <c r="Y2182" s="98"/>
    </row>
    <row r="2183" spans="2:25" x14ac:dyDescent="0.25">
      <c r="B2183" s="109"/>
      <c r="C2183" s="16"/>
      <c r="Y2183" s="98"/>
    </row>
    <row r="2184" spans="2:25" x14ac:dyDescent="0.25">
      <c r="B2184" s="109"/>
      <c r="C2184" s="16"/>
      <c r="Y2184" s="98"/>
    </row>
    <row r="2185" spans="2:25" x14ac:dyDescent="0.25">
      <c r="B2185" s="109"/>
      <c r="C2185" s="16"/>
      <c r="Y2185" s="98"/>
    </row>
    <row r="2186" spans="2:25" x14ac:dyDescent="0.25">
      <c r="B2186" s="109"/>
      <c r="C2186" s="16"/>
      <c r="Y2186" s="98"/>
    </row>
    <row r="2187" spans="2:25" x14ac:dyDescent="0.25">
      <c r="B2187" s="109"/>
      <c r="C2187" s="16"/>
      <c r="Y2187" s="98"/>
    </row>
    <row r="2188" spans="2:25" x14ac:dyDescent="0.25">
      <c r="B2188" s="109"/>
      <c r="C2188" s="16"/>
      <c r="Y2188" s="98"/>
    </row>
    <row r="2189" spans="2:25" x14ac:dyDescent="0.25">
      <c r="B2189" s="109"/>
      <c r="C2189" s="16"/>
      <c r="Y2189" s="98"/>
    </row>
    <row r="2190" spans="2:25" x14ac:dyDescent="0.25">
      <c r="B2190" s="109"/>
      <c r="C2190" s="16"/>
      <c r="Y2190" s="98"/>
    </row>
    <row r="2191" spans="2:25" x14ac:dyDescent="0.25">
      <c r="B2191" s="109"/>
      <c r="C2191" s="16"/>
      <c r="Y2191" s="98"/>
    </row>
    <row r="2192" spans="2:25" x14ac:dyDescent="0.25">
      <c r="B2192" s="109"/>
      <c r="C2192" s="16"/>
      <c r="Y2192" s="98"/>
    </row>
    <row r="2193" spans="2:25" x14ac:dyDescent="0.25">
      <c r="B2193" s="109"/>
      <c r="C2193" s="16"/>
      <c r="Y2193" s="98"/>
    </row>
    <row r="2194" spans="2:25" x14ac:dyDescent="0.25">
      <c r="B2194" s="109"/>
      <c r="C2194" s="16"/>
      <c r="Y2194" s="98"/>
    </row>
    <row r="2195" spans="2:25" x14ac:dyDescent="0.25">
      <c r="B2195" s="109"/>
      <c r="C2195" s="16"/>
      <c r="Y2195" s="98"/>
    </row>
    <row r="2196" spans="2:25" x14ac:dyDescent="0.25">
      <c r="B2196" s="109"/>
      <c r="C2196" s="16"/>
      <c r="Y2196" s="98"/>
    </row>
    <row r="2197" spans="2:25" x14ac:dyDescent="0.25">
      <c r="B2197" s="109"/>
      <c r="C2197" s="16"/>
      <c r="Y2197" s="98"/>
    </row>
    <row r="2198" spans="2:25" x14ac:dyDescent="0.25">
      <c r="B2198" s="109"/>
      <c r="C2198" s="16"/>
      <c r="Y2198" s="98"/>
    </row>
    <row r="2199" spans="2:25" x14ac:dyDescent="0.25">
      <c r="B2199" s="109"/>
      <c r="C2199" s="16"/>
      <c r="Y2199" s="98"/>
    </row>
    <row r="2200" spans="2:25" x14ac:dyDescent="0.25">
      <c r="B2200" s="109"/>
      <c r="C2200" s="16"/>
      <c r="Y2200" s="98"/>
    </row>
    <row r="2201" spans="2:25" x14ac:dyDescent="0.25">
      <c r="B2201" s="109"/>
      <c r="C2201" s="16"/>
      <c r="Y2201" s="98"/>
    </row>
    <row r="2202" spans="2:25" x14ac:dyDescent="0.25">
      <c r="B2202" s="109"/>
      <c r="C2202" s="16"/>
      <c r="Y2202" s="98"/>
    </row>
    <row r="2203" spans="2:25" x14ac:dyDescent="0.25">
      <c r="B2203" s="109"/>
      <c r="C2203" s="16"/>
      <c r="Y2203" s="98"/>
    </row>
    <row r="2204" spans="2:25" x14ac:dyDescent="0.25">
      <c r="B2204" s="109"/>
      <c r="C2204" s="16"/>
      <c r="Y2204" s="98"/>
    </row>
    <row r="2205" spans="2:25" x14ac:dyDescent="0.25">
      <c r="B2205" s="109"/>
      <c r="C2205" s="16"/>
      <c r="Y2205" s="98"/>
    </row>
    <row r="2206" spans="2:25" x14ac:dyDescent="0.25">
      <c r="B2206" s="109"/>
      <c r="C2206" s="16"/>
      <c r="Y2206" s="98"/>
    </row>
    <row r="2207" spans="2:25" x14ac:dyDescent="0.25">
      <c r="B2207" s="109"/>
      <c r="C2207" s="16"/>
      <c r="Y2207" s="98"/>
    </row>
    <row r="2208" spans="2:25" x14ac:dyDescent="0.25">
      <c r="B2208" s="109"/>
      <c r="C2208" s="16"/>
      <c r="Y2208" s="98"/>
    </row>
    <row r="2209" spans="2:25" x14ac:dyDescent="0.25">
      <c r="B2209" s="109"/>
      <c r="C2209" s="16"/>
      <c r="Y2209" s="98"/>
    </row>
    <row r="2210" spans="2:25" x14ac:dyDescent="0.25">
      <c r="B2210" s="109"/>
      <c r="C2210" s="16"/>
      <c r="Y2210" s="98"/>
    </row>
    <row r="2211" spans="2:25" x14ac:dyDescent="0.25">
      <c r="B2211" s="109"/>
      <c r="C2211" s="16"/>
      <c r="Y2211" s="98"/>
    </row>
    <row r="2212" spans="2:25" x14ac:dyDescent="0.25">
      <c r="B2212" s="109"/>
      <c r="C2212" s="16"/>
      <c r="Y2212" s="98"/>
    </row>
    <row r="2213" spans="2:25" x14ac:dyDescent="0.25">
      <c r="B2213" s="109"/>
      <c r="C2213" s="16"/>
      <c r="Y2213" s="98"/>
    </row>
    <row r="2214" spans="2:25" x14ac:dyDescent="0.25">
      <c r="B2214" s="109"/>
      <c r="C2214" s="16"/>
      <c r="Y2214" s="98"/>
    </row>
    <row r="2215" spans="2:25" x14ac:dyDescent="0.25">
      <c r="B2215" s="109"/>
      <c r="C2215" s="16"/>
      <c r="Y2215" s="98"/>
    </row>
    <row r="2216" spans="2:25" x14ac:dyDescent="0.25">
      <c r="B2216" s="109"/>
      <c r="C2216" s="16"/>
      <c r="Y2216" s="98"/>
    </row>
    <row r="2217" spans="2:25" x14ac:dyDescent="0.25">
      <c r="B2217" s="109"/>
      <c r="C2217" s="16"/>
      <c r="Y2217" s="98"/>
    </row>
    <row r="2218" spans="2:25" x14ac:dyDescent="0.25">
      <c r="B2218" s="109"/>
      <c r="C2218" s="16"/>
      <c r="Y2218" s="98"/>
    </row>
    <row r="2219" spans="2:25" x14ac:dyDescent="0.25">
      <c r="B2219" s="109"/>
      <c r="C2219" s="16"/>
      <c r="Y2219" s="98"/>
    </row>
    <row r="2220" spans="2:25" x14ac:dyDescent="0.25">
      <c r="B2220" s="109"/>
      <c r="C2220" s="16"/>
      <c r="Y2220" s="98"/>
    </row>
    <row r="2221" spans="2:25" x14ac:dyDescent="0.25">
      <c r="B2221" s="109"/>
      <c r="C2221" s="16"/>
      <c r="Y2221" s="98"/>
    </row>
    <row r="2222" spans="2:25" x14ac:dyDescent="0.25">
      <c r="B2222" s="109"/>
      <c r="C2222" s="16"/>
      <c r="Y2222" s="98"/>
    </row>
    <row r="2223" spans="2:25" x14ac:dyDescent="0.25">
      <c r="B2223" s="109"/>
      <c r="C2223" s="16"/>
      <c r="Y2223" s="98"/>
    </row>
    <row r="2224" spans="2:25" x14ac:dyDescent="0.25">
      <c r="B2224" s="109"/>
      <c r="C2224" s="16"/>
      <c r="Y2224" s="98"/>
    </row>
    <row r="2225" spans="2:25" x14ac:dyDescent="0.25">
      <c r="B2225" s="109"/>
      <c r="C2225" s="16"/>
      <c r="Y2225" s="98"/>
    </row>
    <row r="2226" spans="2:25" x14ac:dyDescent="0.25">
      <c r="B2226" s="109"/>
      <c r="C2226" s="16"/>
      <c r="Y2226" s="98"/>
    </row>
    <row r="2227" spans="2:25" x14ac:dyDescent="0.25">
      <c r="B2227" s="109"/>
      <c r="C2227" s="16"/>
      <c r="Y2227" s="98"/>
    </row>
    <row r="2228" spans="2:25" x14ac:dyDescent="0.25">
      <c r="B2228" s="109"/>
      <c r="C2228" s="16"/>
      <c r="Y2228" s="98"/>
    </row>
    <row r="2229" spans="2:25" x14ac:dyDescent="0.25">
      <c r="B2229" s="109"/>
      <c r="C2229" s="16"/>
      <c r="Y2229" s="98"/>
    </row>
    <row r="2230" spans="2:25" x14ac:dyDescent="0.25">
      <c r="B2230" s="109"/>
      <c r="C2230" s="16"/>
      <c r="Y2230" s="98"/>
    </row>
    <row r="2231" spans="2:25" x14ac:dyDescent="0.25">
      <c r="B2231" s="109"/>
      <c r="C2231" s="16"/>
      <c r="Y2231" s="98"/>
    </row>
    <row r="2232" spans="2:25" x14ac:dyDescent="0.25">
      <c r="B2232" s="109"/>
      <c r="C2232" s="16"/>
      <c r="Y2232" s="98"/>
    </row>
    <row r="2233" spans="2:25" x14ac:dyDescent="0.25">
      <c r="B2233" s="109"/>
      <c r="C2233" s="16"/>
      <c r="Y2233" s="98"/>
    </row>
    <row r="2234" spans="2:25" x14ac:dyDescent="0.25">
      <c r="B2234" s="109"/>
      <c r="C2234" s="16"/>
      <c r="Y2234" s="98"/>
    </row>
    <row r="2235" spans="2:25" x14ac:dyDescent="0.25">
      <c r="B2235" s="109"/>
      <c r="C2235" s="16"/>
      <c r="Y2235" s="98"/>
    </row>
    <row r="2236" spans="2:25" x14ac:dyDescent="0.25">
      <c r="B2236" s="109"/>
      <c r="C2236" s="16"/>
      <c r="Y2236" s="98"/>
    </row>
    <row r="2237" spans="2:25" x14ac:dyDescent="0.25">
      <c r="B2237" s="109"/>
      <c r="C2237" s="16"/>
      <c r="Y2237" s="98"/>
    </row>
    <row r="2238" spans="2:25" x14ac:dyDescent="0.25">
      <c r="B2238" s="109"/>
      <c r="C2238" s="16"/>
      <c r="Y2238" s="98"/>
    </row>
    <row r="2239" spans="2:25" x14ac:dyDescent="0.25">
      <c r="B2239" s="109"/>
      <c r="C2239" s="16"/>
      <c r="Y2239" s="98"/>
    </row>
    <row r="2240" spans="2:25" x14ac:dyDescent="0.25">
      <c r="B2240" s="109"/>
      <c r="C2240" s="16"/>
      <c r="Y2240" s="98"/>
    </row>
    <row r="2241" spans="2:25" x14ac:dyDescent="0.25">
      <c r="B2241" s="109"/>
      <c r="C2241" s="16"/>
      <c r="Y2241" s="98"/>
    </row>
    <row r="2242" spans="2:25" x14ac:dyDescent="0.25">
      <c r="B2242" s="109"/>
      <c r="C2242" s="16"/>
      <c r="Y2242" s="98"/>
    </row>
    <row r="2243" spans="2:25" x14ac:dyDescent="0.25">
      <c r="B2243" s="109"/>
      <c r="C2243" s="16"/>
      <c r="Y2243" s="98"/>
    </row>
    <row r="2244" spans="2:25" x14ac:dyDescent="0.25">
      <c r="B2244" s="109"/>
      <c r="C2244" s="16"/>
      <c r="Y2244" s="98"/>
    </row>
    <row r="2245" spans="2:25" x14ac:dyDescent="0.25">
      <c r="B2245" s="109"/>
      <c r="C2245" s="16"/>
      <c r="Y2245" s="98"/>
    </row>
    <row r="2246" spans="2:25" x14ac:dyDescent="0.25">
      <c r="B2246" s="109"/>
      <c r="C2246" s="16"/>
      <c r="Y2246" s="98"/>
    </row>
    <row r="2247" spans="2:25" x14ac:dyDescent="0.25">
      <c r="B2247" s="109"/>
      <c r="C2247" s="16"/>
      <c r="Y2247" s="98"/>
    </row>
    <row r="2248" spans="2:25" x14ac:dyDescent="0.25">
      <c r="B2248" s="109"/>
      <c r="C2248" s="16"/>
      <c r="Y2248" s="98"/>
    </row>
    <row r="2249" spans="2:25" x14ac:dyDescent="0.25">
      <c r="B2249" s="109"/>
      <c r="C2249" s="16"/>
      <c r="Y2249" s="98"/>
    </row>
    <row r="2250" spans="2:25" x14ac:dyDescent="0.25">
      <c r="B2250" s="109"/>
      <c r="C2250" s="16"/>
      <c r="Y2250" s="98"/>
    </row>
    <row r="2251" spans="2:25" x14ac:dyDescent="0.25">
      <c r="B2251" s="109"/>
      <c r="C2251" s="16"/>
      <c r="Y2251" s="98"/>
    </row>
    <row r="2252" spans="2:25" x14ac:dyDescent="0.25">
      <c r="B2252" s="109"/>
      <c r="C2252" s="16"/>
      <c r="Y2252" s="98"/>
    </row>
    <row r="2253" spans="2:25" x14ac:dyDescent="0.25">
      <c r="B2253" s="109"/>
      <c r="C2253" s="16"/>
      <c r="Y2253" s="98"/>
    </row>
    <row r="2254" spans="2:25" x14ac:dyDescent="0.25">
      <c r="B2254" s="109"/>
      <c r="C2254" s="16"/>
      <c r="Y2254" s="98"/>
    </row>
    <row r="2255" spans="2:25" x14ac:dyDescent="0.25">
      <c r="B2255" s="109"/>
      <c r="C2255" s="16"/>
      <c r="Y2255" s="98"/>
    </row>
    <row r="2256" spans="2:25" x14ac:dyDescent="0.25">
      <c r="B2256" s="109"/>
      <c r="C2256" s="16"/>
      <c r="Y2256" s="98"/>
    </row>
    <row r="2257" spans="2:25" x14ac:dyDescent="0.25">
      <c r="B2257" s="109"/>
      <c r="C2257" s="16"/>
      <c r="Y2257" s="98"/>
    </row>
    <row r="2258" spans="2:25" x14ac:dyDescent="0.25">
      <c r="B2258" s="109"/>
      <c r="C2258" s="16"/>
      <c r="Y2258" s="98"/>
    </row>
    <row r="2259" spans="2:25" x14ac:dyDescent="0.25">
      <c r="B2259" s="109"/>
      <c r="C2259" s="16"/>
      <c r="Y2259" s="98"/>
    </row>
    <row r="2260" spans="2:25" x14ac:dyDescent="0.25">
      <c r="B2260" s="109"/>
      <c r="C2260" s="16"/>
      <c r="Y2260" s="98"/>
    </row>
    <row r="2261" spans="2:25" x14ac:dyDescent="0.25">
      <c r="B2261" s="109"/>
      <c r="C2261" s="16"/>
      <c r="Y2261" s="98"/>
    </row>
    <row r="2262" spans="2:25" x14ac:dyDescent="0.25">
      <c r="B2262" s="109"/>
      <c r="C2262" s="16"/>
      <c r="Y2262" s="98"/>
    </row>
    <row r="2263" spans="2:25" x14ac:dyDescent="0.25">
      <c r="B2263" s="109"/>
      <c r="C2263" s="16"/>
      <c r="Y2263" s="98"/>
    </row>
    <row r="2264" spans="2:25" x14ac:dyDescent="0.25">
      <c r="B2264" s="109"/>
      <c r="C2264" s="16"/>
      <c r="Y2264" s="98"/>
    </row>
    <row r="2265" spans="2:25" x14ac:dyDescent="0.25">
      <c r="B2265" s="109"/>
      <c r="C2265" s="16"/>
      <c r="Y2265" s="98"/>
    </row>
    <row r="2266" spans="2:25" x14ac:dyDescent="0.25">
      <c r="B2266" s="109"/>
      <c r="C2266" s="16"/>
      <c r="Y2266" s="98"/>
    </row>
    <row r="2267" spans="2:25" x14ac:dyDescent="0.25">
      <c r="B2267" s="109"/>
      <c r="C2267" s="16"/>
      <c r="Y2267" s="98"/>
    </row>
    <row r="2268" spans="2:25" x14ac:dyDescent="0.25">
      <c r="B2268" s="109"/>
      <c r="C2268" s="16"/>
      <c r="Y2268" s="98"/>
    </row>
    <row r="2269" spans="2:25" x14ac:dyDescent="0.25">
      <c r="B2269" s="109"/>
      <c r="C2269" s="16"/>
      <c r="Y2269" s="98"/>
    </row>
    <row r="2270" spans="2:25" x14ac:dyDescent="0.25">
      <c r="B2270" s="109"/>
      <c r="C2270" s="16"/>
      <c r="Y2270" s="98"/>
    </row>
    <row r="2271" spans="2:25" x14ac:dyDescent="0.25">
      <c r="B2271" s="109"/>
      <c r="C2271" s="16"/>
      <c r="Y2271" s="98"/>
    </row>
    <row r="2272" spans="2:25" x14ac:dyDescent="0.25">
      <c r="B2272" s="109"/>
      <c r="C2272" s="16"/>
      <c r="Y2272" s="98"/>
    </row>
    <row r="2273" spans="2:25" x14ac:dyDescent="0.25">
      <c r="B2273" s="109"/>
      <c r="C2273" s="16"/>
      <c r="Y2273" s="98"/>
    </row>
    <row r="2274" spans="2:25" x14ac:dyDescent="0.25">
      <c r="B2274" s="109"/>
      <c r="C2274" s="16"/>
      <c r="Y2274" s="98"/>
    </row>
    <row r="2275" spans="2:25" x14ac:dyDescent="0.25">
      <c r="B2275" s="109"/>
      <c r="C2275" s="16"/>
      <c r="Y2275" s="98"/>
    </row>
    <row r="2276" spans="2:25" x14ac:dyDescent="0.25">
      <c r="B2276" s="109"/>
      <c r="C2276" s="16"/>
      <c r="Y2276" s="98"/>
    </row>
    <row r="2277" spans="2:25" x14ac:dyDescent="0.25">
      <c r="B2277" s="109"/>
      <c r="C2277" s="16"/>
      <c r="Y2277" s="98"/>
    </row>
    <row r="2278" spans="2:25" x14ac:dyDescent="0.25">
      <c r="B2278" s="109"/>
      <c r="C2278" s="16"/>
      <c r="Y2278" s="98"/>
    </row>
    <row r="2279" spans="2:25" x14ac:dyDescent="0.25">
      <c r="B2279" s="109"/>
      <c r="C2279" s="16"/>
      <c r="Y2279" s="98"/>
    </row>
    <row r="2280" spans="2:25" x14ac:dyDescent="0.25">
      <c r="B2280" s="109"/>
      <c r="C2280" s="16"/>
      <c r="Y2280" s="98"/>
    </row>
    <row r="2281" spans="2:25" x14ac:dyDescent="0.25">
      <c r="B2281" s="109"/>
      <c r="C2281" s="16"/>
      <c r="Y2281" s="98"/>
    </row>
    <row r="2282" spans="2:25" x14ac:dyDescent="0.25">
      <c r="B2282" s="109"/>
      <c r="C2282" s="16"/>
      <c r="Y2282" s="98"/>
    </row>
    <row r="2283" spans="2:25" x14ac:dyDescent="0.25">
      <c r="B2283" s="109"/>
      <c r="C2283" s="16"/>
      <c r="Y2283" s="98"/>
    </row>
    <row r="2284" spans="2:25" x14ac:dyDescent="0.25">
      <c r="B2284" s="109"/>
      <c r="C2284" s="16"/>
      <c r="Y2284" s="98"/>
    </row>
    <row r="2285" spans="2:25" x14ac:dyDescent="0.25">
      <c r="B2285" s="109"/>
      <c r="C2285" s="16"/>
      <c r="Y2285" s="98"/>
    </row>
    <row r="2286" spans="2:25" x14ac:dyDescent="0.25">
      <c r="B2286" s="109"/>
      <c r="C2286" s="16"/>
      <c r="Y2286" s="98"/>
    </row>
    <row r="2287" spans="2:25" x14ac:dyDescent="0.25">
      <c r="B2287" s="109"/>
      <c r="C2287" s="16"/>
      <c r="Y2287" s="98"/>
    </row>
    <row r="2288" spans="2:25" x14ac:dyDescent="0.25">
      <c r="B2288" s="109"/>
      <c r="C2288" s="16"/>
      <c r="Y2288" s="98"/>
    </row>
    <row r="2289" spans="2:25" x14ac:dyDescent="0.25">
      <c r="B2289" s="109"/>
      <c r="C2289" s="16"/>
      <c r="Y2289" s="98"/>
    </row>
    <row r="2290" spans="2:25" x14ac:dyDescent="0.25">
      <c r="B2290" s="109"/>
      <c r="C2290" s="16"/>
      <c r="Y2290" s="98"/>
    </row>
    <row r="2291" spans="2:25" x14ac:dyDescent="0.25">
      <c r="B2291" s="109"/>
      <c r="C2291" s="16"/>
      <c r="Y2291" s="98"/>
    </row>
    <row r="2292" spans="2:25" x14ac:dyDescent="0.25">
      <c r="B2292" s="109"/>
      <c r="C2292" s="16"/>
      <c r="Y2292" s="98"/>
    </row>
    <row r="2293" spans="2:25" x14ac:dyDescent="0.25">
      <c r="B2293" s="109"/>
      <c r="C2293" s="16"/>
      <c r="Y2293" s="98"/>
    </row>
    <row r="2294" spans="2:25" x14ac:dyDescent="0.25">
      <c r="B2294" s="109"/>
      <c r="C2294" s="16"/>
      <c r="Y2294" s="98"/>
    </row>
    <row r="2295" spans="2:25" x14ac:dyDescent="0.25">
      <c r="B2295" s="109"/>
      <c r="C2295" s="16"/>
      <c r="Y2295" s="98"/>
    </row>
    <row r="2296" spans="2:25" x14ac:dyDescent="0.25">
      <c r="B2296" s="109"/>
      <c r="C2296" s="16"/>
      <c r="Y2296" s="98"/>
    </row>
    <row r="2297" spans="2:25" x14ac:dyDescent="0.25">
      <c r="B2297" s="109"/>
      <c r="C2297" s="16"/>
      <c r="Y2297" s="98"/>
    </row>
    <row r="2298" spans="2:25" x14ac:dyDescent="0.25">
      <c r="B2298" s="109"/>
      <c r="C2298" s="16"/>
      <c r="Y2298" s="98"/>
    </row>
    <row r="2299" spans="2:25" x14ac:dyDescent="0.25">
      <c r="B2299" s="109"/>
      <c r="C2299" s="16"/>
      <c r="Y2299" s="98"/>
    </row>
    <row r="2300" spans="2:25" x14ac:dyDescent="0.25">
      <c r="B2300" s="109"/>
      <c r="C2300" s="16"/>
      <c r="Y2300" s="98"/>
    </row>
    <row r="2301" spans="2:25" x14ac:dyDescent="0.25">
      <c r="B2301" s="109"/>
      <c r="C2301" s="16"/>
      <c r="Y2301" s="98"/>
    </row>
    <row r="2302" spans="2:25" x14ac:dyDescent="0.25">
      <c r="B2302" s="109"/>
      <c r="C2302" s="16"/>
      <c r="Y2302" s="98"/>
    </row>
    <row r="2303" spans="2:25" x14ac:dyDescent="0.25">
      <c r="B2303" s="109"/>
      <c r="C2303" s="16"/>
      <c r="Y2303" s="98"/>
    </row>
    <row r="2304" spans="2:25" x14ac:dyDescent="0.25">
      <c r="B2304" s="109"/>
      <c r="C2304" s="16"/>
      <c r="Y2304" s="98"/>
    </row>
    <row r="2305" spans="2:25" x14ac:dyDescent="0.25">
      <c r="B2305" s="109"/>
      <c r="C2305" s="16"/>
      <c r="Y2305" s="98"/>
    </row>
    <row r="2306" spans="2:25" x14ac:dyDescent="0.25">
      <c r="B2306" s="109"/>
      <c r="C2306" s="16"/>
      <c r="Y2306" s="98"/>
    </row>
    <row r="2307" spans="2:25" x14ac:dyDescent="0.25">
      <c r="B2307" s="109"/>
      <c r="C2307" s="16"/>
      <c r="Y2307" s="98"/>
    </row>
    <row r="2308" spans="2:25" x14ac:dyDescent="0.25">
      <c r="B2308" s="109"/>
      <c r="C2308" s="16"/>
      <c r="Y2308" s="98"/>
    </row>
    <row r="2309" spans="2:25" x14ac:dyDescent="0.25">
      <c r="B2309" s="109"/>
      <c r="C2309" s="16"/>
      <c r="Y2309" s="98"/>
    </row>
    <row r="2310" spans="2:25" x14ac:dyDescent="0.25">
      <c r="B2310" s="109"/>
      <c r="C2310" s="16"/>
      <c r="Y2310" s="98"/>
    </row>
    <row r="2311" spans="2:25" x14ac:dyDescent="0.25">
      <c r="B2311" s="109"/>
      <c r="C2311" s="16"/>
      <c r="Y2311" s="98"/>
    </row>
    <row r="2312" spans="2:25" x14ac:dyDescent="0.25">
      <c r="B2312" s="109"/>
      <c r="C2312" s="16"/>
      <c r="Y2312" s="98"/>
    </row>
    <row r="2313" spans="2:25" x14ac:dyDescent="0.25">
      <c r="B2313" s="109"/>
      <c r="C2313" s="16"/>
      <c r="Y2313" s="98"/>
    </row>
    <row r="2314" spans="2:25" x14ac:dyDescent="0.25">
      <c r="B2314" s="109"/>
      <c r="C2314" s="16"/>
      <c r="Y2314" s="98"/>
    </row>
    <row r="2315" spans="2:25" x14ac:dyDescent="0.25">
      <c r="B2315" s="109"/>
      <c r="C2315" s="16"/>
      <c r="Y2315" s="98"/>
    </row>
    <row r="2316" spans="2:25" x14ac:dyDescent="0.25">
      <c r="B2316" s="109"/>
      <c r="C2316" s="16"/>
      <c r="Y2316" s="98"/>
    </row>
    <row r="2317" spans="2:25" x14ac:dyDescent="0.25">
      <c r="B2317" s="109"/>
      <c r="C2317" s="16"/>
      <c r="Y2317" s="98"/>
    </row>
    <row r="2318" spans="2:25" x14ac:dyDescent="0.25">
      <c r="B2318" s="109"/>
      <c r="C2318" s="16"/>
      <c r="Y2318" s="98"/>
    </row>
    <row r="2319" spans="2:25" x14ac:dyDescent="0.25">
      <c r="B2319" s="109"/>
      <c r="C2319" s="16"/>
      <c r="Y2319" s="98"/>
    </row>
    <row r="2320" spans="2:25" x14ac:dyDescent="0.25">
      <c r="B2320" s="109"/>
      <c r="C2320" s="16"/>
      <c r="Y2320" s="98"/>
    </row>
    <row r="2321" spans="2:25" x14ac:dyDescent="0.25">
      <c r="B2321" s="109"/>
      <c r="C2321" s="16"/>
      <c r="Y2321" s="98"/>
    </row>
    <row r="2322" spans="2:25" x14ac:dyDescent="0.25">
      <c r="B2322" s="109"/>
      <c r="C2322" s="16"/>
      <c r="Y2322" s="98"/>
    </row>
    <row r="2323" spans="2:25" x14ac:dyDescent="0.25">
      <c r="B2323" s="109"/>
      <c r="C2323" s="16"/>
      <c r="Y2323" s="98"/>
    </row>
    <row r="2324" spans="2:25" x14ac:dyDescent="0.25">
      <c r="B2324" s="109"/>
      <c r="C2324" s="16"/>
      <c r="Y2324" s="98"/>
    </row>
    <row r="2325" spans="2:25" x14ac:dyDescent="0.25">
      <c r="B2325" s="109"/>
      <c r="C2325" s="16"/>
      <c r="Y2325" s="98"/>
    </row>
    <row r="2326" spans="2:25" x14ac:dyDescent="0.25">
      <c r="B2326" s="109"/>
      <c r="C2326" s="16"/>
      <c r="Y2326" s="98"/>
    </row>
    <row r="2327" spans="2:25" x14ac:dyDescent="0.25">
      <c r="B2327" s="109"/>
      <c r="C2327" s="16"/>
      <c r="Y2327" s="98"/>
    </row>
    <row r="2328" spans="2:25" x14ac:dyDescent="0.25">
      <c r="B2328" s="109"/>
      <c r="C2328" s="16"/>
      <c r="Y2328" s="98"/>
    </row>
    <row r="2329" spans="2:25" x14ac:dyDescent="0.25">
      <c r="B2329" s="109"/>
      <c r="C2329" s="16"/>
      <c r="Y2329" s="98"/>
    </row>
    <row r="2330" spans="2:25" x14ac:dyDescent="0.25">
      <c r="B2330" s="109"/>
      <c r="C2330" s="16"/>
      <c r="Y2330" s="98"/>
    </row>
    <row r="2331" spans="2:25" x14ac:dyDescent="0.25">
      <c r="B2331" s="109"/>
      <c r="C2331" s="16"/>
      <c r="Y2331" s="98"/>
    </row>
    <row r="2332" spans="2:25" x14ac:dyDescent="0.25">
      <c r="B2332" s="109"/>
      <c r="C2332" s="16"/>
      <c r="Y2332" s="98"/>
    </row>
    <row r="2333" spans="2:25" x14ac:dyDescent="0.25">
      <c r="B2333" s="109"/>
      <c r="C2333" s="16"/>
      <c r="Y2333" s="98"/>
    </row>
    <row r="2334" spans="2:25" x14ac:dyDescent="0.25">
      <c r="B2334" s="109"/>
      <c r="C2334" s="16"/>
      <c r="Y2334" s="98"/>
    </row>
    <row r="2335" spans="2:25" x14ac:dyDescent="0.25">
      <c r="B2335" s="109"/>
      <c r="C2335" s="16"/>
      <c r="Y2335" s="98"/>
    </row>
    <row r="2336" spans="2:25" x14ac:dyDescent="0.25">
      <c r="B2336" s="109"/>
      <c r="C2336" s="16"/>
      <c r="Y2336" s="98"/>
    </row>
    <row r="2337" spans="2:25" x14ac:dyDescent="0.25">
      <c r="B2337" s="109"/>
      <c r="C2337" s="16"/>
      <c r="Y2337" s="98"/>
    </row>
    <row r="2338" spans="2:25" x14ac:dyDescent="0.25">
      <c r="B2338" s="109"/>
      <c r="C2338" s="16"/>
      <c r="Y2338" s="98"/>
    </row>
    <row r="2339" spans="2:25" x14ac:dyDescent="0.25">
      <c r="B2339" s="109"/>
      <c r="C2339" s="16"/>
      <c r="Y2339" s="98"/>
    </row>
    <row r="2340" spans="2:25" x14ac:dyDescent="0.25">
      <c r="B2340" s="109"/>
      <c r="C2340" s="16"/>
      <c r="Y2340" s="98"/>
    </row>
    <row r="2341" spans="2:25" x14ac:dyDescent="0.25">
      <c r="B2341" s="109"/>
      <c r="C2341" s="16"/>
      <c r="Y2341" s="98"/>
    </row>
    <row r="2342" spans="2:25" x14ac:dyDescent="0.25">
      <c r="B2342" s="109"/>
      <c r="C2342" s="16"/>
      <c r="Y2342" s="98"/>
    </row>
    <row r="2343" spans="2:25" x14ac:dyDescent="0.25">
      <c r="B2343" s="109"/>
      <c r="C2343" s="16"/>
      <c r="Y2343" s="98"/>
    </row>
    <row r="2344" spans="2:25" x14ac:dyDescent="0.25">
      <c r="B2344" s="109"/>
      <c r="C2344" s="16"/>
      <c r="Y2344" s="98"/>
    </row>
    <row r="2345" spans="2:25" x14ac:dyDescent="0.25">
      <c r="B2345" s="109"/>
      <c r="C2345" s="16"/>
      <c r="Y2345" s="98"/>
    </row>
    <row r="2346" spans="2:25" x14ac:dyDescent="0.25">
      <c r="B2346" s="109"/>
      <c r="C2346" s="16"/>
      <c r="Y2346" s="98"/>
    </row>
    <row r="2347" spans="2:25" x14ac:dyDescent="0.25">
      <c r="B2347" s="109"/>
      <c r="C2347" s="16"/>
      <c r="Y2347" s="98"/>
    </row>
    <row r="2348" spans="2:25" x14ac:dyDescent="0.25">
      <c r="B2348" s="109"/>
      <c r="C2348" s="16"/>
      <c r="Y2348" s="98"/>
    </row>
    <row r="2349" spans="2:25" x14ac:dyDescent="0.25">
      <c r="B2349" s="109"/>
      <c r="C2349" s="16"/>
      <c r="Y2349" s="98"/>
    </row>
    <row r="2350" spans="2:25" x14ac:dyDescent="0.25">
      <c r="B2350" s="109"/>
      <c r="C2350" s="16"/>
      <c r="Y2350" s="98"/>
    </row>
    <row r="2351" spans="2:25" x14ac:dyDescent="0.25">
      <c r="B2351" s="109"/>
      <c r="C2351" s="16"/>
      <c r="Y2351" s="98"/>
    </row>
    <row r="2352" spans="2:25" x14ac:dyDescent="0.25">
      <c r="B2352" s="109"/>
      <c r="C2352" s="16"/>
      <c r="Y2352" s="98"/>
    </row>
    <row r="2353" spans="2:25" x14ac:dyDescent="0.25">
      <c r="B2353" s="109"/>
      <c r="C2353" s="16"/>
      <c r="Y2353" s="98"/>
    </row>
    <row r="2354" spans="2:25" x14ac:dyDescent="0.25">
      <c r="B2354" s="109"/>
      <c r="C2354" s="16"/>
      <c r="Y2354" s="98"/>
    </row>
    <row r="2355" spans="2:25" x14ac:dyDescent="0.25">
      <c r="B2355" s="109"/>
      <c r="C2355" s="16"/>
      <c r="Y2355" s="98"/>
    </row>
    <row r="2356" spans="2:25" x14ac:dyDescent="0.25">
      <c r="B2356" s="109"/>
      <c r="C2356" s="16"/>
      <c r="Y2356" s="98"/>
    </row>
    <row r="2357" spans="2:25" x14ac:dyDescent="0.25">
      <c r="B2357" s="109"/>
      <c r="C2357" s="16"/>
      <c r="Y2357" s="98"/>
    </row>
    <row r="2358" spans="2:25" x14ac:dyDescent="0.25">
      <c r="B2358" s="109"/>
      <c r="C2358" s="16"/>
      <c r="Y2358" s="98"/>
    </row>
    <row r="2359" spans="2:25" x14ac:dyDescent="0.25">
      <c r="B2359" s="109"/>
      <c r="C2359" s="16"/>
      <c r="Y2359" s="98"/>
    </row>
    <row r="2360" spans="2:25" x14ac:dyDescent="0.25">
      <c r="B2360" s="109"/>
      <c r="C2360" s="16"/>
      <c r="Y2360" s="98"/>
    </row>
    <row r="2361" spans="2:25" x14ac:dyDescent="0.25">
      <c r="B2361" s="109"/>
      <c r="C2361" s="16"/>
      <c r="Y2361" s="98"/>
    </row>
    <row r="2362" spans="2:25" x14ac:dyDescent="0.25">
      <c r="B2362" s="109"/>
      <c r="C2362" s="16"/>
      <c r="Y2362" s="98"/>
    </row>
    <row r="2363" spans="2:25" x14ac:dyDescent="0.25">
      <c r="B2363" s="109"/>
      <c r="C2363" s="16"/>
      <c r="Y2363" s="98"/>
    </row>
    <row r="2364" spans="2:25" x14ac:dyDescent="0.25">
      <c r="B2364" s="109"/>
      <c r="C2364" s="16"/>
      <c r="Y2364" s="98"/>
    </row>
    <row r="2365" spans="2:25" x14ac:dyDescent="0.25">
      <c r="B2365" s="109"/>
      <c r="C2365" s="16"/>
      <c r="Y2365" s="98"/>
    </row>
    <row r="2366" spans="2:25" x14ac:dyDescent="0.25">
      <c r="B2366" s="109"/>
      <c r="C2366" s="16"/>
      <c r="Y2366" s="98"/>
    </row>
    <row r="2367" spans="2:25" x14ac:dyDescent="0.25">
      <c r="B2367" s="109"/>
      <c r="C2367" s="16"/>
      <c r="Y2367" s="98"/>
    </row>
    <row r="2368" spans="2:25" x14ac:dyDescent="0.25">
      <c r="B2368" s="109"/>
      <c r="C2368" s="16"/>
      <c r="Y2368" s="98"/>
    </row>
    <row r="2369" spans="2:25" x14ac:dyDescent="0.25">
      <c r="B2369" s="109"/>
      <c r="C2369" s="16"/>
      <c r="Y2369" s="98"/>
    </row>
    <row r="2370" spans="2:25" x14ac:dyDescent="0.25">
      <c r="B2370" s="109"/>
      <c r="C2370" s="16"/>
      <c r="Y2370" s="98"/>
    </row>
    <row r="2371" spans="2:25" x14ac:dyDescent="0.25">
      <c r="B2371" s="109"/>
      <c r="C2371" s="16"/>
      <c r="Y2371" s="98"/>
    </row>
    <row r="2372" spans="2:25" x14ac:dyDescent="0.25">
      <c r="B2372" s="109"/>
      <c r="C2372" s="16"/>
      <c r="Y2372" s="98"/>
    </row>
    <row r="2373" spans="2:25" x14ac:dyDescent="0.25">
      <c r="B2373" s="109"/>
      <c r="C2373" s="16"/>
      <c r="Y2373" s="98"/>
    </row>
    <row r="2374" spans="2:25" x14ac:dyDescent="0.25">
      <c r="B2374" s="109"/>
      <c r="C2374" s="16"/>
      <c r="Y2374" s="98"/>
    </row>
    <row r="2375" spans="2:25" x14ac:dyDescent="0.25">
      <c r="B2375" s="109"/>
      <c r="C2375" s="16"/>
      <c r="Y2375" s="98"/>
    </row>
    <row r="2376" spans="2:25" x14ac:dyDescent="0.25">
      <c r="B2376" s="109"/>
      <c r="C2376" s="16"/>
      <c r="Y2376" s="98"/>
    </row>
    <row r="2377" spans="2:25" x14ac:dyDescent="0.25">
      <c r="B2377" s="109"/>
      <c r="C2377" s="16"/>
      <c r="Y2377" s="98"/>
    </row>
    <row r="2378" spans="2:25" x14ac:dyDescent="0.25">
      <c r="B2378" s="109"/>
      <c r="C2378" s="16"/>
      <c r="Y2378" s="98"/>
    </row>
    <row r="2379" spans="2:25" x14ac:dyDescent="0.25">
      <c r="B2379" s="109"/>
      <c r="C2379" s="16"/>
      <c r="Y2379" s="98"/>
    </row>
    <row r="2380" spans="2:25" x14ac:dyDescent="0.25">
      <c r="B2380" s="109"/>
      <c r="C2380" s="16"/>
      <c r="Y2380" s="98"/>
    </row>
    <row r="2381" spans="2:25" x14ac:dyDescent="0.25">
      <c r="B2381" s="109"/>
      <c r="C2381" s="16"/>
      <c r="Y2381" s="98"/>
    </row>
    <row r="2382" spans="2:25" x14ac:dyDescent="0.25">
      <c r="B2382" s="109"/>
      <c r="C2382" s="16"/>
      <c r="Y2382" s="98"/>
    </row>
    <row r="2383" spans="2:25" x14ac:dyDescent="0.25">
      <c r="B2383" s="109"/>
      <c r="C2383" s="16"/>
      <c r="Y2383" s="98"/>
    </row>
    <row r="2384" spans="2:25" x14ac:dyDescent="0.25">
      <c r="B2384" s="109"/>
      <c r="C2384" s="16"/>
      <c r="Y2384" s="98"/>
    </row>
    <row r="2385" spans="2:25" x14ac:dyDescent="0.25">
      <c r="B2385" s="109"/>
      <c r="C2385" s="16"/>
      <c r="Y2385" s="98"/>
    </row>
    <row r="2386" spans="2:25" x14ac:dyDescent="0.25">
      <c r="B2386" s="109"/>
      <c r="C2386" s="16"/>
      <c r="Y2386" s="98"/>
    </row>
    <row r="2387" spans="2:25" x14ac:dyDescent="0.25">
      <c r="B2387" s="109"/>
      <c r="C2387" s="16"/>
      <c r="Y2387" s="98"/>
    </row>
    <row r="2388" spans="2:25" x14ac:dyDescent="0.25">
      <c r="B2388" s="109"/>
      <c r="C2388" s="16"/>
      <c r="Y2388" s="98"/>
    </row>
    <row r="2389" spans="2:25" x14ac:dyDescent="0.25">
      <c r="B2389" s="109"/>
      <c r="C2389" s="16"/>
      <c r="Y2389" s="98"/>
    </row>
    <row r="2390" spans="2:25" x14ac:dyDescent="0.25">
      <c r="B2390" s="109"/>
      <c r="C2390" s="16"/>
      <c r="Y2390" s="98"/>
    </row>
    <row r="2391" spans="2:25" x14ac:dyDescent="0.25">
      <c r="B2391" s="109"/>
      <c r="C2391" s="16"/>
      <c r="Y2391" s="98"/>
    </row>
    <row r="2392" spans="2:25" x14ac:dyDescent="0.25">
      <c r="B2392" s="109"/>
      <c r="C2392" s="16"/>
      <c r="Y2392" s="98"/>
    </row>
    <row r="2393" spans="2:25" x14ac:dyDescent="0.25">
      <c r="B2393" s="109"/>
      <c r="C2393" s="16"/>
      <c r="Y2393" s="98"/>
    </row>
    <row r="2394" spans="2:25" x14ac:dyDescent="0.25">
      <c r="B2394" s="109"/>
      <c r="C2394" s="16"/>
      <c r="Y2394" s="98"/>
    </row>
    <row r="2395" spans="2:25" x14ac:dyDescent="0.25">
      <c r="B2395" s="109"/>
      <c r="C2395" s="16"/>
      <c r="Y2395" s="98"/>
    </row>
    <row r="2396" spans="2:25" x14ac:dyDescent="0.25">
      <c r="B2396" s="109"/>
      <c r="C2396" s="16"/>
      <c r="Y2396" s="98"/>
    </row>
    <row r="2397" spans="2:25" x14ac:dyDescent="0.25">
      <c r="B2397" s="109"/>
      <c r="C2397" s="16"/>
      <c r="Y2397" s="98"/>
    </row>
    <row r="2398" spans="2:25" x14ac:dyDescent="0.25">
      <c r="B2398" s="109"/>
      <c r="C2398" s="16"/>
      <c r="Y2398" s="98"/>
    </row>
    <row r="2399" spans="2:25" x14ac:dyDescent="0.25">
      <c r="B2399" s="109"/>
      <c r="C2399" s="16"/>
      <c r="Y2399" s="98"/>
    </row>
    <row r="2400" spans="2:25" x14ac:dyDescent="0.25">
      <c r="B2400" s="109"/>
      <c r="C2400" s="16"/>
      <c r="Y2400" s="98"/>
    </row>
    <row r="2401" spans="2:25" x14ac:dyDescent="0.25">
      <c r="B2401" s="109"/>
      <c r="C2401" s="16"/>
      <c r="Y2401" s="98"/>
    </row>
    <row r="2402" spans="2:25" x14ac:dyDescent="0.25">
      <c r="B2402" s="109"/>
      <c r="C2402" s="16"/>
      <c r="Y2402" s="98"/>
    </row>
    <row r="2403" spans="2:25" x14ac:dyDescent="0.25">
      <c r="B2403" s="109"/>
      <c r="C2403" s="16"/>
      <c r="Y2403" s="98"/>
    </row>
    <row r="2404" spans="2:25" x14ac:dyDescent="0.25">
      <c r="B2404" s="109"/>
      <c r="C2404" s="16"/>
      <c r="Y2404" s="98"/>
    </row>
    <row r="2405" spans="2:25" x14ac:dyDescent="0.25">
      <c r="B2405" s="109"/>
      <c r="C2405" s="16"/>
      <c r="Y2405" s="98"/>
    </row>
    <row r="2406" spans="2:25" x14ac:dyDescent="0.25">
      <c r="B2406" s="109"/>
      <c r="C2406" s="16"/>
      <c r="Y2406" s="98"/>
    </row>
    <row r="2407" spans="2:25" x14ac:dyDescent="0.25">
      <c r="B2407" s="109"/>
      <c r="C2407" s="16"/>
      <c r="Y2407" s="98"/>
    </row>
    <row r="2408" spans="2:25" x14ac:dyDescent="0.25">
      <c r="B2408" s="109"/>
      <c r="C2408" s="16"/>
      <c r="Y2408" s="98"/>
    </row>
    <row r="2409" spans="2:25" x14ac:dyDescent="0.25">
      <c r="B2409" s="109"/>
      <c r="C2409" s="16"/>
      <c r="Y2409" s="98"/>
    </row>
    <row r="2410" spans="2:25" x14ac:dyDescent="0.25">
      <c r="B2410" s="109"/>
      <c r="C2410" s="16"/>
      <c r="Y2410" s="98"/>
    </row>
    <row r="2411" spans="2:25" x14ac:dyDescent="0.25">
      <c r="B2411" s="109"/>
      <c r="C2411" s="16"/>
      <c r="Y2411" s="98"/>
    </row>
    <row r="2412" spans="2:25" x14ac:dyDescent="0.25">
      <c r="B2412" s="109"/>
      <c r="C2412" s="16"/>
      <c r="Y2412" s="98"/>
    </row>
    <row r="2413" spans="2:25" x14ac:dyDescent="0.25">
      <c r="B2413" s="109"/>
      <c r="C2413" s="16"/>
      <c r="Y2413" s="98"/>
    </row>
    <row r="2414" spans="2:25" x14ac:dyDescent="0.25">
      <c r="B2414" s="109"/>
      <c r="C2414" s="16"/>
      <c r="Y2414" s="98"/>
    </row>
    <row r="2415" spans="2:25" x14ac:dyDescent="0.25">
      <c r="B2415" s="109"/>
      <c r="C2415" s="16"/>
      <c r="Y2415" s="98"/>
    </row>
    <row r="2416" spans="2:25" x14ac:dyDescent="0.25">
      <c r="B2416" s="109"/>
      <c r="C2416" s="16"/>
      <c r="Y2416" s="98"/>
    </row>
    <row r="2417" spans="2:25" x14ac:dyDescent="0.25">
      <c r="B2417" s="109"/>
      <c r="C2417" s="16"/>
      <c r="Y2417" s="98"/>
    </row>
    <row r="2418" spans="2:25" x14ac:dyDescent="0.25">
      <c r="B2418" s="109"/>
      <c r="C2418" s="16"/>
      <c r="Y2418" s="98"/>
    </row>
    <row r="2419" spans="2:25" x14ac:dyDescent="0.25">
      <c r="B2419" s="109"/>
      <c r="C2419" s="16"/>
      <c r="Y2419" s="98"/>
    </row>
    <row r="2420" spans="2:25" x14ac:dyDescent="0.25">
      <c r="B2420" s="109"/>
      <c r="C2420" s="16"/>
      <c r="Y2420" s="98"/>
    </row>
    <row r="2421" spans="2:25" x14ac:dyDescent="0.25">
      <c r="B2421" s="109"/>
      <c r="C2421" s="16"/>
      <c r="Y2421" s="98"/>
    </row>
    <row r="2422" spans="2:25" x14ac:dyDescent="0.25">
      <c r="B2422" s="109"/>
      <c r="C2422" s="16"/>
      <c r="Y2422" s="98"/>
    </row>
    <row r="2423" spans="2:25" x14ac:dyDescent="0.25">
      <c r="B2423" s="109"/>
      <c r="C2423" s="16"/>
      <c r="Y2423" s="98"/>
    </row>
    <row r="2424" spans="2:25" x14ac:dyDescent="0.25">
      <c r="B2424" s="109"/>
      <c r="C2424" s="16"/>
      <c r="Y2424" s="98"/>
    </row>
    <row r="2425" spans="2:25" x14ac:dyDescent="0.25">
      <c r="B2425" s="109"/>
      <c r="C2425" s="16"/>
      <c r="Y2425" s="98"/>
    </row>
    <row r="2426" spans="2:25" x14ac:dyDescent="0.25">
      <c r="B2426" s="109"/>
      <c r="C2426" s="16"/>
      <c r="Y2426" s="98"/>
    </row>
    <row r="2427" spans="2:25" x14ac:dyDescent="0.25">
      <c r="B2427" s="109"/>
      <c r="C2427" s="16"/>
      <c r="Y2427" s="98"/>
    </row>
    <row r="2428" spans="2:25" x14ac:dyDescent="0.25">
      <c r="B2428" s="109"/>
      <c r="C2428" s="16"/>
      <c r="Y2428" s="98"/>
    </row>
    <row r="2429" spans="2:25" x14ac:dyDescent="0.25">
      <c r="B2429" s="109"/>
      <c r="C2429" s="16"/>
      <c r="Y2429" s="98"/>
    </row>
    <row r="2430" spans="2:25" x14ac:dyDescent="0.25">
      <c r="B2430" s="109"/>
      <c r="C2430" s="16"/>
      <c r="Y2430" s="98"/>
    </row>
    <row r="2431" spans="2:25" x14ac:dyDescent="0.25">
      <c r="B2431" s="109"/>
      <c r="C2431" s="16"/>
      <c r="Y2431" s="98"/>
    </row>
    <row r="2432" spans="2:25" x14ac:dyDescent="0.25">
      <c r="B2432" s="109"/>
      <c r="C2432" s="16"/>
      <c r="Y2432" s="98"/>
    </row>
    <row r="2433" spans="2:25" x14ac:dyDescent="0.25">
      <c r="B2433" s="109"/>
      <c r="C2433" s="16"/>
      <c r="Y2433" s="98"/>
    </row>
    <row r="2434" spans="2:25" x14ac:dyDescent="0.25">
      <c r="B2434" s="109"/>
      <c r="C2434" s="16"/>
      <c r="Y2434" s="98"/>
    </row>
    <row r="2435" spans="2:25" x14ac:dyDescent="0.25">
      <c r="B2435" s="109"/>
      <c r="C2435" s="16"/>
      <c r="Y2435" s="98"/>
    </row>
    <row r="2436" spans="2:25" x14ac:dyDescent="0.25">
      <c r="B2436" s="109"/>
      <c r="C2436" s="16"/>
      <c r="Y2436" s="98"/>
    </row>
    <row r="2437" spans="2:25" x14ac:dyDescent="0.25">
      <c r="B2437" s="109"/>
      <c r="C2437" s="16"/>
      <c r="Y2437" s="98"/>
    </row>
    <row r="2438" spans="2:25" x14ac:dyDescent="0.25">
      <c r="B2438" s="109"/>
      <c r="C2438" s="16"/>
      <c r="Y2438" s="98"/>
    </row>
    <row r="2439" spans="2:25" x14ac:dyDescent="0.25">
      <c r="B2439" s="109"/>
      <c r="C2439" s="16"/>
      <c r="Y2439" s="98"/>
    </row>
    <row r="2440" spans="2:25" x14ac:dyDescent="0.25">
      <c r="B2440" s="109"/>
      <c r="C2440" s="16"/>
      <c r="Y2440" s="98"/>
    </row>
    <row r="2441" spans="2:25" x14ac:dyDescent="0.25">
      <c r="B2441" s="109"/>
      <c r="C2441" s="16"/>
      <c r="Y2441" s="98"/>
    </row>
    <row r="2442" spans="2:25" x14ac:dyDescent="0.25">
      <c r="B2442" s="109"/>
      <c r="C2442" s="16"/>
      <c r="Y2442" s="98"/>
    </row>
    <row r="2443" spans="2:25" x14ac:dyDescent="0.25">
      <c r="B2443" s="109"/>
      <c r="C2443" s="16"/>
      <c r="Y2443" s="98"/>
    </row>
    <row r="2444" spans="2:25" x14ac:dyDescent="0.25">
      <c r="B2444" s="109"/>
      <c r="C2444" s="16"/>
      <c r="Y2444" s="98"/>
    </row>
    <row r="2445" spans="2:25" x14ac:dyDescent="0.25">
      <c r="B2445" s="109"/>
      <c r="C2445" s="16"/>
      <c r="Y2445" s="98"/>
    </row>
    <row r="2446" spans="2:25" x14ac:dyDescent="0.25">
      <c r="B2446" s="109"/>
      <c r="C2446" s="16"/>
      <c r="Y2446" s="98"/>
    </row>
    <row r="2447" spans="2:25" x14ac:dyDescent="0.25">
      <c r="B2447" s="109"/>
      <c r="C2447" s="16"/>
      <c r="Y2447" s="98"/>
    </row>
    <row r="2448" spans="2:25" x14ac:dyDescent="0.25">
      <c r="B2448" s="109"/>
      <c r="C2448" s="16"/>
      <c r="Y2448" s="98"/>
    </row>
    <row r="2449" spans="2:25" x14ac:dyDescent="0.25">
      <c r="B2449" s="109"/>
      <c r="C2449" s="16"/>
      <c r="Y2449" s="98"/>
    </row>
    <row r="2450" spans="2:25" x14ac:dyDescent="0.25">
      <c r="B2450" s="109"/>
      <c r="C2450" s="16"/>
      <c r="Y2450" s="98"/>
    </row>
    <row r="2451" spans="2:25" x14ac:dyDescent="0.25">
      <c r="B2451" s="109"/>
      <c r="C2451" s="16"/>
      <c r="Y2451" s="98"/>
    </row>
    <row r="2452" spans="2:25" x14ac:dyDescent="0.25">
      <c r="B2452" s="109"/>
      <c r="C2452" s="16"/>
      <c r="Y2452" s="98"/>
    </row>
    <row r="2453" spans="2:25" x14ac:dyDescent="0.25">
      <c r="B2453" s="109"/>
      <c r="C2453" s="16"/>
      <c r="Y2453" s="98"/>
    </row>
    <row r="2454" spans="2:25" x14ac:dyDescent="0.25">
      <c r="B2454" s="109"/>
      <c r="C2454" s="16"/>
      <c r="Y2454" s="98"/>
    </row>
    <row r="2455" spans="2:25" x14ac:dyDescent="0.25">
      <c r="B2455" s="109"/>
      <c r="C2455" s="16"/>
      <c r="Y2455" s="98"/>
    </row>
    <row r="2456" spans="2:25" x14ac:dyDescent="0.25">
      <c r="B2456" s="109"/>
      <c r="C2456" s="16"/>
      <c r="Y2456" s="98"/>
    </row>
    <row r="2457" spans="2:25" x14ac:dyDescent="0.25">
      <c r="B2457" s="109"/>
      <c r="C2457" s="16"/>
      <c r="Y2457" s="98"/>
    </row>
    <row r="2458" spans="2:25" x14ac:dyDescent="0.25">
      <c r="B2458" s="109"/>
      <c r="C2458" s="16"/>
      <c r="Y2458" s="98"/>
    </row>
    <row r="2459" spans="2:25" x14ac:dyDescent="0.25">
      <c r="B2459" s="109"/>
      <c r="C2459" s="16"/>
      <c r="Y2459" s="98"/>
    </row>
    <row r="2460" spans="2:25" x14ac:dyDescent="0.25">
      <c r="B2460" s="109"/>
      <c r="C2460" s="16"/>
      <c r="Y2460" s="98"/>
    </row>
    <row r="2461" spans="2:25" x14ac:dyDescent="0.25">
      <c r="B2461" s="109"/>
      <c r="C2461" s="16"/>
      <c r="Y2461" s="98"/>
    </row>
    <row r="2462" spans="2:25" x14ac:dyDescent="0.25">
      <c r="B2462" s="109"/>
      <c r="C2462" s="16"/>
      <c r="Y2462" s="98"/>
    </row>
    <row r="2463" spans="2:25" x14ac:dyDescent="0.25">
      <c r="B2463" s="109"/>
      <c r="C2463" s="16"/>
      <c r="Y2463" s="98"/>
    </row>
    <row r="2464" spans="2:25" x14ac:dyDescent="0.25">
      <c r="B2464" s="109"/>
      <c r="C2464" s="16"/>
      <c r="Y2464" s="98"/>
    </row>
    <row r="2465" spans="2:25" x14ac:dyDescent="0.25">
      <c r="B2465" s="109"/>
      <c r="C2465" s="16"/>
      <c r="Y2465" s="98"/>
    </row>
    <row r="2466" spans="2:25" x14ac:dyDescent="0.25">
      <c r="B2466" s="109"/>
      <c r="C2466" s="16"/>
      <c r="Y2466" s="98"/>
    </row>
    <row r="2467" spans="2:25" x14ac:dyDescent="0.25">
      <c r="B2467" s="109"/>
      <c r="C2467" s="16"/>
      <c r="Y2467" s="98"/>
    </row>
    <row r="2468" spans="2:25" x14ac:dyDescent="0.25">
      <c r="B2468" s="109"/>
      <c r="C2468" s="16"/>
      <c r="Y2468" s="98"/>
    </row>
    <row r="2469" spans="2:25" x14ac:dyDescent="0.25">
      <c r="B2469" s="109"/>
      <c r="C2469" s="16"/>
      <c r="Y2469" s="98"/>
    </row>
    <row r="2470" spans="2:25" x14ac:dyDescent="0.25">
      <c r="B2470" s="109"/>
      <c r="C2470" s="16"/>
      <c r="Y2470" s="98"/>
    </row>
    <row r="2471" spans="2:25" x14ac:dyDescent="0.25">
      <c r="B2471" s="109"/>
      <c r="C2471" s="16"/>
      <c r="Y2471" s="98"/>
    </row>
    <row r="2472" spans="2:25" x14ac:dyDescent="0.25">
      <c r="B2472" s="109"/>
      <c r="C2472" s="16"/>
      <c r="Y2472" s="98"/>
    </row>
    <row r="2473" spans="2:25" x14ac:dyDescent="0.25">
      <c r="B2473" s="109"/>
      <c r="C2473" s="16"/>
      <c r="Y2473" s="98"/>
    </row>
    <row r="2474" spans="2:25" x14ac:dyDescent="0.25">
      <c r="B2474" s="109"/>
      <c r="C2474" s="16"/>
      <c r="Y2474" s="98"/>
    </row>
    <row r="2475" spans="2:25" x14ac:dyDescent="0.25">
      <c r="B2475" s="109"/>
      <c r="C2475" s="16"/>
      <c r="Y2475" s="98"/>
    </row>
    <row r="2476" spans="2:25" x14ac:dyDescent="0.25">
      <c r="B2476" s="109"/>
      <c r="C2476" s="16"/>
      <c r="Y2476" s="98"/>
    </row>
    <row r="2477" spans="2:25" x14ac:dyDescent="0.25">
      <c r="B2477" s="109"/>
      <c r="C2477" s="16"/>
      <c r="Y2477" s="98"/>
    </row>
    <row r="2478" spans="2:25" x14ac:dyDescent="0.25">
      <c r="B2478" s="109"/>
      <c r="C2478" s="16"/>
      <c r="Y2478" s="98"/>
    </row>
    <row r="2479" spans="2:25" x14ac:dyDescent="0.25">
      <c r="B2479" s="109"/>
      <c r="C2479" s="16"/>
      <c r="Y2479" s="98"/>
    </row>
    <row r="2480" spans="2:25" x14ac:dyDescent="0.25">
      <c r="B2480" s="109"/>
      <c r="C2480" s="16"/>
      <c r="Y2480" s="98"/>
    </row>
    <row r="2481" spans="2:25" x14ac:dyDescent="0.25">
      <c r="B2481" s="109"/>
      <c r="C2481" s="16"/>
      <c r="Y2481" s="98"/>
    </row>
    <row r="2482" spans="2:25" x14ac:dyDescent="0.25">
      <c r="B2482" s="109"/>
      <c r="C2482" s="16"/>
      <c r="Y2482" s="98"/>
    </row>
    <row r="2483" spans="2:25" x14ac:dyDescent="0.25">
      <c r="B2483" s="109"/>
      <c r="C2483" s="16"/>
      <c r="Y2483" s="98"/>
    </row>
    <row r="2484" spans="2:25" x14ac:dyDescent="0.25">
      <c r="B2484" s="109"/>
      <c r="C2484" s="16"/>
      <c r="Y2484" s="98"/>
    </row>
    <row r="2485" spans="2:25" x14ac:dyDescent="0.25">
      <c r="B2485" s="109"/>
      <c r="C2485" s="16"/>
      <c r="Y2485" s="98"/>
    </row>
    <row r="2486" spans="2:25" x14ac:dyDescent="0.25">
      <c r="B2486" s="109"/>
      <c r="C2486" s="16"/>
      <c r="Y2486" s="98"/>
    </row>
    <row r="2487" spans="2:25" x14ac:dyDescent="0.25">
      <c r="B2487" s="109"/>
      <c r="C2487" s="16"/>
      <c r="Y2487" s="98"/>
    </row>
    <row r="2488" spans="2:25" x14ac:dyDescent="0.25">
      <c r="B2488" s="109"/>
      <c r="C2488" s="16"/>
      <c r="Y2488" s="98"/>
    </row>
    <row r="2489" spans="2:25" x14ac:dyDescent="0.25">
      <c r="B2489" s="109"/>
      <c r="C2489" s="16"/>
      <c r="Y2489" s="98"/>
    </row>
    <row r="2490" spans="2:25" x14ac:dyDescent="0.25">
      <c r="B2490" s="109"/>
      <c r="C2490" s="16"/>
      <c r="Y2490" s="98"/>
    </row>
    <row r="2491" spans="2:25" x14ac:dyDescent="0.25">
      <c r="B2491" s="109"/>
      <c r="C2491" s="16"/>
      <c r="Y2491" s="98"/>
    </row>
    <row r="2492" spans="2:25" x14ac:dyDescent="0.25">
      <c r="B2492" s="109"/>
      <c r="C2492" s="16"/>
      <c r="Y2492" s="98"/>
    </row>
    <row r="2493" spans="2:25" x14ac:dyDescent="0.25">
      <c r="B2493" s="109"/>
      <c r="C2493" s="16"/>
      <c r="Y2493" s="98"/>
    </row>
    <row r="2494" spans="2:25" x14ac:dyDescent="0.25">
      <c r="B2494" s="109"/>
      <c r="C2494" s="16"/>
      <c r="Y2494" s="98"/>
    </row>
    <row r="2495" spans="2:25" x14ac:dyDescent="0.25">
      <c r="B2495" s="109"/>
      <c r="C2495" s="16"/>
      <c r="Y2495" s="98"/>
    </row>
    <row r="2496" spans="2:25" x14ac:dyDescent="0.25">
      <c r="B2496" s="109"/>
      <c r="C2496" s="16"/>
      <c r="Y2496" s="98"/>
    </row>
    <row r="2497" spans="2:25" x14ac:dyDescent="0.25">
      <c r="B2497" s="109"/>
      <c r="C2497" s="16"/>
      <c r="Y2497" s="98"/>
    </row>
    <row r="2498" spans="2:25" x14ac:dyDescent="0.25">
      <c r="B2498" s="109"/>
      <c r="C2498" s="16"/>
      <c r="Y2498" s="98"/>
    </row>
    <row r="2499" spans="2:25" x14ac:dyDescent="0.25">
      <c r="B2499" s="109"/>
      <c r="C2499" s="16"/>
      <c r="Y2499" s="98"/>
    </row>
    <row r="2500" spans="2:25" x14ac:dyDescent="0.25">
      <c r="B2500" s="109"/>
      <c r="C2500" s="16"/>
      <c r="Y2500" s="98"/>
    </row>
    <row r="2501" spans="2:25" x14ac:dyDescent="0.25">
      <c r="B2501" s="109"/>
      <c r="C2501" s="16"/>
      <c r="Y2501" s="98"/>
    </row>
    <row r="2502" spans="2:25" x14ac:dyDescent="0.25">
      <c r="B2502" s="109"/>
      <c r="C2502" s="16"/>
      <c r="Y2502" s="98"/>
    </row>
    <row r="2503" spans="2:25" x14ac:dyDescent="0.25">
      <c r="B2503" s="109"/>
      <c r="C2503" s="16"/>
      <c r="Y2503" s="98"/>
    </row>
    <row r="2504" spans="2:25" x14ac:dyDescent="0.25">
      <c r="B2504" s="109"/>
      <c r="C2504" s="16"/>
      <c r="Y2504" s="98"/>
    </row>
    <row r="2505" spans="2:25" x14ac:dyDescent="0.25">
      <c r="B2505" s="109"/>
      <c r="C2505" s="16"/>
      <c r="Y2505" s="98"/>
    </row>
    <row r="2506" spans="2:25" x14ac:dyDescent="0.25">
      <c r="B2506" s="109"/>
      <c r="C2506" s="16"/>
      <c r="Y2506" s="98"/>
    </row>
    <row r="2507" spans="2:25" x14ac:dyDescent="0.25">
      <c r="B2507" s="109"/>
      <c r="C2507" s="16"/>
      <c r="Y2507" s="98"/>
    </row>
    <row r="2508" spans="2:25" x14ac:dyDescent="0.25">
      <c r="B2508" s="109"/>
      <c r="C2508" s="16"/>
      <c r="Y2508" s="98"/>
    </row>
    <row r="2509" spans="2:25" x14ac:dyDescent="0.25">
      <c r="B2509" s="109"/>
      <c r="C2509" s="16"/>
      <c r="Y2509" s="98"/>
    </row>
    <row r="2510" spans="2:25" x14ac:dyDescent="0.25">
      <c r="B2510" s="109"/>
      <c r="C2510" s="16"/>
      <c r="Y2510" s="98"/>
    </row>
    <row r="2511" spans="2:25" x14ac:dyDescent="0.25">
      <c r="B2511" s="109"/>
      <c r="C2511" s="16"/>
      <c r="Y2511" s="98"/>
    </row>
    <row r="2512" spans="2:25" x14ac:dyDescent="0.25">
      <c r="B2512" s="109"/>
      <c r="C2512" s="16"/>
      <c r="Y2512" s="98"/>
    </row>
    <row r="2513" spans="2:25" x14ac:dyDescent="0.25">
      <c r="B2513" s="109"/>
      <c r="C2513" s="16"/>
      <c r="Y2513" s="98"/>
    </row>
    <row r="2514" spans="2:25" x14ac:dyDescent="0.25">
      <c r="B2514" s="109"/>
      <c r="C2514" s="16"/>
      <c r="Y2514" s="98"/>
    </row>
    <row r="2515" spans="2:25" x14ac:dyDescent="0.25">
      <c r="B2515" s="109"/>
      <c r="C2515" s="16"/>
      <c r="Y2515" s="98"/>
    </row>
    <row r="2516" spans="2:25" x14ac:dyDescent="0.25">
      <c r="B2516" s="109"/>
      <c r="C2516" s="16"/>
      <c r="Y2516" s="98"/>
    </row>
    <row r="2517" spans="2:25" x14ac:dyDescent="0.25">
      <c r="B2517" s="109"/>
      <c r="C2517" s="16"/>
      <c r="Y2517" s="98"/>
    </row>
    <row r="2518" spans="2:25" x14ac:dyDescent="0.25">
      <c r="B2518" s="109"/>
      <c r="C2518" s="16"/>
      <c r="Y2518" s="98"/>
    </row>
    <row r="2519" spans="2:25" x14ac:dyDescent="0.25">
      <c r="B2519" s="109"/>
      <c r="C2519" s="16"/>
      <c r="Y2519" s="98"/>
    </row>
    <row r="2520" spans="2:25" x14ac:dyDescent="0.25">
      <c r="B2520" s="109"/>
      <c r="C2520" s="16"/>
      <c r="Y2520" s="98"/>
    </row>
    <row r="2521" spans="2:25" x14ac:dyDescent="0.25">
      <c r="B2521" s="109"/>
      <c r="C2521" s="16"/>
      <c r="Y2521" s="98"/>
    </row>
    <row r="2522" spans="2:25" x14ac:dyDescent="0.25">
      <c r="B2522" s="109"/>
      <c r="C2522" s="16"/>
      <c r="Y2522" s="98"/>
    </row>
    <row r="2523" spans="2:25" x14ac:dyDescent="0.25">
      <c r="B2523" s="109"/>
      <c r="C2523" s="16"/>
      <c r="Y2523" s="98"/>
    </row>
    <row r="2524" spans="2:25" x14ac:dyDescent="0.25">
      <c r="B2524" s="109"/>
      <c r="C2524" s="16"/>
      <c r="Y2524" s="98"/>
    </row>
    <row r="2525" spans="2:25" x14ac:dyDescent="0.25">
      <c r="B2525" s="109"/>
      <c r="C2525" s="16"/>
      <c r="Y2525" s="98"/>
    </row>
    <row r="2526" spans="2:25" x14ac:dyDescent="0.25">
      <c r="B2526" s="109"/>
      <c r="C2526" s="16"/>
      <c r="Y2526" s="98"/>
    </row>
    <row r="2527" spans="2:25" x14ac:dyDescent="0.25">
      <c r="B2527" s="109"/>
      <c r="C2527" s="16"/>
      <c r="Y2527" s="98"/>
    </row>
    <row r="2528" spans="2:25" x14ac:dyDescent="0.25">
      <c r="B2528" s="109"/>
      <c r="C2528" s="16"/>
      <c r="Y2528" s="98"/>
    </row>
    <row r="2529" spans="2:25" x14ac:dyDescent="0.25">
      <c r="B2529" s="109"/>
      <c r="C2529" s="16"/>
      <c r="Y2529" s="98"/>
    </row>
    <row r="2530" spans="2:25" x14ac:dyDescent="0.25">
      <c r="B2530" s="109"/>
      <c r="C2530" s="16"/>
      <c r="Y2530" s="98"/>
    </row>
    <row r="2531" spans="2:25" x14ac:dyDescent="0.25">
      <c r="B2531" s="109"/>
      <c r="C2531" s="16"/>
      <c r="Y2531" s="98"/>
    </row>
    <row r="2532" spans="2:25" x14ac:dyDescent="0.25">
      <c r="B2532" s="109"/>
      <c r="C2532" s="16"/>
      <c r="Y2532" s="98"/>
    </row>
    <row r="2533" spans="2:25" x14ac:dyDescent="0.25">
      <c r="B2533" s="109"/>
      <c r="C2533" s="16"/>
      <c r="Y2533" s="98"/>
    </row>
    <row r="2534" spans="2:25" x14ac:dyDescent="0.25">
      <c r="B2534" s="109"/>
      <c r="C2534" s="16"/>
      <c r="Y2534" s="98"/>
    </row>
    <row r="2535" spans="2:25" x14ac:dyDescent="0.25">
      <c r="B2535" s="109"/>
      <c r="C2535" s="16"/>
      <c r="Y2535" s="98"/>
    </row>
    <row r="2536" spans="2:25" x14ac:dyDescent="0.25">
      <c r="B2536" s="109"/>
      <c r="C2536" s="16"/>
      <c r="Y2536" s="98"/>
    </row>
    <row r="2537" spans="2:25" x14ac:dyDescent="0.25">
      <c r="B2537" s="109"/>
      <c r="C2537" s="16"/>
      <c r="Y2537" s="98"/>
    </row>
    <row r="2538" spans="2:25" x14ac:dyDescent="0.25">
      <c r="B2538" s="109"/>
      <c r="C2538" s="16"/>
      <c r="Y2538" s="98"/>
    </row>
    <row r="2539" spans="2:25" x14ac:dyDescent="0.25">
      <c r="B2539" s="109"/>
      <c r="C2539" s="16"/>
      <c r="Y2539" s="98"/>
    </row>
    <row r="2540" spans="2:25" x14ac:dyDescent="0.25">
      <c r="B2540" s="109"/>
      <c r="C2540" s="16"/>
      <c r="Y2540" s="98"/>
    </row>
    <row r="2541" spans="2:25" x14ac:dyDescent="0.25">
      <c r="B2541" s="109"/>
      <c r="C2541" s="16"/>
      <c r="Y2541" s="98"/>
    </row>
    <row r="2542" spans="2:25" x14ac:dyDescent="0.25">
      <c r="B2542" s="109"/>
      <c r="C2542" s="16"/>
      <c r="Y2542" s="98"/>
    </row>
    <row r="2543" spans="2:25" x14ac:dyDescent="0.25">
      <c r="B2543" s="109"/>
      <c r="C2543" s="16"/>
      <c r="Y2543" s="98"/>
    </row>
    <row r="2544" spans="2:25" x14ac:dyDescent="0.25">
      <c r="B2544" s="109"/>
      <c r="C2544" s="16"/>
      <c r="Y2544" s="98"/>
    </row>
    <row r="2545" spans="2:25" x14ac:dyDescent="0.25">
      <c r="B2545" s="109"/>
      <c r="C2545" s="16"/>
      <c r="Y2545" s="98"/>
    </row>
    <row r="2546" spans="2:25" x14ac:dyDescent="0.25">
      <c r="B2546" s="109"/>
      <c r="C2546" s="16"/>
      <c r="Y2546" s="98"/>
    </row>
    <row r="2547" spans="2:25" x14ac:dyDescent="0.25">
      <c r="B2547" s="109"/>
      <c r="C2547" s="16"/>
      <c r="Y2547" s="98"/>
    </row>
    <row r="2548" spans="2:25" x14ac:dyDescent="0.25">
      <c r="B2548" s="109"/>
      <c r="C2548" s="16"/>
      <c r="Y2548" s="98"/>
    </row>
    <row r="2549" spans="2:25" x14ac:dyDescent="0.25">
      <c r="B2549" s="109"/>
      <c r="C2549" s="16"/>
      <c r="Y2549" s="98"/>
    </row>
    <row r="2550" spans="2:25" x14ac:dyDescent="0.25">
      <c r="B2550" s="109"/>
      <c r="C2550" s="16"/>
      <c r="Y2550" s="98"/>
    </row>
    <row r="2551" spans="2:25" x14ac:dyDescent="0.25">
      <c r="B2551" s="109"/>
      <c r="C2551" s="16"/>
      <c r="Y2551" s="98"/>
    </row>
    <row r="2552" spans="2:25" x14ac:dyDescent="0.25">
      <c r="B2552" s="109"/>
      <c r="C2552" s="16"/>
      <c r="Y2552" s="98"/>
    </row>
    <row r="2553" spans="2:25" x14ac:dyDescent="0.25">
      <c r="B2553" s="109"/>
      <c r="C2553" s="16"/>
      <c r="Y2553" s="98"/>
    </row>
    <row r="2554" spans="2:25" x14ac:dyDescent="0.25">
      <c r="B2554" s="109"/>
      <c r="C2554" s="16"/>
      <c r="Y2554" s="98"/>
    </row>
    <row r="2555" spans="2:25" x14ac:dyDescent="0.25">
      <c r="B2555" s="109"/>
      <c r="C2555" s="16"/>
      <c r="Y2555" s="98"/>
    </row>
    <row r="2556" spans="2:25" x14ac:dyDescent="0.25">
      <c r="B2556" s="109"/>
      <c r="C2556" s="16"/>
      <c r="Y2556" s="98"/>
    </row>
    <row r="2557" spans="2:25" x14ac:dyDescent="0.25">
      <c r="B2557" s="109"/>
      <c r="C2557" s="16"/>
      <c r="Y2557" s="98"/>
    </row>
    <row r="2558" spans="2:25" x14ac:dyDescent="0.25">
      <c r="B2558" s="109"/>
      <c r="C2558" s="16"/>
      <c r="Y2558" s="98"/>
    </row>
    <row r="2559" spans="2:25" x14ac:dyDescent="0.25">
      <c r="B2559" s="109"/>
      <c r="C2559" s="16"/>
      <c r="Y2559" s="98"/>
    </row>
    <row r="2560" spans="2:25" x14ac:dyDescent="0.25">
      <c r="B2560" s="109"/>
      <c r="C2560" s="16"/>
      <c r="Y2560" s="98"/>
    </row>
    <row r="2561" spans="2:25" x14ac:dyDescent="0.25">
      <c r="B2561" s="109"/>
      <c r="C2561" s="16"/>
      <c r="Y2561" s="98"/>
    </row>
    <row r="2562" spans="2:25" x14ac:dyDescent="0.25">
      <c r="B2562" s="109"/>
      <c r="C2562" s="16"/>
      <c r="Y2562" s="98"/>
    </row>
    <row r="2563" spans="2:25" x14ac:dyDescent="0.25">
      <c r="B2563" s="109"/>
      <c r="C2563" s="16"/>
      <c r="Y2563" s="98"/>
    </row>
    <row r="2564" spans="2:25" x14ac:dyDescent="0.25">
      <c r="B2564" s="109"/>
      <c r="C2564" s="16"/>
      <c r="Y2564" s="98"/>
    </row>
    <row r="2565" spans="2:25" x14ac:dyDescent="0.25">
      <c r="B2565" s="109"/>
      <c r="C2565" s="16"/>
      <c r="Y2565" s="98"/>
    </row>
    <row r="2566" spans="2:25" x14ac:dyDescent="0.25">
      <c r="B2566" s="109"/>
      <c r="C2566" s="16"/>
      <c r="Y2566" s="98"/>
    </row>
    <row r="2567" spans="2:25" x14ac:dyDescent="0.25">
      <c r="B2567" s="109"/>
      <c r="C2567" s="16"/>
      <c r="Y2567" s="98"/>
    </row>
    <row r="2568" spans="2:25" x14ac:dyDescent="0.25">
      <c r="B2568" s="109"/>
      <c r="C2568" s="16"/>
      <c r="Y2568" s="98"/>
    </row>
    <row r="2569" spans="2:25" x14ac:dyDescent="0.25">
      <c r="B2569" s="109"/>
      <c r="C2569" s="16"/>
      <c r="Y2569" s="98"/>
    </row>
    <row r="2570" spans="2:25" x14ac:dyDescent="0.25">
      <c r="B2570" s="109"/>
      <c r="C2570" s="16"/>
      <c r="Y2570" s="98"/>
    </row>
    <row r="2571" spans="2:25" x14ac:dyDescent="0.25">
      <c r="B2571" s="109"/>
      <c r="C2571" s="16"/>
      <c r="Y2571" s="98"/>
    </row>
    <row r="2572" spans="2:25" x14ac:dyDescent="0.25">
      <c r="B2572" s="109"/>
      <c r="C2572" s="16"/>
      <c r="Y2572" s="98"/>
    </row>
    <row r="2573" spans="2:25" x14ac:dyDescent="0.25">
      <c r="B2573" s="109"/>
      <c r="C2573" s="16"/>
      <c r="Y2573" s="98"/>
    </row>
    <row r="2574" spans="2:25" x14ac:dyDescent="0.25">
      <c r="B2574" s="109"/>
      <c r="C2574" s="16"/>
      <c r="Y2574" s="98"/>
    </row>
    <row r="2575" spans="2:25" x14ac:dyDescent="0.25">
      <c r="B2575" s="109"/>
      <c r="C2575" s="16"/>
      <c r="Y2575" s="98"/>
    </row>
    <row r="2576" spans="2:25" x14ac:dyDescent="0.25">
      <c r="B2576" s="109"/>
      <c r="C2576" s="16"/>
      <c r="Y2576" s="98"/>
    </row>
    <row r="2577" spans="2:25" x14ac:dyDescent="0.25">
      <c r="B2577" s="109"/>
      <c r="C2577" s="16"/>
      <c r="Y2577" s="98"/>
    </row>
    <row r="2578" spans="2:25" x14ac:dyDescent="0.25">
      <c r="B2578" s="109"/>
      <c r="C2578" s="16"/>
      <c r="Y2578" s="98"/>
    </row>
    <row r="2579" spans="2:25" x14ac:dyDescent="0.25">
      <c r="B2579" s="109"/>
      <c r="C2579" s="16"/>
      <c r="Y2579" s="98"/>
    </row>
    <row r="2580" spans="2:25" x14ac:dyDescent="0.25">
      <c r="B2580" s="109"/>
      <c r="C2580" s="16"/>
      <c r="Y2580" s="98"/>
    </row>
    <row r="2581" spans="2:25" x14ac:dyDescent="0.25">
      <c r="B2581" s="109"/>
      <c r="C2581" s="16"/>
      <c r="Y2581" s="98"/>
    </row>
    <row r="2582" spans="2:25" x14ac:dyDescent="0.25">
      <c r="B2582" s="109"/>
      <c r="C2582" s="16"/>
      <c r="Y2582" s="98"/>
    </row>
    <row r="2583" spans="2:25" x14ac:dyDescent="0.25">
      <c r="B2583" s="109"/>
      <c r="C2583" s="16"/>
      <c r="Y2583" s="98"/>
    </row>
    <row r="2584" spans="2:25" x14ac:dyDescent="0.25">
      <c r="B2584" s="109"/>
      <c r="C2584" s="16"/>
      <c r="Y2584" s="98"/>
    </row>
    <row r="2585" spans="2:25" x14ac:dyDescent="0.25">
      <c r="B2585" s="109"/>
      <c r="C2585" s="16"/>
      <c r="Y2585" s="98"/>
    </row>
    <row r="2586" spans="2:25" x14ac:dyDescent="0.25">
      <c r="B2586" s="109"/>
      <c r="C2586" s="16"/>
      <c r="Y2586" s="98"/>
    </row>
    <row r="2587" spans="2:25" x14ac:dyDescent="0.25">
      <c r="B2587" s="109"/>
      <c r="C2587" s="16"/>
      <c r="Y2587" s="98"/>
    </row>
    <row r="2588" spans="2:25" x14ac:dyDescent="0.25">
      <c r="B2588" s="109"/>
      <c r="C2588" s="16"/>
      <c r="Y2588" s="98"/>
    </row>
    <row r="2589" spans="2:25" x14ac:dyDescent="0.25">
      <c r="B2589" s="109"/>
      <c r="C2589" s="16"/>
      <c r="Y2589" s="98"/>
    </row>
    <row r="2590" spans="2:25" x14ac:dyDescent="0.25">
      <c r="B2590" s="109"/>
      <c r="C2590" s="16"/>
      <c r="Y2590" s="98"/>
    </row>
    <row r="2591" spans="2:25" x14ac:dyDescent="0.25">
      <c r="B2591" s="109"/>
      <c r="C2591" s="16"/>
      <c r="Y2591" s="98"/>
    </row>
    <row r="2592" spans="2:25" x14ac:dyDescent="0.25">
      <c r="B2592" s="109"/>
      <c r="C2592" s="16"/>
      <c r="Y2592" s="98"/>
    </row>
    <row r="2593" spans="2:25" x14ac:dyDescent="0.25">
      <c r="B2593" s="109"/>
      <c r="C2593" s="16"/>
      <c r="Y2593" s="98"/>
    </row>
    <row r="2594" spans="2:25" x14ac:dyDescent="0.25">
      <c r="B2594" s="109"/>
      <c r="C2594" s="16"/>
      <c r="Y2594" s="98"/>
    </row>
    <row r="2595" spans="2:25" x14ac:dyDescent="0.25">
      <c r="B2595" s="109"/>
      <c r="C2595" s="16"/>
      <c r="Y2595" s="98"/>
    </row>
    <row r="2596" spans="2:25" x14ac:dyDescent="0.25">
      <c r="B2596" s="109"/>
      <c r="C2596" s="16"/>
      <c r="Y2596" s="98"/>
    </row>
    <row r="2597" spans="2:25" x14ac:dyDescent="0.25">
      <c r="B2597" s="109"/>
      <c r="C2597" s="16"/>
      <c r="Y2597" s="98"/>
    </row>
    <row r="2598" spans="2:25" x14ac:dyDescent="0.25">
      <c r="B2598" s="109"/>
      <c r="C2598" s="16"/>
      <c r="Y2598" s="98"/>
    </row>
    <row r="2599" spans="2:25" x14ac:dyDescent="0.25">
      <c r="B2599" s="109"/>
      <c r="C2599" s="16"/>
      <c r="Y2599" s="98"/>
    </row>
    <row r="2600" spans="2:25" x14ac:dyDescent="0.25">
      <c r="B2600" s="109"/>
      <c r="C2600" s="16"/>
      <c r="Y2600" s="98"/>
    </row>
    <row r="2601" spans="2:25" x14ac:dyDescent="0.25">
      <c r="B2601" s="109"/>
      <c r="C2601" s="16"/>
      <c r="Y2601" s="98"/>
    </row>
    <row r="2602" spans="2:25" x14ac:dyDescent="0.25">
      <c r="B2602" s="109"/>
      <c r="C2602" s="16"/>
      <c r="Y2602" s="98"/>
    </row>
    <row r="2603" spans="2:25" x14ac:dyDescent="0.25">
      <c r="B2603" s="109"/>
      <c r="C2603" s="16"/>
      <c r="Y2603" s="98"/>
    </row>
    <row r="2604" spans="2:25" x14ac:dyDescent="0.25">
      <c r="B2604" s="109"/>
      <c r="C2604" s="16"/>
      <c r="Y2604" s="98"/>
    </row>
    <row r="2605" spans="2:25" x14ac:dyDescent="0.25">
      <c r="B2605" s="109"/>
      <c r="C2605" s="16"/>
      <c r="Y2605" s="98"/>
    </row>
    <row r="2606" spans="2:25" x14ac:dyDescent="0.25">
      <c r="B2606" s="109"/>
      <c r="C2606" s="16"/>
      <c r="Y2606" s="98"/>
    </row>
    <row r="2607" spans="2:25" x14ac:dyDescent="0.25">
      <c r="B2607" s="109"/>
      <c r="C2607" s="16"/>
      <c r="Y2607" s="98"/>
    </row>
    <row r="2608" spans="2:25" x14ac:dyDescent="0.25">
      <c r="B2608" s="109"/>
      <c r="C2608" s="16"/>
      <c r="Y2608" s="98"/>
    </row>
    <row r="2609" spans="2:25" x14ac:dyDescent="0.25">
      <c r="B2609" s="109"/>
      <c r="C2609" s="16"/>
      <c r="Y2609" s="98"/>
    </row>
    <row r="2610" spans="2:25" x14ac:dyDescent="0.25">
      <c r="B2610" s="109"/>
      <c r="C2610" s="16"/>
      <c r="Y2610" s="98"/>
    </row>
    <row r="2611" spans="2:25" x14ac:dyDescent="0.25">
      <c r="B2611" s="109"/>
      <c r="C2611" s="16"/>
      <c r="Y2611" s="98"/>
    </row>
    <row r="2612" spans="2:25" x14ac:dyDescent="0.25">
      <c r="B2612" s="109"/>
      <c r="C2612" s="16"/>
      <c r="Y2612" s="98"/>
    </row>
    <row r="2613" spans="2:25" x14ac:dyDescent="0.25">
      <c r="B2613" s="109"/>
      <c r="C2613" s="16"/>
      <c r="Y2613" s="98"/>
    </row>
    <row r="2614" spans="2:25" x14ac:dyDescent="0.25">
      <c r="B2614" s="109"/>
      <c r="C2614" s="16"/>
      <c r="Y2614" s="98"/>
    </row>
    <row r="2615" spans="2:25" x14ac:dyDescent="0.25">
      <c r="B2615" s="109"/>
      <c r="C2615" s="16"/>
      <c r="Y2615" s="98"/>
    </row>
    <row r="2616" spans="2:25" x14ac:dyDescent="0.25">
      <c r="B2616" s="109"/>
      <c r="C2616" s="16"/>
      <c r="Y2616" s="98"/>
    </row>
    <row r="2617" spans="2:25" x14ac:dyDescent="0.25">
      <c r="B2617" s="109"/>
      <c r="C2617" s="16"/>
      <c r="Y2617" s="98"/>
    </row>
    <row r="2618" spans="2:25" x14ac:dyDescent="0.25">
      <c r="B2618" s="109"/>
      <c r="C2618" s="16"/>
      <c r="Y2618" s="98"/>
    </row>
    <row r="2619" spans="2:25" x14ac:dyDescent="0.25">
      <c r="B2619" s="109"/>
      <c r="C2619" s="16"/>
      <c r="Y2619" s="98"/>
    </row>
    <row r="2620" spans="2:25" x14ac:dyDescent="0.25">
      <c r="B2620" s="109"/>
      <c r="C2620" s="16"/>
      <c r="Y2620" s="98"/>
    </row>
    <row r="2621" spans="2:25" x14ac:dyDescent="0.25">
      <c r="B2621" s="109"/>
      <c r="C2621" s="16"/>
      <c r="Y2621" s="98"/>
    </row>
    <row r="2622" spans="2:25" x14ac:dyDescent="0.25">
      <c r="B2622" s="109"/>
      <c r="C2622" s="16"/>
      <c r="Y2622" s="98"/>
    </row>
    <row r="2623" spans="2:25" x14ac:dyDescent="0.25">
      <c r="B2623" s="109"/>
      <c r="C2623" s="16"/>
      <c r="Y2623" s="98"/>
    </row>
    <row r="2624" spans="2:25" x14ac:dyDescent="0.25">
      <c r="B2624" s="109"/>
      <c r="C2624" s="16"/>
      <c r="Y2624" s="98"/>
    </row>
    <row r="2625" spans="2:25" x14ac:dyDescent="0.25">
      <c r="B2625" s="109"/>
      <c r="C2625" s="16"/>
      <c r="Y2625" s="98"/>
    </row>
    <row r="2626" spans="2:25" x14ac:dyDescent="0.25">
      <c r="B2626" s="109"/>
      <c r="C2626" s="16"/>
      <c r="Y2626" s="98"/>
    </row>
    <row r="2627" spans="2:25" x14ac:dyDescent="0.25">
      <c r="B2627" s="109"/>
      <c r="C2627" s="16"/>
      <c r="Y2627" s="98"/>
    </row>
    <row r="2628" spans="2:25" x14ac:dyDescent="0.25">
      <c r="B2628" s="109"/>
      <c r="C2628" s="16"/>
      <c r="Y2628" s="98"/>
    </row>
    <row r="2629" spans="2:25" x14ac:dyDescent="0.25">
      <c r="B2629" s="109"/>
      <c r="C2629" s="16"/>
      <c r="Y2629" s="98"/>
    </row>
    <row r="2630" spans="2:25" x14ac:dyDescent="0.25">
      <c r="B2630" s="109"/>
      <c r="C2630" s="16"/>
      <c r="Y2630" s="98"/>
    </row>
    <row r="2631" spans="2:25" x14ac:dyDescent="0.25">
      <c r="B2631" s="109"/>
      <c r="C2631" s="16"/>
      <c r="Y2631" s="98"/>
    </row>
    <row r="2632" spans="2:25" x14ac:dyDescent="0.25">
      <c r="B2632" s="109"/>
      <c r="C2632" s="16"/>
      <c r="Y2632" s="98"/>
    </row>
    <row r="2633" spans="2:25" x14ac:dyDescent="0.25">
      <c r="B2633" s="109"/>
      <c r="C2633" s="16"/>
      <c r="Y2633" s="98"/>
    </row>
    <row r="2634" spans="2:25" x14ac:dyDescent="0.25">
      <c r="B2634" s="109"/>
      <c r="C2634" s="16"/>
      <c r="Y2634" s="98"/>
    </row>
    <row r="2635" spans="2:25" x14ac:dyDescent="0.25">
      <c r="B2635" s="109"/>
      <c r="C2635" s="16"/>
      <c r="Y2635" s="98"/>
    </row>
    <row r="2636" spans="2:25" x14ac:dyDescent="0.25">
      <c r="B2636" s="109"/>
      <c r="C2636" s="16"/>
      <c r="Y2636" s="98"/>
    </row>
    <row r="2637" spans="2:25" x14ac:dyDescent="0.25">
      <c r="B2637" s="109"/>
      <c r="C2637" s="16"/>
      <c r="Y2637" s="98"/>
    </row>
    <row r="2638" spans="2:25" x14ac:dyDescent="0.25">
      <c r="B2638" s="109"/>
      <c r="C2638" s="16"/>
      <c r="Y2638" s="98"/>
    </row>
    <row r="2639" spans="2:25" x14ac:dyDescent="0.25">
      <c r="B2639" s="109"/>
      <c r="C2639" s="16"/>
      <c r="Y2639" s="98"/>
    </row>
    <row r="2640" spans="2:25" x14ac:dyDescent="0.25">
      <c r="B2640" s="109"/>
      <c r="C2640" s="16"/>
      <c r="Y2640" s="98"/>
    </row>
    <row r="2641" spans="2:25" x14ac:dyDescent="0.25">
      <c r="B2641" s="109"/>
      <c r="C2641" s="16"/>
      <c r="Y2641" s="98"/>
    </row>
    <row r="2642" spans="2:25" x14ac:dyDescent="0.25">
      <c r="B2642" s="109"/>
      <c r="C2642" s="16"/>
      <c r="Y2642" s="98"/>
    </row>
    <row r="2643" spans="2:25" x14ac:dyDescent="0.25">
      <c r="B2643" s="109"/>
      <c r="C2643" s="16"/>
      <c r="Y2643" s="98"/>
    </row>
    <row r="2644" spans="2:25" x14ac:dyDescent="0.25">
      <c r="B2644" s="109"/>
      <c r="C2644" s="16"/>
      <c r="Y2644" s="98"/>
    </row>
    <row r="2645" spans="2:25" x14ac:dyDescent="0.25">
      <c r="B2645" s="109"/>
      <c r="C2645" s="16"/>
      <c r="Y2645" s="98"/>
    </row>
    <row r="2646" spans="2:25" x14ac:dyDescent="0.25">
      <c r="B2646" s="109"/>
      <c r="C2646" s="16"/>
      <c r="Y2646" s="98"/>
    </row>
    <row r="2647" spans="2:25" x14ac:dyDescent="0.25">
      <c r="B2647" s="109"/>
      <c r="C2647" s="16"/>
      <c r="Y2647" s="98"/>
    </row>
    <row r="2648" spans="2:25" x14ac:dyDescent="0.25">
      <c r="B2648" s="109"/>
      <c r="C2648" s="16"/>
      <c r="Y2648" s="98"/>
    </row>
    <row r="2649" spans="2:25" x14ac:dyDescent="0.25">
      <c r="B2649" s="109"/>
      <c r="C2649" s="16"/>
      <c r="Y2649" s="98"/>
    </row>
    <row r="2650" spans="2:25" x14ac:dyDescent="0.25">
      <c r="B2650" s="109"/>
      <c r="C2650" s="16"/>
      <c r="Y2650" s="98"/>
    </row>
    <row r="2651" spans="2:25" x14ac:dyDescent="0.25">
      <c r="B2651" s="109"/>
      <c r="C2651" s="16"/>
      <c r="Y2651" s="98"/>
    </row>
    <row r="2652" spans="2:25" x14ac:dyDescent="0.25">
      <c r="B2652" s="109"/>
      <c r="C2652" s="16"/>
      <c r="Y2652" s="98"/>
    </row>
    <row r="2653" spans="2:25" x14ac:dyDescent="0.25">
      <c r="B2653" s="109"/>
      <c r="C2653" s="16"/>
      <c r="Y2653" s="98"/>
    </row>
    <row r="2654" spans="2:25" x14ac:dyDescent="0.25">
      <c r="B2654" s="109"/>
      <c r="C2654" s="16"/>
      <c r="Y2654" s="98"/>
    </row>
    <row r="2655" spans="2:25" x14ac:dyDescent="0.25">
      <c r="B2655" s="109"/>
      <c r="C2655" s="16"/>
      <c r="Y2655" s="98"/>
    </row>
    <row r="2656" spans="2:25" x14ac:dyDescent="0.25">
      <c r="B2656" s="109"/>
      <c r="C2656" s="16"/>
      <c r="Y2656" s="98"/>
    </row>
    <row r="2657" spans="2:25" x14ac:dyDescent="0.25">
      <c r="B2657" s="109"/>
      <c r="C2657" s="16"/>
      <c r="Y2657" s="98"/>
    </row>
    <row r="2658" spans="2:25" x14ac:dyDescent="0.25">
      <c r="B2658" s="109"/>
      <c r="C2658" s="16"/>
      <c r="Y2658" s="98"/>
    </row>
    <row r="2659" spans="2:25" x14ac:dyDescent="0.25">
      <c r="B2659" s="109"/>
      <c r="C2659" s="16"/>
      <c r="Y2659" s="98"/>
    </row>
    <row r="2660" spans="2:25" x14ac:dyDescent="0.25">
      <c r="B2660" s="109"/>
      <c r="C2660" s="16"/>
      <c r="Y2660" s="98"/>
    </row>
    <row r="2661" spans="2:25" x14ac:dyDescent="0.25">
      <c r="B2661" s="109"/>
      <c r="C2661" s="16"/>
      <c r="Y2661" s="98"/>
    </row>
    <row r="2662" spans="2:25" x14ac:dyDescent="0.25">
      <c r="B2662" s="109"/>
      <c r="C2662" s="16"/>
      <c r="Y2662" s="98"/>
    </row>
    <row r="2663" spans="2:25" x14ac:dyDescent="0.25">
      <c r="B2663" s="109"/>
      <c r="C2663" s="16"/>
      <c r="Y2663" s="98"/>
    </row>
    <row r="2664" spans="2:25" x14ac:dyDescent="0.25">
      <c r="B2664" s="109"/>
      <c r="C2664" s="16"/>
      <c r="Y2664" s="98"/>
    </row>
    <row r="2665" spans="2:25" x14ac:dyDescent="0.25">
      <c r="B2665" s="109"/>
      <c r="C2665" s="16"/>
      <c r="Y2665" s="98"/>
    </row>
    <row r="2666" spans="2:25" x14ac:dyDescent="0.25">
      <c r="B2666" s="109"/>
      <c r="C2666" s="16"/>
      <c r="Y2666" s="98"/>
    </row>
    <row r="2667" spans="2:25" x14ac:dyDescent="0.25">
      <c r="B2667" s="109"/>
      <c r="C2667" s="16"/>
      <c r="Y2667" s="98"/>
    </row>
    <row r="2668" spans="2:25" x14ac:dyDescent="0.25">
      <c r="B2668" s="109"/>
      <c r="C2668" s="16"/>
      <c r="Y2668" s="98"/>
    </row>
    <row r="2669" spans="2:25" x14ac:dyDescent="0.25">
      <c r="B2669" s="109"/>
      <c r="C2669" s="16"/>
      <c r="Y2669" s="98"/>
    </row>
    <row r="2670" spans="2:25" x14ac:dyDescent="0.25">
      <c r="B2670" s="109"/>
      <c r="C2670" s="16"/>
      <c r="Y2670" s="98"/>
    </row>
    <row r="2671" spans="2:25" x14ac:dyDescent="0.25">
      <c r="B2671" s="109"/>
      <c r="C2671" s="16"/>
      <c r="Y2671" s="98"/>
    </row>
    <row r="2672" spans="2:25" x14ac:dyDescent="0.25">
      <c r="B2672" s="109"/>
      <c r="C2672" s="16"/>
      <c r="Y2672" s="98"/>
    </row>
    <row r="2673" spans="2:25" x14ac:dyDescent="0.25">
      <c r="B2673" s="109"/>
      <c r="C2673" s="16"/>
      <c r="Y2673" s="98"/>
    </row>
    <row r="2674" spans="2:25" x14ac:dyDescent="0.25">
      <c r="B2674" s="109"/>
      <c r="C2674" s="16"/>
      <c r="Y2674" s="98"/>
    </row>
    <row r="2675" spans="2:25" x14ac:dyDescent="0.25">
      <c r="B2675" s="109"/>
      <c r="C2675" s="16"/>
      <c r="Y2675" s="98"/>
    </row>
    <row r="2676" spans="2:25" x14ac:dyDescent="0.25">
      <c r="B2676" s="109"/>
      <c r="C2676" s="16"/>
      <c r="Y2676" s="98"/>
    </row>
    <row r="2677" spans="2:25" x14ac:dyDescent="0.25">
      <c r="B2677" s="109"/>
      <c r="C2677" s="16"/>
      <c r="Y2677" s="98"/>
    </row>
    <row r="2678" spans="2:25" x14ac:dyDescent="0.25">
      <c r="B2678" s="109"/>
      <c r="C2678" s="16"/>
      <c r="Y2678" s="98"/>
    </row>
    <row r="2679" spans="2:25" x14ac:dyDescent="0.25">
      <c r="B2679" s="109"/>
      <c r="C2679" s="16"/>
      <c r="Y2679" s="98"/>
    </row>
    <row r="2680" spans="2:25" x14ac:dyDescent="0.25">
      <c r="B2680" s="109"/>
      <c r="C2680" s="16"/>
      <c r="Y2680" s="98"/>
    </row>
    <row r="2681" spans="2:25" x14ac:dyDescent="0.25">
      <c r="B2681" s="109"/>
      <c r="C2681" s="16"/>
      <c r="Y2681" s="98"/>
    </row>
    <row r="2682" spans="2:25" x14ac:dyDescent="0.25">
      <c r="B2682" s="109"/>
      <c r="C2682" s="16"/>
      <c r="Y2682" s="98"/>
    </row>
    <row r="2683" spans="2:25" x14ac:dyDescent="0.25">
      <c r="B2683" s="109"/>
      <c r="C2683" s="16"/>
      <c r="Y2683" s="98"/>
    </row>
    <row r="2684" spans="2:25" x14ac:dyDescent="0.25">
      <c r="B2684" s="109"/>
      <c r="C2684" s="16"/>
      <c r="Y2684" s="98"/>
    </row>
    <row r="2685" spans="2:25" x14ac:dyDescent="0.25">
      <c r="B2685" s="109"/>
      <c r="C2685" s="16"/>
      <c r="Y2685" s="98"/>
    </row>
    <row r="2686" spans="2:25" x14ac:dyDescent="0.25">
      <c r="B2686" s="109"/>
      <c r="C2686" s="16"/>
      <c r="Y2686" s="98"/>
    </row>
    <row r="2687" spans="2:25" x14ac:dyDescent="0.25">
      <c r="B2687" s="109"/>
      <c r="C2687" s="16"/>
      <c r="Y2687" s="98"/>
    </row>
    <row r="2688" spans="2:25" x14ac:dyDescent="0.25">
      <c r="B2688" s="109"/>
      <c r="C2688" s="16"/>
      <c r="Y2688" s="98"/>
    </row>
    <row r="2689" spans="2:25" x14ac:dyDescent="0.25">
      <c r="B2689" s="109"/>
      <c r="C2689" s="16"/>
      <c r="Y2689" s="98"/>
    </row>
    <row r="2690" spans="2:25" x14ac:dyDescent="0.25">
      <c r="B2690" s="109"/>
      <c r="C2690" s="16"/>
      <c r="Y2690" s="98"/>
    </row>
    <row r="2691" spans="2:25" x14ac:dyDescent="0.25">
      <c r="B2691" s="109"/>
      <c r="C2691" s="16"/>
      <c r="Y2691" s="98"/>
    </row>
    <row r="2692" spans="2:25" x14ac:dyDescent="0.25">
      <c r="B2692" s="109"/>
      <c r="C2692" s="16"/>
      <c r="Y2692" s="98"/>
    </row>
    <row r="2693" spans="2:25" x14ac:dyDescent="0.25">
      <c r="B2693" s="109"/>
      <c r="C2693" s="16"/>
      <c r="Y2693" s="98"/>
    </row>
    <row r="2694" spans="2:25" x14ac:dyDescent="0.25">
      <c r="B2694" s="109"/>
      <c r="C2694" s="16"/>
      <c r="Y2694" s="98"/>
    </row>
    <row r="2695" spans="2:25" x14ac:dyDescent="0.25">
      <c r="B2695" s="109"/>
      <c r="C2695" s="16"/>
      <c r="Y2695" s="98"/>
    </row>
    <row r="2696" spans="2:25" x14ac:dyDescent="0.25">
      <c r="B2696" s="109"/>
      <c r="C2696" s="16"/>
      <c r="Y2696" s="98"/>
    </row>
    <row r="2697" spans="2:25" x14ac:dyDescent="0.25">
      <c r="B2697" s="109"/>
      <c r="C2697" s="16"/>
      <c r="Y2697" s="98"/>
    </row>
    <row r="2698" spans="2:25" x14ac:dyDescent="0.25">
      <c r="B2698" s="109"/>
      <c r="C2698" s="16"/>
      <c r="Y2698" s="98"/>
    </row>
    <row r="2699" spans="2:25" x14ac:dyDescent="0.25">
      <c r="B2699" s="109"/>
      <c r="C2699" s="16"/>
      <c r="Y2699" s="98"/>
    </row>
    <row r="2700" spans="2:25" x14ac:dyDescent="0.25">
      <c r="B2700" s="109"/>
      <c r="C2700" s="16"/>
      <c r="Y2700" s="98"/>
    </row>
    <row r="2701" spans="2:25" x14ac:dyDescent="0.25">
      <c r="B2701" s="109"/>
      <c r="C2701" s="16"/>
      <c r="Y2701" s="98"/>
    </row>
    <row r="2702" spans="2:25" x14ac:dyDescent="0.25">
      <c r="B2702" s="109"/>
      <c r="C2702" s="16"/>
      <c r="Y2702" s="98"/>
    </row>
    <row r="2703" spans="2:25" x14ac:dyDescent="0.25">
      <c r="B2703" s="109"/>
      <c r="C2703" s="16"/>
      <c r="Y2703" s="98"/>
    </row>
    <row r="2704" spans="2:25" x14ac:dyDescent="0.25">
      <c r="B2704" s="109"/>
      <c r="C2704" s="16"/>
      <c r="Y2704" s="98"/>
    </row>
    <row r="2705" spans="2:25" x14ac:dyDescent="0.25">
      <c r="B2705" s="109"/>
      <c r="C2705" s="16"/>
      <c r="Y2705" s="98"/>
    </row>
    <row r="2706" spans="2:25" x14ac:dyDescent="0.25">
      <c r="B2706" s="109"/>
      <c r="C2706" s="16"/>
      <c r="Y2706" s="98"/>
    </row>
    <row r="2707" spans="2:25" x14ac:dyDescent="0.25">
      <c r="B2707" s="109"/>
      <c r="C2707" s="16"/>
      <c r="Y2707" s="98"/>
    </row>
    <row r="2708" spans="2:25" x14ac:dyDescent="0.25">
      <c r="B2708" s="109"/>
      <c r="C2708" s="16"/>
      <c r="Y2708" s="98"/>
    </row>
    <row r="2709" spans="2:25" x14ac:dyDescent="0.25">
      <c r="B2709" s="109"/>
      <c r="C2709" s="16"/>
      <c r="Y2709" s="98"/>
    </row>
    <row r="2710" spans="2:25" x14ac:dyDescent="0.25">
      <c r="B2710" s="109"/>
      <c r="C2710" s="16"/>
      <c r="Y2710" s="98"/>
    </row>
    <row r="2711" spans="2:25" x14ac:dyDescent="0.25">
      <c r="B2711" s="109"/>
      <c r="C2711" s="16"/>
      <c r="Y2711" s="98"/>
    </row>
    <row r="2712" spans="2:25" x14ac:dyDescent="0.25">
      <c r="B2712" s="109"/>
      <c r="C2712" s="16"/>
      <c r="Y2712" s="98"/>
    </row>
    <row r="2713" spans="2:25" x14ac:dyDescent="0.25">
      <c r="B2713" s="109"/>
      <c r="C2713" s="16"/>
      <c r="Y2713" s="98"/>
    </row>
    <row r="2714" spans="2:25" x14ac:dyDescent="0.25">
      <c r="B2714" s="109"/>
      <c r="C2714" s="16"/>
      <c r="Y2714" s="98"/>
    </row>
    <row r="2715" spans="2:25" x14ac:dyDescent="0.25">
      <c r="B2715" s="109"/>
      <c r="C2715" s="16"/>
      <c r="Y2715" s="98"/>
    </row>
    <row r="2716" spans="2:25" x14ac:dyDescent="0.25">
      <c r="B2716" s="109"/>
      <c r="C2716" s="16"/>
      <c r="Y2716" s="98"/>
    </row>
    <row r="2717" spans="2:25" x14ac:dyDescent="0.25">
      <c r="B2717" s="109"/>
      <c r="C2717" s="16"/>
      <c r="Y2717" s="98"/>
    </row>
    <row r="2718" spans="2:25" x14ac:dyDescent="0.25">
      <c r="B2718" s="109"/>
      <c r="C2718" s="16"/>
      <c r="Y2718" s="98"/>
    </row>
    <row r="2719" spans="2:25" x14ac:dyDescent="0.25">
      <c r="B2719" s="109"/>
      <c r="C2719" s="16"/>
      <c r="Y2719" s="98"/>
    </row>
    <row r="2720" spans="2:25" x14ac:dyDescent="0.25">
      <c r="B2720" s="109"/>
      <c r="C2720" s="16"/>
      <c r="Y2720" s="98"/>
    </row>
    <row r="2721" spans="2:25" x14ac:dyDescent="0.25">
      <c r="B2721" s="109"/>
      <c r="C2721" s="16"/>
      <c r="Y2721" s="98"/>
    </row>
    <row r="2722" spans="2:25" x14ac:dyDescent="0.25">
      <c r="B2722" s="109"/>
      <c r="C2722" s="16"/>
      <c r="Y2722" s="98"/>
    </row>
    <row r="2723" spans="2:25" x14ac:dyDescent="0.25">
      <c r="B2723" s="109"/>
      <c r="C2723" s="16"/>
      <c r="Y2723" s="98"/>
    </row>
    <row r="2724" spans="2:25" x14ac:dyDescent="0.25">
      <c r="B2724" s="109"/>
      <c r="C2724" s="16"/>
      <c r="Y2724" s="98"/>
    </row>
    <row r="2725" spans="2:25" x14ac:dyDescent="0.25">
      <c r="B2725" s="109"/>
      <c r="C2725" s="16"/>
      <c r="Y2725" s="98"/>
    </row>
    <row r="2726" spans="2:25" x14ac:dyDescent="0.25">
      <c r="B2726" s="109"/>
      <c r="C2726" s="16"/>
      <c r="Y2726" s="98"/>
    </row>
    <row r="2727" spans="2:25" x14ac:dyDescent="0.25">
      <c r="B2727" s="109"/>
      <c r="C2727" s="16"/>
      <c r="Y2727" s="98"/>
    </row>
    <row r="2728" spans="2:25" x14ac:dyDescent="0.25">
      <c r="B2728" s="109"/>
      <c r="C2728" s="16"/>
      <c r="Y2728" s="98"/>
    </row>
    <row r="2729" spans="2:25" x14ac:dyDescent="0.25">
      <c r="B2729" s="109"/>
      <c r="C2729" s="16"/>
      <c r="Y2729" s="98"/>
    </row>
    <row r="2730" spans="2:25" x14ac:dyDescent="0.25">
      <c r="B2730" s="109"/>
      <c r="C2730" s="16"/>
      <c r="Y2730" s="98"/>
    </row>
    <row r="2731" spans="2:25" x14ac:dyDescent="0.25">
      <c r="B2731" s="109"/>
      <c r="C2731" s="16"/>
      <c r="Y2731" s="98"/>
    </row>
    <row r="2732" spans="2:25" x14ac:dyDescent="0.25">
      <c r="B2732" s="109"/>
      <c r="C2732" s="16"/>
      <c r="Y2732" s="98"/>
    </row>
    <row r="2733" spans="2:25" x14ac:dyDescent="0.25">
      <c r="B2733" s="109"/>
      <c r="C2733" s="16"/>
      <c r="Y2733" s="98"/>
    </row>
    <row r="2734" spans="2:25" x14ac:dyDescent="0.25">
      <c r="B2734" s="109"/>
      <c r="C2734" s="16"/>
      <c r="Y2734" s="98"/>
    </row>
    <row r="2735" spans="2:25" x14ac:dyDescent="0.25">
      <c r="B2735" s="109"/>
      <c r="C2735" s="16"/>
      <c r="Y2735" s="98"/>
    </row>
    <row r="2736" spans="2:25" x14ac:dyDescent="0.25">
      <c r="B2736" s="109"/>
      <c r="C2736" s="16"/>
      <c r="Y2736" s="98"/>
    </row>
    <row r="2737" spans="2:25" x14ac:dyDescent="0.25">
      <c r="B2737" s="109"/>
      <c r="C2737" s="16"/>
      <c r="Y2737" s="98"/>
    </row>
    <row r="2738" spans="2:25" x14ac:dyDescent="0.25">
      <c r="B2738" s="109"/>
      <c r="C2738" s="16"/>
      <c r="Y2738" s="98"/>
    </row>
    <row r="2739" spans="2:25" x14ac:dyDescent="0.25">
      <c r="B2739" s="109"/>
      <c r="C2739" s="16"/>
      <c r="Y2739" s="98"/>
    </row>
    <row r="2740" spans="2:25" x14ac:dyDescent="0.25">
      <c r="B2740" s="109"/>
      <c r="C2740" s="16"/>
      <c r="Y2740" s="98"/>
    </row>
    <row r="2741" spans="2:25" x14ac:dyDescent="0.25">
      <c r="B2741" s="109"/>
      <c r="C2741" s="16"/>
      <c r="Y2741" s="98"/>
    </row>
    <row r="2742" spans="2:25" x14ac:dyDescent="0.25">
      <c r="B2742" s="109"/>
      <c r="C2742" s="16"/>
      <c r="Y2742" s="98"/>
    </row>
    <row r="2743" spans="2:25" x14ac:dyDescent="0.25">
      <c r="B2743" s="109"/>
      <c r="C2743" s="16"/>
      <c r="Y2743" s="98"/>
    </row>
    <row r="2744" spans="2:25" x14ac:dyDescent="0.25">
      <c r="B2744" s="109"/>
      <c r="C2744" s="16"/>
      <c r="Y2744" s="98"/>
    </row>
    <row r="2745" spans="2:25" x14ac:dyDescent="0.25">
      <c r="B2745" s="109"/>
      <c r="C2745" s="16"/>
      <c r="Y2745" s="98"/>
    </row>
    <row r="2746" spans="2:25" x14ac:dyDescent="0.25">
      <c r="B2746" s="109"/>
      <c r="C2746" s="16"/>
      <c r="Y2746" s="98"/>
    </row>
    <row r="2747" spans="2:25" x14ac:dyDescent="0.25">
      <c r="B2747" s="109"/>
      <c r="C2747" s="16"/>
      <c r="Y2747" s="98"/>
    </row>
    <row r="2748" spans="2:25" x14ac:dyDescent="0.25">
      <c r="B2748" s="109"/>
      <c r="C2748" s="16"/>
      <c r="Y2748" s="98"/>
    </row>
    <row r="2749" spans="2:25" x14ac:dyDescent="0.25">
      <c r="B2749" s="109"/>
      <c r="C2749" s="16"/>
      <c r="Y2749" s="98"/>
    </row>
    <row r="2750" spans="2:25" x14ac:dyDescent="0.25">
      <c r="B2750" s="109"/>
      <c r="C2750" s="16"/>
      <c r="Y2750" s="98"/>
    </row>
    <row r="2751" spans="2:25" x14ac:dyDescent="0.25">
      <c r="B2751" s="109"/>
      <c r="C2751" s="16"/>
      <c r="Y2751" s="98"/>
    </row>
    <row r="2752" spans="2:25" x14ac:dyDescent="0.25">
      <c r="B2752" s="109"/>
      <c r="C2752" s="16"/>
      <c r="Y2752" s="98"/>
    </row>
    <row r="2753" spans="2:25" x14ac:dyDescent="0.25">
      <c r="B2753" s="109"/>
      <c r="C2753" s="16"/>
      <c r="Y2753" s="98"/>
    </row>
    <row r="2754" spans="2:25" x14ac:dyDescent="0.25">
      <c r="B2754" s="109"/>
      <c r="C2754" s="16"/>
      <c r="Y2754" s="98"/>
    </row>
    <row r="2755" spans="2:25" x14ac:dyDescent="0.25">
      <c r="B2755" s="109"/>
      <c r="C2755" s="16"/>
      <c r="Y2755" s="98"/>
    </row>
    <row r="2756" spans="2:25" x14ac:dyDescent="0.25">
      <c r="B2756" s="109"/>
      <c r="C2756" s="16"/>
      <c r="Y2756" s="98"/>
    </row>
    <row r="2757" spans="2:25" x14ac:dyDescent="0.25">
      <c r="B2757" s="109"/>
      <c r="C2757" s="16"/>
      <c r="Y2757" s="98"/>
    </row>
    <row r="2758" spans="2:25" x14ac:dyDescent="0.25">
      <c r="B2758" s="109"/>
      <c r="C2758" s="16"/>
      <c r="Y2758" s="98"/>
    </row>
    <row r="2759" spans="2:25" x14ac:dyDescent="0.25">
      <c r="B2759" s="109"/>
      <c r="C2759" s="16"/>
      <c r="Y2759" s="98"/>
    </row>
    <row r="2760" spans="2:25" x14ac:dyDescent="0.25">
      <c r="B2760" s="109"/>
      <c r="C2760" s="16"/>
      <c r="Y2760" s="98"/>
    </row>
    <row r="2761" spans="2:25" x14ac:dyDescent="0.25">
      <c r="B2761" s="109"/>
      <c r="C2761" s="16"/>
      <c r="Y2761" s="98"/>
    </row>
    <row r="2762" spans="2:25" x14ac:dyDescent="0.25">
      <c r="B2762" s="109"/>
      <c r="C2762" s="16"/>
      <c r="Y2762" s="98"/>
    </row>
    <row r="2763" spans="2:25" x14ac:dyDescent="0.25">
      <c r="B2763" s="109"/>
      <c r="C2763" s="16"/>
      <c r="Y2763" s="98"/>
    </row>
    <row r="2764" spans="2:25" x14ac:dyDescent="0.25">
      <c r="B2764" s="109"/>
      <c r="C2764" s="16"/>
      <c r="Y2764" s="98"/>
    </row>
    <row r="2765" spans="2:25" x14ac:dyDescent="0.25">
      <c r="B2765" s="109"/>
      <c r="C2765" s="16"/>
      <c r="Y2765" s="98"/>
    </row>
    <row r="2766" spans="2:25" x14ac:dyDescent="0.25">
      <c r="B2766" s="109"/>
      <c r="C2766" s="16"/>
      <c r="Y2766" s="98"/>
    </row>
    <row r="2767" spans="2:25" x14ac:dyDescent="0.25">
      <c r="B2767" s="109"/>
      <c r="C2767" s="16"/>
      <c r="Y2767" s="98"/>
    </row>
    <row r="2768" spans="2:25" x14ac:dyDescent="0.25">
      <c r="B2768" s="109"/>
      <c r="C2768" s="16"/>
      <c r="Y2768" s="98"/>
    </row>
    <row r="2769" spans="2:25" x14ac:dyDescent="0.25">
      <c r="B2769" s="109"/>
      <c r="C2769" s="16"/>
      <c r="Y2769" s="98"/>
    </row>
    <row r="2770" spans="2:25" x14ac:dyDescent="0.25">
      <c r="B2770" s="109"/>
      <c r="C2770" s="16"/>
      <c r="Y2770" s="98"/>
    </row>
    <row r="2771" spans="2:25" x14ac:dyDescent="0.25">
      <c r="B2771" s="109"/>
      <c r="C2771" s="16"/>
      <c r="Y2771" s="98"/>
    </row>
    <row r="2772" spans="2:25" x14ac:dyDescent="0.25">
      <c r="B2772" s="109"/>
      <c r="C2772" s="16"/>
      <c r="Y2772" s="98"/>
    </row>
    <row r="2773" spans="2:25" x14ac:dyDescent="0.25">
      <c r="B2773" s="109"/>
      <c r="C2773" s="16"/>
      <c r="Y2773" s="98"/>
    </row>
    <row r="2774" spans="2:25" x14ac:dyDescent="0.25">
      <c r="B2774" s="109"/>
      <c r="C2774" s="16"/>
      <c r="Y2774" s="98"/>
    </row>
    <row r="2775" spans="2:25" x14ac:dyDescent="0.25">
      <c r="B2775" s="109"/>
      <c r="C2775" s="16"/>
      <c r="Y2775" s="98"/>
    </row>
    <row r="2776" spans="2:25" x14ac:dyDescent="0.25">
      <c r="B2776" s="109"/>
      <c r="C2776" s="16"/>
      <c r="Y2776" s="98"/>
    </row>
    <row r="2777" spans="2:25" x14ac:dyDescent="0.25">
      <c r="B2777" s="109"/>
      <c r="C2777" s="16"/>
      <c r="Y2777" s="98"/>
    </row>
    <row r="2778" spans="2:25" x14ac:dyDescent="0.25">
      <c r="B2778" s="109"/>
      <c r="C2778" s="16"/>
      <c r="Y2778" s="98"/>
    </row>
    <row r="2779" spans="2:25" x14ac:dyDescent="0.25">
      <c r="B2779" s="109"/>
      <c r="C2779" s="16"/>
      <c r="Y2779" s="98"/>
    </row>
    <row r="2780" spans="2:25" x14ac:dyDescent="0.25">
      <c r="B2780" s="109"/>
      <c r="C2780" s="16"/>
      <c r="Y2780" s="98"/>
    </row>
    <row r="2781" spans="2:25" x14ac:dyDescent="0.25">
      <c r="B2781" s="109"/>
      <c r="C2781" s="16"/>
      <c r="Y2781" s="98"/>
    </row>
    <row r="2782" spans="2:25" x14ac:dyDescent="0.25">
      <c r="B2782" s="109"/>
      <c r="C2782" s="16"/>
      <c r="Y2782" s="98"/>
    </row>
    <row r="2783" spans="2:25" x14ac:dyDescent="0.25">
      <c r="B2783" s="109"/>
      <c r="C2783" s="16"/>
      <c r="Y2783" s="98"/>
    </row>
    <row r="2784" spans="2:25" x14ac:dyDescent="0.25">
      <c r="B2784" s="109"/>
      <c r="C2784" s="16"/>
      <c r="Y2784" s="98"/>
    </row>
    <row r="2785" spans="2:25" x14ac:dyDescent="0.25">
      <c r="B2785" s="109"/>
      <c r="C2785" s="16"/>
      <c r="Y2785" s="98"/>
    </row>
    <row r="2786" spans="2:25" x14ac:dyDescent="0.25">
      <c r="B2786" s="109"/>
      <c r="C2786" s="16"/>
      <c r="Y2786" s="98"/>
    </row>
    <row r="2787" spans="2:25" x14ac:dyDescent="0.25">
      <c r="B2787" s="109"/>
      <c r="C2787" s="16"/>
      <c r="Y2787" s="98"/>
    </row>
    <row r="2788" spans="2:25" x14ac:dyDescent="0.25">
      <c r="B2788" s="109"/>
      <c r="C2788" s="16"/>
      <c r="Y2788" s="98"/>
    </row>
    <row r="2789" spans="2:25" x14ac:dyDescent="0.25">
      <c r="B2789" s="109"/>
      <c r="C2789" s="16"/>
      <c r="Y2789" s="98"/>
    </row>
    <row r="2790" spans="2:25" x14ac:dyDescent="0.25">
      <c r="B2790" s="109"/>
      <c r="C2790" s="16"/>
      <c r="Y2790" s="98"/>
    </row>
    <row r="2791" spans="2:25" x14ac:dyDescent="0.25">
      <c r="B2791" s="109"/>
      <c r="C2791" s="16"/>
      <c r="Y2791" s="98"/>
    </row>
    <row r="2792" spans="2:25" x14ac:dyDescent="0.25">
      <c r="B2792" s="109"/>
      <c r="C2792" s="16"/>
      <c r="Y2792" s="98"/>
    </row>
    <row r="2793" spans="2:25" x14ac:dyDescent="0.25">
      <c r="B2793" s="109"/>
      <c r="C2793" s="16"/>
      <c r="Y2793" s="98"/>
    </row>
    <row r="2794" spans="2:25" x14ac:dyDescent="0.25">
      <c r="B2794" s="109"/>
      <c r="C2794" s="16"/>
      <c r="Y2794" s="98"/>
    </row>
    <row r="2795" spans="2:25" x14ac:dyDescent="0.25">
      <c r="B2795" s="109"/>
      <c r="C2795" s="16"/>
      <c r="Y2795" s="98"/>
    </row>
    <row r="2796" spans="2:25" x14ac:dyDescent="0.25">
      <c r="B2796" s="109"/>
      <c r="C2796" s="16"/>
      <c r="Y2796" s="98"/>
    </row>
    <row r="2797" spans="2:25" x14ac:dyDescent="0.25">
      <c r="B2797" s="109"/>
      <c r="C2797" s="16"/>
      <c r="Y2797" s="98"/>
    </row>
    <row r="2798" spans="2:25" x14ac:dyDescent="0.25">
      <c r="B2798" s="109"/>
      <c r="C2798" s="16"/>
      <c r="Y2798" s="98"/>
    </row>
    <row r="2799" spans="2:25" x14ac:dyDescent="0.25">
      <c r="B2799" s="109"/>
      <c r="C2799" s="16"/>
      <c r="Y2799" s="98"/>
    </row>
    <row r="2800" spans="2:25" x14ac:dyDescent="0.25">
      <c r="B2800" s="109"/>
      <c r="C2800" s="16"/>
      <c r="Y2800" s="98"/>
    </row>
    <row r="2801" spans="2:25" x14ac:dyDescent="0.25">
      <c r="B2801" s="109"/>
      <c r="C2801" s="16"/>
      <c r="Y2801" s="98"/>
    </row>
    <row r="2802" spans="2:25" x14ac:dyDescent="0.25">
      <c r="B2802" s="109"/>
      <c r="C2802" s="16"/>
      <c r="Y2802" s="98"/>
    </row>
    <row r="2803" spans="2:25" x14ac:dyDescent="0.25">
      <c r="B2803" s="109"/>
      <c r="C2803" s="16"/>
      <c r="Y2803" s="98"/>
    </row>
    <row r="2804" spans="2:25" x14ac:dyDescent="0.25">
      <c r="B2804" s="109"/>
      <c r="C2804" s="16"/>
      <c r="Y2804" s="98"/>
    </row>
    <row r="2805" spans="2:25" x14ac:dyDescent="0.25">
      <c r="B2805" s="109"/>
      <c r="C2805" s="16"/>
      <c r="Y2805" s="98"/>
    </row>
    <row r="2806" spans="2:25" x14ac:dyDescent="0.25">
      <c r="B2806" s="109"/>
      <c r="C2806" s="16"/>
      <c r="Y2806" s="98"/>
    </row>
    <row r="2807" spans="2:25" x14ac:dyDescent="0.25">
      <c r="B2807" s="109"/>
      <c r="C2807" s="16"/>
      <c r="Y2807" s="98"/>
    </row>
    <row r="2808" spans="2:25" x14ac:dyDescent="0.25">
      <c r="B2808" s="109"/>
      <c r="C2808" s="16"/>
      <c r="Y2808" s="98"/>
    </row>
    <row r="2809" spans="2:25" x14ac:dyDescent="0.25">
      <c r="B2809" s="109"/>
      <c r="C2809" s="16"/>
      <c r="Y2809" s="98"/>
    </row>
    <row r="2810" spans="2:25" x14ac:dyDescent="0.25">
      <c r="B2810" s="109"/>
      <c r="C2810" s="16"/>
      <c r="Y2810" s="98"/>
    </row>
    <row r="2811" spans="2:25" x14ac:dyDescent="0.25">
      <c r="B2811" s="109"/>
      <c r="C2811" s="16"/>
      <c r="Y2811" s="98"/>
    </row>
    <row r="2812" spans="2:25" x14ac:dyDescent="0.25">
      <c r="B2812" s="109"/>
      <c r="C2812" s="16"/>
      <c r="Y2812" s="98"/>
    </row>
    <row r="2813" spans="2:25" x14ac:dyDescent="0.25">
      <c r="B2813" s="109"/>
      <c r="C2813" s="16"/>
      <c r="Y2813" s="98"/>
    </row>
    <row r="2814" spans="2:25" x14ac:dyDescent="0.25">
      <c r="B2814" s="109"/>
      <c r="C2814" s="16"/>
      <c r="Y2814" s="98"/>
    </row>
    <row r="2815" spans="2:25" x14ac:dyDescent="0.25">
      <c r="B2815" s="109"/>
      <c r="C2815" s="16"/>
      <c r="Y2815" s="98"/>
    </row>
    <row r="2816" spans="2:25" x14ac:dyDescent="0.25">
      <c r="B2816" s="109"/>
      <c r="C2816" s="16"/>
      <c r="Y2816" s="98"/>
    </row>
    <row r="2817" spans="2:25" x14ac:dyDescent="0.25">
      <c r="B2817" s="109"/>
      <c r="C2817" s="16"/>
      <c r="Y2817" s="98"/>
    </row>
    <row r="2818" spans="2:25" x14ac:dyDescent="0.25">
      <c r="B2818" s="109"/>
      <c r="C2818" s="16"/>
      <c r="Y2818" s="98"/>
    </row>
    <row r="2819" spans="2:25" x14ac:dyDescent="0.25">
      <c r="B2819" s="109"/>
      <c r="C2819" s="16"/>
      <c r="Y2819" s="98"/>
    </row>
    <row r="2820" spans="2:25" x14ac:dyDescent="0.25">
      <c r="B2820" s="109"/>
      <c r="C2820" s="16"/>
      <c r="Y2820" s="98"/>
    </row>
    <row r="2821" spans="2:25" x14ac:dyDescent="0.25">
      <c r="B2821" s="109"/>
      <c r="C2821" s="16"/>
      <c r="Y2821" s="98"/>
    </row>
    <row r="2822" spans="2:25" x14ac:dyDescent="0.25">
      <c r="B2822" s="109"/>
      <c r="C2822" s="16"/>
      <c r="Y2822" s="98"/>
    </row>
    <row r="2823" spans="2:25" x14ac:dyDescent="0.25">
      <c r="B2823" s="109"/>
      <c r="C2823" s="16"/>
      <c r="Y2823" s="98"/>
    </row>
    <row r="2824" spans="2:25" x14ac:dyDescent="0.25">
      <c r="B2824" s="109"/>
      <c r="C2824" s="16"/>
      <c r="Y2824" s="98"/>
    </row>
    <row r="2825" spans="2:25" x14ac:dyDescent="0.25">
      <c r="B2825" s="109"/>
      <c r="C2825" s="16"/>
      <c r="Y2825" s="98"/>
    </row>
    <row r="2826" spans="2:25" x14ac:dyDescent="0.25">
      <c r="B2826" s="109"/>
      <c r="C2826" s="16"/>
      <c r="Y2826" s="98"/>
    </row>
    <row r="2827" spans="2:25" x14ac:dyDescent="0.25">
      <c r="B2827" s="109"/>
      <c r="C2827" s="16"/>
      <c r="Y2827" s="98"/>
    </row>
    <row r="2828" spans="2:25" x14ac:dyDescent="0.25">
      <c r="B2828" s="109"/>
      <c r="C2828" s="16"/>
      <c r="Y2828" s="98"/>
    </row>
    <row r="2829" spans="2:25" x14ac:dyDescent="0.25">
      <c r="B2829" s="109"/>
      <c r="C2829" s="16"/>
      <c r="Y2829" s="98"/>
    </row>
    <row r="2830" spans="2:25" x14ac:dyDescent="0.25">
      <c r="B2830" s="109"/>
      <c r="C2830" s="16"/>
      <c r="Y2830" s="98"/>
    </row>
    <row r="2831" spans="2:25" x14ac:dyDescent="0.25">
      <c r="B2831" s="109"/>
      <c r="C2831" s="16"/>
      <c r="Y2831" s="98"/>
    </row>
    <row r="2832" spans="2:25" x14ac:dyDescent="0.25">
      <c r="B2832" s="109"/>
      <c r="C2832" s="16"/>
      <c r="Y2832" s="98"/>
    </row>
    <row r="2833" spans="2:25" x14ac:dyDescent="0.25">
      <c r="B2833" s="109"/>
      <c r="C2833" s="16"/>
      <c r="Y2833" s="98"/>
    </row>
    <row r="2834" spans="2:25" x14ac:dyDescent="0.25">
      <c r="B2834" s="109"/>
      <c r="C2834" s="16"/>
      <c r="Y2834" s="98"/>
    </row>
    <row r="2835" spans="2:25" x14ac:dyDescent="0.25">
      <c r="B2835" s="109"/>
      <c r="C2835" s="16"/>
      <c r="Y2835" s="98"/>
    </row>
    <row r="2836" spans="2:25" x14ac:dyDescent="0.25">
      <c r="B2836" s="109"/>
      <c r="C2836" s="16"/>
      <c r="Y2836" s="98"/>
    </row>
    <row r="2837" spans="2:25" x14ac:dyDescent="0.25">
      <c r="B2837" s="109"/>
      <c r="C2837" s="16"/>
      <c r="Y2837" s="98"/>
    </row>
    <row r="2838" spans="2:25" x14ac:dyDescent="0.25">
      <c r="B2838" s="109"/>
      <c r="C2838" s="16"/>
      <c r="Y2838" s="98"/>
    </row>
    <row r="2839" spans="2:25" x14ac:dyDescent="0.25">
      <c r="B2839" s="109"/>
      <c r="C2839" s="16"/>
      <c r="Y2839" s="98"/>
    </row>
    <row r="2840" spans="2:25" x14ac:dyDescent="0.25">
      <c r="B2840" s="109"/>
      <c r="C2840" s="16"/>
      <c r="Y2840" s="98"/>
    </row>
    <row r="2841" spans="2:25" x14ac:dyDescent="0.25">
      <c r="B2841" s="109"/>
      <c r="C2841" s="16"/>
      <c r="Y2841" s="98"/>
    </row>
    <row r="2842" spans="2:25" x14ac:dyDescent="0.25">
      <c r="B2842" s="109"/>
      <c r="C2842" s="16"/>
      <c r="Y2842" s="98"/>
    </row>
    <row r="2843" spans="2:25" x14ac:dyDescent="0.25">
      <c r="B2843" s="109"/>
      <c r="C2843" s="16"/>
      <c r="Y2843" s="98"/>
    </row>
    <row r="2844" spans="2:25" x14ac:dyDescent="0.25">
      <c r="B2844" s="109"/>
      <c r="C2844" s="16"/>
      <c r="Y2844" s="98"/>
    </row>
    <row r="2845" spans="2:25" x14ac:dyDescent="0.25">
      <c r="B2845" s="109"/>
      <c r="C2845" s="16"/>
      <c r="Y2845" s="98"/>
    </row>
    <row r="2846" spans="2:25" x14ac:dyDescent="0.25">
      <c r="B2846" s="109"/>
      <c r="C2846" s="16"/>
      <c r="Y2846" s="98"/>
    </row>
    <row r="2847" spans="2:25" x14ac:dyDescent="0.25">
      <c r="B2847" s="109"/>
      <c r="C2847" s="16"/>
      <c r="Y2847" s="98"/>
    </row>
    <row r="2848" spans="2:25" x14ac:dyDescent="0.25">
      <c r="B2848" s="109"/>
      <c r="C2848" s="16"/>
      <c r="Y2848" s="98"/>
    </row>
    <row r="2849" spans="2:25" x14ac:dyDescent="0.25">
      <c r="B2849" s="109"/>
      <c r="C2849" s="16"/>
      <c r="Y2849" s="98"/>
    </row>
    <row r="2850" spans="2:25" x14ac:dyDescent="0.25">
      <c r="B2850" s="109"/>
      <c r="C2850" s="16"/>
      <c r="Y2850" s="98"/>
    </row>
    <row r="2851" spans="2:25" x14ac:dyDescent="0.25">
      <c r="B2851" s="109"/>
      <c r="C2851" s="16"/>
      <c r="Y2851" s="98"/>
    </row>
    <row r="2852" spans="2:25" x14ac:dyDescent="0.25">
      <c r="B2852" s="109"/>
      <c r="C2852" s="16"/>
      <c r="Y2852" s="98"/>
    </row>
    <row r="2853" spans="2:25" x14ac:dyDescent="0.25">
      <c r="B2853" s="109"/>
      <c r="C2853" s="16"/>
      <c r="Y2853" s="98"/>
    </row>
    <row r="2854" spans="2:25" x14ac:dyDescent="0.25">
      <c r="B2854" s="109"/>
      <c r="C2854" s="16"/>
      <c r="Y2854" s="98"/>
    </row>
    <row r="2855" spans="2:25" x14ac:dyDescent="0.25">
      <c r="B2855" s="109"/>
      <c r="C2855" s="16"/>
      <c r="Y2855" s="98"/>
    </row>
    <row r="2856" spans="2:25" x14ac:dyDescent="0.25">
      <c r="B2856" s="109"/>
      <c r="C2856" s="16"/>
      <c r="Y2856" s="98"/>
    </row>
    <row r="2857" spans="2:25" x14ac:dyDescent="0.25">
      <c r="B2857" s="109"/>
      <c r="C2857" s="16"/>
      <c r="Y2857" s="98"/>
    </row>
    <row r="2858" spans="2:25" x14ac:dyDescent="0.25">
      <c r="B2858" s="109"/>
      <c r="C2858" s="16"/>
      <c r="Y2858" s="98"/>
    </row>
    <row r="2859" spans="2:25" x14ac:dyDescent="0.25">
      <c r="B2859" s="109"/>
      <c r="C2859" s="16"/>
      <c r="Y2859" s="98"/>
    </row>
    <row r="2860" spans="2:25" x14ac:dyDescent="0.25">
      <c r="B2860" s="109"/>
      <c r="C2860" s="16"/>
      <c r="Y2860" s="98"/>
    </row>
    <row r="2861" spans="2:25" x14ac:dyDescent="0.25">
      <c r="B2861" s="109"/>
      <c r="C2861" s="16"/>
      <c r="Y2861" s="98"/>
    </row>
    <row r="2862" spans="2:25" x14ac:dyDescent="0.25">
      <c r="B2862" s="109"/>
      <c r="C2862" s="16"/>
      <c r="Y2862" s="98"/>
    </row>
    <row r="2863" spans="2:25" x14ac:dyDescent="0.25">
      <c r="B2863" s="109"/>
      <c r="C2863" s="16"/>
      <c r="Y2863" s="98"/>
    </row>
    <row r="2864" spans="2:25" x14ac:dyDescent="0.25">
      <c r="B2864" s="109"/>
      <c r="C2864" s="16"/>
      <c r="Y2864" s="98"/>
    </row>
    <row r="2865" spans="2:25" x14ac:dyDescent="0.25">
      <c r="B2865" s="109"/>
      <c r="C2865" s="16"/>
      <c r="Y2865" s="98"/>
    </row>
    <row r="2866" spans="2:25" x14ac:dyDescent="0.25">
      <c r="B2866" s="109"/>
      <c r="C2866" s="16"/>
      <c r="Y2866" s="98"/>
    </row>
    <row r="2867" spans="2:25" x14ac:dyDescent="0.25">
      <c r="B2867" s="109"/>
      <c r="C2867" s="16"/>
      <c r="Y2867" s="98"/>
    </row>
    <row r="2868" spans="2:25" x14ac:dyDescent="0.25">
      <c r="B2868" s="109"/>
      <c r="C2868" s="16"/>
      <c r="Y2868" s="98"/>
    </row>
    <row r="2869" spans="2:25" x14ac:dyDescent="0.25">
      <c r="B2869" s="109"/>
      <c r="C2869" s="16"/>
      <c r="Y2869" s="98"/>
    </row>
    <row r="2870" spans="2:25" x14ac:dyDescent="0.25">
      <c r="B2870" s="109"/>
      <c r="C2870" s="16"/>
      <c r="Y2870" s="98"/>
    </row>
    <row r="2871" spans="2:25" x14ac:dyDescent="0.25">
      <c r="B2871" s="109"/>
      <c r="C2871" s="16"/>
      <c r="Y2871" s="98"/>
    </row>
    <row r="2872" spans="2:25" x14ac:dyDescent="0.25">
      <c r="B2872" s="109"/>
      <c r="C2872" s="16"/>
      <c r="Y2872" s="98"/>
    </row>
    <row r="2873" spans="2:25" x14ac:dyDescent="0.25">
      <c r="B2873" s="109"/>
      <c r="C2873" s="16"/>
      <c r="Y2873" s="98"/>
    </row>
    <row r="2874" spans="2:25" x14ac:dyDescent="0.25">
      <c r="B2874" s="109"/>
      <c r="C2874" s="16"/>
      <c r="Y2874" s="98"/>
    </row>
    <row r="2875" spans="2:25" x14ac:dyDescent="0.25">
      <c r="B2875" s="109"/>
      <c r="C2875" s="16"/>
      <c r="Y2875" s="98"/>
    </row>
    <row r="2876" spans="2:25" x14ac:dyDescent="0.25">
      <c r="B2876" s="109"/>
      <c r="C2876" s="16"/>
      <c r="Y2876" s="98"/>
    </row>
    <row r="2877" spans="2:25" x14ac:dyDescent="0.25">
      <c r="B2877" s="109"/>
      <c r="C2877" s="16"/>
      <c r="Y2877" s="98"/>
    </row>
    <row r="2878" spans="2:25" x14ac:dyDescent="0.25">
      <c r="B2878" s="109"/>
      <c r="C2878" s="16"/>
      <c r="Y2878" s="98"/>
    </row>
    <row r="2879" spans="2:25" x14ac:dyDescent="0.25">
      <c r="B2879" s="109"/>
      <c r="C2879" s="16"/>
      <c r="Y2879" s="98"/>
    </row>
    <row r="2880" spans="2:25" x14ac:dyDescent="0.25">
      <c r="B2880" s="109"/>
      <c r="C2880" s="16"/>
      <c r="Y2880" s="98"/>
    </row>
    <row r="2881" spans="2:25" x14ac:dyDescent="0.25">
      <c r="B2881" s="109"/>
      <c r="C2881" s="16"/>
      <c r="Y2881" s="98"/>
    </row>
    <row r="2882" spans="2:25" x14ac:dyDescent="0.25">
      <c r="B2882" s="109"/>
      <c r="C2882" s="16"/>
      <c r="Y2882" s="98"/>
    </row>
    <row r="2883" spans="2:25" x14ac:dyDescent="0.25">
      <c r="B2883" s="109"/>
      <c r="C2883" s="16"/>
      <c r="Y2883" s="98"/>
    </row>
    <row r="2884" spans="2:25" x14ac:dyDescent="0.25">
      <c r="B2884" s="109"/>
      <c r="C2884" s="16"/>
      <c r="Y2884" s="98"/>
    </row>
    <row r="2885" spans="2:25" x14ac:dyDescent="0.25">
      <c r="B2885" s="109"/>
      <c r="C2885" s="16"/>
      <c r="Y2885" s="98"/>
    </row>
    <row r="2886" spans="2:25" x14ac:dyDescent="0.25">
      <c r="B2886" s="109"/>
      <c r="C2886" s="16"/>
      <c r="Y2886" s="98"/>
    </row>
    <row r="2887" spans="2:25" x14ac:dyDescent="0.25">
      <c r="B2887" s="109"/>
      <c r="C2887" s="16"/>
      <c r="Y2887" s="98"/>
    </row>
    <row r="2888" spans="2:25" x14ac:dyDescent="0.25">
      <c r="B2888" s="109"/>
      <c r="C2888" s="16"/>
      <c r="Y2888" s="98"/>
    </row>
    <row r="2889" spans="2:25" x14ac:dyDescent="0.25">
      <c r="B2889" s="109"/>
      <c r="C2889" s="16"/>
      <c r="Y2889" s="98"/>
    </row>
    <row r="2890" spans="2:25" x14ac:dyDescent="0.25">
      <c r="B2890" s="109"/>
      <c r="C2890" s="16"/>
      <c r="Y2890" s="98"/>
    </row>
    <row r="2891" spans="2:25" x14ac:dyDescent="0.25">
      <c r="B2891" s="109"/>
      <c r="C2891" s="16"/>
      <c r="Y2891" s="98"/>
    </row>
    <row r="2892" spans="2:25" x14ac:dyDescent="0.25">
      <c r="B2892" s="109"/>
      <c r="C2892" s="16"/>
      <c r="Y2892" s="98"/>
    </row>
    <row r="2893" spans="2:25" x14ac:dyDescent="0.25">
      <c r="B2893" s="109"/>
      <c r="C2893" s="16"/>
      <c r="Y2893" s="98"/>
    </row>
    <row r="2894" spans="2:25" x14ac:dyDescent="0.25">
      <c r="B2894" s="109"/>
      <c r="C2894" s="16"/>
      <c r="Y2894" s="98"/>
    </row>
    <row r="2895" spans="2:25" x14ac:dyDescent="0.25">
      <c r="B2895" s="109"/>
      <c r="C2895" s="16"/>
      <c r="Y2895" s="98"/>
    </row>
    <row r="2896" spans="2:25" x14ac:dyDescent="0.25">
      <c r="B2896" s="109"/>
      <c r="C2896" s="16"/>
      <c r="Y2896" s="98"/>
    </row>
    <row r="2897" spans="2:25" x14ac:dyDescent="0.25">
      <c r="B2897" s="109"/>
      <c r="C2897" s="16"/>
      <c r="Y2897" s="98"/>
    </row>
    <row r="2898" spans="2:25" x14ac:dyDescent="0.25">
      <c r="B2898" s="109"/>
      <c r="C2898" s="16"/>
      <c r="Y2898" s="98"/>
    </row>
    <row r="2899" spans="2:25" x14ac:dyDescent="0.25">
      <c r="B2899" s="109"/>
      <c r="C2899" s="16"/>
      <c r="Y2899" s="98"/>
    </row>
    <row r="2900" spans="2:25" x14ac:dyDescent="0.25">
      <c r="B2900" s="109"/>
      <c r="C2900" s="16"/>
      <c r="Y2900" s="98"/>
    </row>
    <row r="2901" spans="2:25" x14ac:dyDescent="0.25">
      <c r="B2901" s="109"/>
      <c r="C2901" s="16"/>
      <c r="Y2901" s="98"/>
    </row>
    <row r="2902" spans="2:25" x14ac:dyDescent="0.25">
      <c r="B2902" s="109"/>
      <c r="C2902" s="16"/>
      <c r="Y2902" s="98"/>
    </row>
    <row r="2903" spans="2:25" x14ac:dyDescent="0.25">
      <c r="B2903" s="109"/>
      <c r="C2903" s="16"/>
      <c r="Y2903" s="98"/>
    </row>
    <row r="2904" spans="2:25" x14ac:dyDescent="0.25">
      <c r="B2904" s="109"/>
      <c r="C2904" s="16"/>
      <c r="Y2904" s="98"/>
    </row>
    <row r="2905" spans="2:25" x14ac:dyDescent="0.25">
      <c r="B2905" s="109"/>
      <c r="C2905" s="16"/>
      <c r="Y2905" s="98"/>
    </row>
    <row r="2906" spans="2:25" x14ac:dyDescent="0.25">
      <c r="B2906" s="109"/>
      <c r="C2906" s="16"/>
      <c r="Y2906" s="98"/>
    </row>
    <row r="2907" spans="2:25" x14ac:dyDescent="0.25">
      <c r="B2907" s="109"/>
      <c r="C2907" s="16"/>
      <c r="Y2907" s="98"/>
    </row>
    <row r="2908" spans="2:25" x14ac:dyDescent="0.25">
      <c r="B2908" s="109"/>
      <c r="C2908" s="16"/>
      <c r="Y2908" s="98"/>
    </row>
    <row r="2909" spans="2:25" x14ac:dyDescent="0.25">
      <c r="B2909" s="109"/>
      <c r="C2909" s="16"/>
      <c r="Y2909" s="98"/>
    </row>
    <row r="2910" spans="2:25" x14ac:dyDescent="0.25">
      <c r="B2910" s="109"/>
      <c r="C2910" s="16"/>
      <c r="Y2910" s="98"/>
    </row>
    <row r="2911" spans="2:25" x14ac:dyDescent="0.25">
      <c r="B2911" s="109"/>
      <c r="C2911" s="16"/>
      <c r="Y2911" s="98"/>
    </row>
    <row r="2912" spans="2:25" x14ac:dyDescent="0.25">
      <c r="B2912" s="109"/>
      <c r="C2912" s="16"/>
      <c r="Y2912" s="98"/>
    </row>
    <row r="2913" spans="2:25" x14ac:dyDescent="0.25">
      <c r="B2913" s="109"/>
      <c r="C2913" s="16"/>
      <c r="Y2913" s="98"/>
    </row>
    <row r="2914" spans="2:25" x14ac:dyDescent="0.25">
      <c r="B2914" s="109"/>
      <c r="C2914" s="16"/>
      <c r="Y2914" s="98"/>
    </row>
    <row r="2915" spans="2:25" x14ac:dyDescent="0.25">
      <c r="B2915" s="109"/>
      <c r="C2915" s="16"/>
      <c r="Y2915" s="98"/>
    </row>
    <row r="2916" spans="2:25" x14ac:dyDescent="0.25">
      <c r="B2916" s="109"/>
      <c r="C2916" s="16"/>
      <c r="Y2916" s="98"/>
    </row>
    <row r="2917" spans="2:25" x14ac:dyDescent="0.25">
      <c r="B2917" s="109"/>
      <c r="C2917" s="16"/>
      <c r="Y2917" s="98"/>
    </row>
    <row r="2918" spans="2:25" x14ac:dyDescent="0.25">
      <c r="B2918" s="109"/>
      <c r="C2918" s="16"/>
      <c r="Y2918" s="98"/>
    </row>
    <row r="2919" spans="2:25" x14ac:dyDescent="0.25">
      <c r="B2919" s="109"/>
      <c r="C2919" s="16"/>
      <c r="Y2919" s="98"/>
    </row>
    <row r="2920" spans="2:25" x14ac:dyDescent="0.25">
      <c r="B2920" s="109"/>
      <c r="C2920" s="16"/>
      <c r="Y2920" s="98"/>
    </row>
    <row r="2921" spans="2:25" x14ac:dyDescent="0.25">
      <c r="B2921" s="109"/>
      <c r="C2921" s="16"/>
      <c r="Y2921" s="98"/>
    </row>
    <row r="2922" spans="2:25" x14ac:dyDescent="0.25">
      <c r="B2922" s="109"/>
      <c r="C2922" s="16"/>
      <c r="Y2922" s="98"/>
    </row>
    <row r="2923" spans="2:25" x14ac:dyDescent="0.25">
      <c r="B2923" s="109"/>
      <c r="C2923" s="16"/>
      <c r="Y2923" s="98"/>
    </row>
    <row r="2924" spans="2:25" x14ac:dyDescent="0.25">
      <c r="B2924" s="109"/>
      <c r="C2924" s="16"/>
      <c r="Y2924" s="98"/>
    </row>
    <row r="2925" spans="2:25" x14ac:dyDescent="0.25">
      <c r="B2925" s="109"/>
      <c r="C2925" s="16"/>
      <c r="Y2925" s="98"/>
    </row>
    <row r="2926" spans="2:25" x14ac:dyDescent="0.25">
      <c r="B2926" s="109"/>
      <c r="C2926" s="16"/>
      <c r="Y2926" s="98"/>
    </row>
    <row r="2927" spans="2:25" x14ac:dyDescent="0.25">
      <c r="B2927" s="109"/>
      <c r="C2927" s="16"/>
      <c r="Y2927" s="98"/>
    </row>
    <row r="2928" spans="2:25" x14ac:dyDescent="0.25">
      <c r="B2928" s="109"/>
      <c r="C2928" s="16"/>
      <c r="Y2928" s="98"/>
    </row>
    <row r="2929" spans="2:25" x14ac:dyDescent="0.25">
      <c r="B2929" s="109"/>
      <c r="C2929" s="16"/>
      <c r="Y2929" s="98"/>
    </row>
    <row r="2930" spans="2:25" x14ac:dyDescent="0.25">
      <c r="B2930" s="109"/>
      <c r="C2930" s="16"/>
      <c r="Y2930" s="98"/>
    </row>
    <row r="2931" spans="2:25" x14ac:dyDescent="0.25">
      <c r="B2931" s="109"/>
      <c r="C2931" s="16"/>
      <c r="Y2931" s="98"/>
    </row>
    <row r="2932" spans="2:25" x14ac:dyDescent="0.25">
      <c r="B2932" s="109"/>
      <c r="C2932" s="16"/>
      <c r="Y2932" s="98"/>
    </row>
    <row r="2933" spans="2:25" x14ac:dyDescent="0.25">
      <c r="B2933" s="109"/>
      <c r="C2933" s="16"/>
      <c r="Y2933" s="98"/>
    </row>
    <row r="2934" spans="2:25" x14ac:dyDescent="0.25">
      <c r="B2934" s="109"/>
      <c r="C2934" s="16"/>
      <c r="Y2934" s="98"/>
    </row>
    <row r="2935" spans="2:25" x14ac:dyDescent="0.25">
      <c r="B2935" s="109"/>
      <c r="C2935" s="16"/>
      <c r="Y2935" s="98"/>
    </row>
    <row r="2936" spans="2:25" x14ac:dyDescent="0.25">
      <c r="B2936" s="109"/>
      <c r="C2936" s="16"/>
      <c r="Y2936" s="98"/>
    </row>
    <row r="2937" spans="2:25" x14ac:dyDescent="0.25">
      <c r="B2937" s="109"/>
      <c r="C2937" s="16"/>
      <c r="Y2937" s="98"/>
    </row>
    <row r="2938" spans="2:25" x14ac:dyDescent="0.25">
      <c r="B2938" s="109"/>
      <c r="C2938" s="16"/>
      <c r="Y2938" s="98"/>
    </row>
    <row r="2939" spans="2:25" x14ac:dyDescent="0.25">
      <c r="B2939" s="109"/>
      <c r="C2939" s="16"/>
      <c r="Y2939" s="98"/>
    </row>
    <row r="2940" spans="2:25" x14ac:dyDescent="0.25">
      <c r="B2940" s="109"/>
      <c r="C2940" s="16"/>
      <c r="Y2940" s="98"/>
    </row>
    <row r="2941" spans="2:25" x14ac:dyDescent="0.25">
      <c r="B2941" s="109"/>
      <c r="C2941" s="16"/>
      <c r="Y2941" s="98"/>
    </row>
    <row r="2942" spans="2:25" x14ac:dyDescent="0.25">
      <c r="B2942" s="109"/>
      <c r="C2942" s="16"/>
      <c r="Y2942" s="98"/>
    </row>
    <row r="2943" spans="2:25" x14ac:dyDescent="0.25">
      <c r="B2943" s="109"/>
      <c r="C2943" s="16"/>
      <c r="Y2943" s="98"/>
    </row>
    <row r="2944" spans="2:25" x14ac:dyDescent="0.25">
      <c r="B2944" s="109"/>
      <c r="C2944" s="16"/>
      <c r="Y2944" s="98"/>
    </row>
    <row r="2945" spans="2:25" x14ac:dyDescent="0.25">
      <c r="B2945" s="109"/>
      <c r="C2945" s="16"/>
      <c r="Y2945" s="98"/>
    </row>
    <row r="2946" spans="2:25" x14ac:dyDescent="0.25">
      <c r="B2946" s="109"/>
      <c r="C2946" s="16"/>
      <c r="Y2946" s="98"/>
    </row>
    <row r="2947" spans="2:25" x14ac:dyDescent="0.25">
      <c r="B2947" s="109"/>
      <c r="C2947" s="16"/>
      <c r="Y2947" s="98"/>
    </row>
    <row r="2948" spans="2:25" x14ac:dyDescent="0.25">
      <c r="B2948" s="109"/>
      <c r="C2948" s="16"/>
      <c r="Y2948" s="98"/>
    </row>
    <row r="2949" spans="2:25" x14ac:dyDescent="0.25">
      <c r="B2949" s="109"/>
      <c r="C2949" s="16"/>
      <c r="Y2949" s="98"/>
    </row>
    <row r="2950" spans="2:25" x14ac:dyDescent="0.25">
      <c r="B2950" s="109"/>
      <c r="C2950" s="16"/>
      <c r="Y2950" s="98"/>
    </row>
    <row r="2951" spans="2:25" x14ac:dyDescent="0.25">
      <c r="B2951" s="109"/>
      <c r="C2951" s="16"/>
      <c r="Y2951" s="98"/>
    </row>
    <row r="2952" spans="2:25" x14ac:dyDescent="0.25">
      <c r="B2952" s="109"/>
      <c r="C2952" s="16"/>
      <c r="Y2952" s="98"/>
    </row>
    <row r="2953" spans="2:25" x14ac:dyDescent="0.25">
      <c r="B2953" s="109"/>
      <c r="C2953" s="16"/>
      <c r="Y2953" s="98"/>
    </row>
    <row r="2954" spans="2:25" x14ac:dyDescent="0.25">
      <c r="B2954" s="109"/>
      <c r="C2954" s="16"/>
      <c r="Y2954" s="98"/>
    </row>
    <row r="2955" spans="2:25" x14ac:dyDescent="0.25">
      <c r="B2955" s="109"/>
      <c r="C2955" s="16"/>
      <c r="Y2955" s="98"/>
    </row>
    <row r="2956" spans="2:25" x14ac:dyDescent="0.25">
      <c r="B2956" s="109"/>
      <c r="C2956" s="16"/>
      <c r="Y2956" s="98"/>
    </row>
    <row r="2957" spans="2:25" x14ac:dyDescent="0.25">
      <c r="B2957" s="109"/>
      <c r="C2957" s="16"/>
      <c r="Y2957" s="98"/>
    </row>
    <row r="2958" spans="2:25" x14ac:dyDescent="0.25">
      <c r="B2958" s="109"/>
      <c r="C2958" s="16"/>
      <c r="Y2958" s="98"/>
    </row>
    <row r="2959" spans="2:25" x14ac:dyDescent="0.25">
      <c r="B2959" s="109"/>
      <c r="C2959" s="16"/>
      <c r="Y2959" s="98"/>
    </row>
    <row r="2960" spans="2:25" x14ac:dyDescent="0.25">
      <c r="B2960" s="109"/>
      <c r="C2960" s="16"/>
      <c r="Y2960" s="98"/>
    </row>
    <row r="2961" spans="2:25" x14ac:dyDescent="0.25">
      <c r="B2961" s="109"/>
      <c r="C2961" s="16"/>
      <c r="Y2961" s="98"/>
    </row>
    <row r="2962" spans="2:25" x14ac:dyDescent="0.25">
      <c r="B2962" s="109"/>
      <c r="C2962" s="16"/>
      <c r="Y2962" s="98"/>
    </row>
    <row r="2963" spans="2:25" x14ac:dyDescent="0.25">
      <c r="B2963" s="109"/>
      <c r="C2963" s="16"/>
      <c r="Y2963" s="98"/>
    </row>
    <row r="2964" spans="2:25" x14ac:dyDescent="0.25">
      <c r="B2964" s="109"/>
      <c r="C2964" s="16"/>
      <c r="Y2964" s="98"/>
    </row>
    <row r="2965" spans="2:25" x14ac:dyDescent="0.25">
      <c r="B2965" s="109"/>
      <c r="C2965" s="16"/>
      <c r="Y2965" s="98"/>
    </row>
    <row r="2966" spans="2:25" x14ac:dyDescent="0.25">
      <c r="B2966" s="109"/>
      <c r="C2966" s="16"/>
      <c r="Y2966" s="98"/>
    </row>
    <row r="2967" spans="2:25" x14ac:dyDescent="0.25">
      <c r="B2967" s="109"/>
      <c r="C2967" s="16"/>
      <c r="Y2967" s="98"/>
    </row>
    <row r="2968" spans="2:25" x14ac:dyDescent="0.25">
      <c r="B2968" s="109"/>
      <c r="C2968" s="16"/>
      <c r="Y2968" s="98"/>
    </row>
    <row r="2969" spans="2:25" x14ac:dyDescent="0.25">
      <c r="B2969" s="109"/>
      <c r="C2969" s="16"/>
      <c r="Y2969" s="98"/>
    </row>
    <row r="2970" spans="2:25" x14ac:dyDescent="0.25">
      <c r="B2970" s="109"/>
      <c r="C2970" s="16"/>
      <c r="Y2970" s="98"/>
    </row>
    <row r="2971" spans="2:25" x14ac:dyDescent="0.25">
      <c r="B2971" s="109"/>
      <c r="C2971" s="16"/>
      <c r="Y2971" s="98"/>
    </row>
    <row r="2972" spans="2:25" x14ac:dyDescent="0.25">
      <c r="B2972" s="109"/>
      <c r="C2972" s="16"/>
      <c r="Y2972" s="98"/>
    </row>
    <row r="2973" spans="2:25" x14ac:dyDescent="0.25">
      <c r="B2973" s="109"/>
      <c r="C2973" s="16"/>
      <c r="Y2973" s="98"/>
    </row>
    <row r="2974" spans="2:25" x14ac:dyDescent="0.25">
      <c r="B2974" s="109"/>
      <c r="C2974" s="16"/>
      <c r="Y2974" s="98"/>
    </row>
    <row r="2975" spans="2:25" x14ac:dyDescent="0.25">
      <c r="B2975" s="109"/>
      <c r="C2975" s="16"/>
      <c r="Y2975" s="98"/>
    </row>
    <row r="2976" spans="2:25" x14ac:dyDescent="0.25">
      <c r="B2976" s="109"/>
      <c r="C2976" s="16"/>
      <c r="Y2976" s="98"/>
    </row>
    <row r="2977" spans="2:25" x14ac:dyDescent="0.25">
      <c r="B2977" s="109"/>
      <c r="C2977" s="16"/>
      <c r="Y2977" s="98"/>
    </row>
    <row r="2978" spans="2:25" x14ac:dyDescent="0.25">
      <c r="B2978" s="109"/>
      <c r="C2978" s="16"/>
      <c r="Y2978" s="98"/>
    </row>
    <row r="2979" spans="2:25" x14ac:dyDescent="0.25">
      <c r="B2979" s="109"/>
      <c r="C2979" s="16"/>
      <c r="Y2979" s="98"/>
    </row>
    <row r="2980" spans="2:25" x14ac:dyDescent="0.25">
      <c r="B2980" s="109"/>
      <c r="C2980" s="16"/>
      <c r="Y2980" s="98"/>
    </row>
    <row r="2981" spans="2:25" x14ac:dyDescent="0.25">
      <c r="B2981" s="109"/>
      <c r="C2981" s="16"/>
      <c r="Y2981" s="98"/>
    </row>
    <row r="2982" spans="2:25" x14ac:dyDescent="0.25">
      <c r="B2982" s="109"/>
      <c r="C2982" s="16"/>
      <c r="Y2982" s="98"/>
    </row>
    <row r="2983" spans="2:25" x14ac:dyDescent="0.25">
      <c r="B2983" s="109"/>
      <c r="C2983" s="16"/>
      <c r="Y2983" s="98"/>
    </row>
    <row r="2984" spans="2:25" x14ac:dyDescent="0.25">
      <c r="B2984" s="109"/>
      <c r="C2984" s="16"/>
      <c r="Y2984" s="98"/>
    </row>
    <row r="2985" spans="2:25" x14ac:dyDescent="0.25">
      <c r="B2985" s="109"/>
      <c r="C2985" s="16"/>
      <c r="Y2985" s="98"/>
    </row>
    <row r="2986" spans="2:25" x14ac:dyDescent="0.25">
      <c r="B2986" s="109"/>
      <c r="C2986" s="16"/>
      <c r="Y2986" s="98"/>
    </row>
    <row r="2987" spans="2:25" x14ac:dyDescent="0.25">
      <c r="B2987" s="109"/>
      <c r="C2987" s="16"/>
      <c r="Y2987" s="98"/>
    </row>
    <row r="2988" spans="2:25" x14ac:dyDescent="0.25">
      <c r="B2988" s="109"/>
      <c r="C2988" s="16"/>
      <c r="Y2988" s="98"/>
    </row>
    <row r="2989" spans="2:25" x14ac:dyDescent="0.25">
      <c r="B2989" s="109"/>
      <c r="C2989" s="16"/>
      <c r="Y2989" s="98"/>
    </row>
    <row r="2990" spans="2:25" x14ac:dyDescent="0.25">
      <c r="B2990" s="109"/>
      <c r="C2990" s="16"/>
      <c r="Y2990" s="98"/>
    </row>
    <row r="2991" spans="2:25" x14ac:dyDescent="0.25">
      <c r="B2991" s="109"/>
      <c r="C2991" s="16"/>
      <c r="Y2991" s="98"/>
    </row>
    <row r="2992" spans="2:25" x14ac:dyDescent="0.25">
      <c r="B2992" s="109"/>
      <c r="C2992" s="16"/>
      <c r="Y2992" s="98"/>
    </row>
    <row r="2993" spans="2:25" x14ac:dyDescent="0.25">
      <c r="B2993" s="109"/>
      <c r="C2993" s="16"/>
      <c r="Y2993" s="98"/>
    </row>
    <row r="2994" spans="2:25" x14ac:dyDescent="0.25">
      <c r="B2994" s="109"/>
      <c r="C2994" s="16"/>
      <c r="Y2994" s="98"/>
    </row>
    <row r="2995" spans="2:25" x14ac:dyDescent="0.25">
      <c r="B2995" s="109"/>
      <c r="C2995" s="16"/>
      <c r="Y2995" s="98"/>
    </row>
    <row r="2996" spans="2:25" x14ac:dyDescent="0.25">
      <c r="B2996" s="109"/>
      <c r="C2996" s="16"/>
      <c r="Y2996" s="98"/>
    </row>
    <row r="2997" spans="2:25" x14ac:dyDescent="0.25">
      <c r="B2997" s="109"/>
      <c r="C2997" s="16"/>
      <c r="Y2997" s="98"/>
    </row>
    <row r="2998" spans="2:25" x14ac:dyDescent="0.25">
      <c r="B2998" s="109"/>
      <c r="C2998" s="16"/>
      <c r="Y2998" s="98"/>
    </row>
    <row r="2999" spans="2:25" x14ac:dyDescent="0.25">
      <c r="B2999" s="109"/>
      <c r="C2999" s="16"/>
      <c r="Y2999" s="98"/>
    </row>
    <row r="3000" spans="2:25" x14ac:dyDescent="0.25">
      <c r="B3000" s="109"/>
      <c r="C3000" s="16"/>
      <c r="Y3000" s="98"/>
    </row>
    <row r="3001" spans="2:25" x14ac:dyDescent="0.25">
      <c r="B3001" s="109"/>
      <c r="C3001" s="16"/>
      <c r="Y3001" s="98"/>
    </row>
    <row r="3002" spans="2:25" x14ac:dyDescent="0.25">
      <c r="B3002" s="109"/>
      <c r="C3002" s="16"/>
      <c r="Y3002" s="98"/>
    </row>
    <row r="3003" spans="2:25" x14ac:dyDescent="0.25">
      <c r="B3003" s="109"/>
      <c r="C3003" s="16"/>
      <c r="Y3003" s="98"/>
    </row>
    <row r="3004" spans="2:25" x14ac:dyDescent="0.25">
      <c r="B3004" s="109"/>
      <c r="C3004" s="16"/>
      <c r="Y3004" s="98"/>
    </row>
    <row r="3005" spans="2:25" x14ac:dyDescent="0.25">
      <c r="B3005" s="109"/>
      <c r="C3005" s="16"/>
      <c r="Y3005" s="98"/>
    </row>
    <row r="3006" spans="2:25" x14ac:dyDescent="0.25">
      <c r="B3006" s="109"/>
      <c r="C3006" s="16"/>
      <c r="Y3006" s="98"/>
    </row>
    <row r="3007" spans="2:25" x14ac:dyDescent="0.25">
      <c r="B3007" s="109"/>
      <c r="C3007" s="16"/>
      <c r="Y3007" s="98"/>
    </row>
    <row r="3008" spans="2:25" x14ac:dyDescent="0.25">
      <c r="B3008" s="109"/>
      <c r="C3008" s="16"/>
      <c r="Y3008" s="98"/>
    </row>
    <row r="3009" spans="2:25" x14ac:dyDescent="0.25">
      <c r="B3009" s="109"/>
      <c r="C3009" s="16"/>
      <c r="Y3009" s="98"/>
    </row>
    <row r="3010" spans="2:25" x14ac:dyDescent="0.25">
      <c r="B3010" s="109"/>
      <c r="C3010" s="16"/>
      <c r="Y3010" s="98"/>
    </row>
    <row r="3011" spans="2:25" x14ac:dyDescent="0.25">
      <c r="B3011" s="109"/>
      <c r="C3011" s="16"/>
      <c r="Y3011" s="98"/>
    </row>
    <row r="3012" spans="2:25" x14ac:dyDescent="0.25">
      <c r="B3012" s="109"/>
      <c r="C3012" s="16"/>
      <c r="Y3012" s="98"/>
    </row>
    <row r="3013" spans="2:25" x14ac:dyDescent="0.25">
      <c r="B3013" s="109"/>
      <c r="C3013" s="16"/>
      <c r="Y3013" s="98"/>
    </row>
    <row r="3014" spans="2:25" x14ac:dyDescent="0.25">
      <c r="B3014" s="109"/>
      <c r="C3014" s="16"/>
      <c r="Y3014" s="98"/>
    </row>
    <row r="3015" spans="2:25" x14ac:dyDescent="0.25">
      <c r="B3015" s="109"/>
      <c r="C3015" s="16"/>
      <c r="Y3015" s="98"/>
    </row>
    <row r="3016" spans="2:25" x14ac:dyDescent="0.25">
      <c r="B3016" s="109"/>
      <c r="C3016" s="16"/>
      <c r="Y3016" s="98"/>
    </row>
    <row r="3017" spans="2:25" x14ac:dyDescent="0.25">
      <c r="B3017" s="109"/>
      <c r="C3017" s="16"/>
      <c r="Y3017" s="98"/>
    </row>
    <row r="3018" spans="2:25" x14ac:dyDescent="0.25">
      <c r="B3018" s="109"/>
      <c r="C3018" s="16"/>
      <c r="Y3018" s="98"/>
    </row>
    <row r="3019" spans="2:25" x14ac:dyDescent="0.25">
      <c r="B3019" s="109"/>
      <c r="C3019" s="16"/>
      <c r="Y3019" s="98"/>
    </row>
    <row r="3020" spans="2:25" x14ac:dyDescent="0.25">
      <c r="B3020" s="109"/>
      <c r="C3020" s="16"/>
      <c r="Y3020" s="98"/>
    </row>
    <row r="3021" spans="2:25" x14ac:dyDescent="0.25">
      <c r="B3021" s="109"/>
      <c r="C3021" s="16"/>
      <c r="Y3021" s="98"/>
    </row>
    <row r="3022" spans="2:25" x14ac:dyDescent="0.25">
      <c r="B3022" s="109"/>
      <c r="C3022" s="16"/>
      <c r="Y3022" s="98"/>
    </row>
    <row r="3023" spans="2:25" x14ac:dyDescent="0.25">
      <c r="B3023" s="109"/>
      <c r="C3023" s="16"/>
      <c r="Y3023" s="98"/>
    </row>
    <row r="3024" spans="2:25" x14ac:dyDescent="0.25">
      <c r="B3024" s="109"/>
      <c r="C3024" s="16"/>
      <c r="Y3024" s="98"/>
    </row>
    <row r="3025" spans="2:25" x14ac:dyDescent="0.25">
      <c r="B3025" s="109"/>
      <c r="C3025" s="16"/>
      <c r="Y3025" s="98"/>
    </row>
    <row r="3026" spans="2:25" x14ac:dyDescent="0.25">
      <c r="B3026" s="109"/>
      <c r="C3026" s="16"/>
      <c r="Y3026" s="98"/>
    </row>
    <row r="3027" spans="2:25" x14ac:dyDescent="0.25">
      <c r="B3027" s="109"/>
      <c r="C3027" s="16"/>
      <c r="Y3027" s="98"/>
    </row>
    <row r="3028" spans="2:25" x14ac:dyDescent="0.25">
      <c r="B3028" s="109"/>
      <c r="C3028" s="16"/>
      <c r="Y3028" s="98"/>
    </row>
    <row r="3029" spans="2:25" x14ac:dyDescent="0.25">
      <c r="B3029" s="109"/>
      <c r="C3029" s="16"/>
      <c r="Y3029" s="98"/>
    </row>
    <row r="3030" spans="2:25" x14ac:dyDescent="0.25">
      <c r="B3030" s="109"/>
      <c r="C3030" s="16"/>
      <c r="Y3030" s="98"/>
    </row>
    <row r="3031" spans="2:25" x14ac:dyDescent="0.25">
      <c r="B3031" s="109"/>
      <c r="C3031" s="16"/>
      <c r="Y3031" s="98"/>
    </row>
    <row r="3032" spans="2:25" x14ac:dyDescent="0.25">
      <c r="B3032" s="109"/>
      <c r="C3032" s="16"/>
      <c r="Y3032" s="98"/>
    </row>
    <row r="3033" spans="2:25" x14ac:dyDescent="0.25">
      <c r="B3033" s="109"/>
      <c r="C3033" s="16"/>
      <c r="Y3033" s="98"/>
    </row>
    <row r="3034" spans="2:25" x14ac:dyDescent="0.25">
      <c r="B3034" s="109"/>
      <c r="C3034" s="16"/>
      <c r="Y3034" s="98"/>
    </row>
    <row r="3035" spans="2:25" x14ac:dyDescent="0.25">
      <c r="B3035" s="109"/>
      <c r="C3035" s="16"/>
      <c r="Y3035" s="98"/>
    </row>
    <row r="3036" spans="2:25" x14ac:dyDescent="0.25">
      <c r="B3036" s="109"/>
      <c r="C3036" s="16"/>
      <c r="Y3036" s="98"/>
    </row>
    <row r="3037" spans="2:25" x14ac:dyDescent="0.25">
      <c r="B3037" s="109"/>
      <c r="C3037" s="16"/>
      <c r="Y3037" s="98"/>
    </row>
    <row r="3038" spans="2:25" x14ac:dyDescent="0.25">
      <c r="B3038" s="109"/>
      <c r="C3038" s="16"/>
      <c r="Y3038" s="98"/>
    </row>
    <row r="3039" spans="2:25" x14ac:dyDescent="0.25">
      <c r="B3039" s="109"/>
      <c r="C3039" s="16"/>
      <c r="Y3039" s="98"/>
    </row>
    <row r="3040" spans="2:25" x14ac:dyDescent="0.25">
      <c r="B3040" s="109"/>
      <c r="C3040" s="16"/>
      <c r="Y3040" s="98"/>
    </row>
    <row r="3041" spans="2:25" x14ac:dyDescent="0.25">
      <c r="B3041" s="109"/>
      <c r="C3041" s="16"/>
      <c r="Y3041" s="98"/>
    </row>
    <row r="3042" spans="2:25" x14ac:dyDescent="0.25">
      <c r="B3042" s="109"/>
      <c r="C3042" s="16"/>
      <c r="Y3042" s="98"/>
    </row>
    <row r="3043" spans="2:25" x14ac:dyDescent="0.25">
      <c r="B3043" s="109"/>
      <c r="C3043" s="16"/>
      <c r="Y3043" s="98"/>
    </row>
    <row r="3044" spans="2:25" x14ac:dyDescent="0.25">
      <c r="B3044" s="109"/>
      <c r="C3044" s="16"/>
      <c r="Y3044" s="98"/>
    </row>
    <row r="3045" spans="2:25" x14ac:dyDescent="0.25">
      <c r="B3045" s="109"/>
      <c r="C3045" s="16"/>
      <c r="Y3045" s="98"/>
    </row>
    <row r="3046" spans="2:25" x14ac:dyDescent="0.25">
      <c r="B3046" s="109"/>
      <c r="C3046" s="16"/>
      <c r="Y3046" s="98"/>
    </row>
    <row r="3047" spans="2:25" x14ac:dyDescent="0.25">
      <c r="B3047" s="109"/>
      <c r="C3047" s="16"/>
      <c r="Y3047" s="98"/>
    </row>
    <row r="3048" spans="2:25" x14ac:dyDescent="0.25">
      <c r="B3048" s="109"/>
      <c r="C3048" s="16"/>
      <c r="Y3048" s="98"/>
    </row>
    <row r="3049" spans="2:25" x14ac:dyDescent="0.25">
      <c r="B3049" s="109"/>
      <c r="C3049" s="16"/>
      <c r="Y3049" s="98"/>
    </row>
    <row r="3050" spans="2:25" x14ac:dyDescent="0.25">
      <c r="B3050" s="109"/>
      <c r="C3050" s="16"/>
      <c r="Y3050" s="98"/>
    </row>
    <row r="3051" spans="2:25" x14ac:dyDescent="0.25">
      <c r="B3051" s="109"/>
      <c r="C3051" s="16"/>
      <c r="Y3051" s="98"/>
    </row>
    <row r="3052" spans="2:25" x14ac:dyDescent="0.25">
      <c r="B3052" s="109"/>
      <c r="C3052" s="16"/>
      <c r="Y3052" s="98"/>
    </row>
    <row r="3053" spans="2:25" x14ac:dyDescent="0.25">
      <c r="B3053" s="109"/>
      <c r="C3053" s="16"/>
      <c r="Y3053" s="98"/>
    </row>
    <row r="3054" spans="2:25" x14ac:dyDescent="0.25">
      <c r="B3054" s="109"/>
      <c r="C3054" s="16"/>
      <c r="Y3054" s="98"/>
    </row>
    <row r="3055" spans="2:25" x14ac:dyDescent="0.25">
      <c r="B3055" s="109"/>
      <c r="C3055" s="16"/>
      <c r="Y3055" s="98"/>
    </row>
    <row r="3056" spans="2:25" x14ac:dyDescent="0.25">
      <c r="B3056" s="109"/>
      <c r="C3056" s="16"/>
      <c r="Y3056" s="98"/>
    </row>
    <row r="3057" spans="2:25" x14ac:dyDescent="0.25">
      <c r="B3057" s="109"/>
      <c r="C3057" s="16"/>
      <c r="Y3057" s="98"/>
    </row>
    <row r="3058" spans="2:25" x14ac:dyDescent="0.25">
      <c r="B3058" s="109"/>
      <c r="C3058" s="16"/>
      <c r="Y3058" s="98"/>
    </row>
    <row r="3059" spans="2:25" x14ac:dyDescent="0.25">
      <c r="B3059" s="109"/>
      <c r="C3059" s="16"/>
      <c r="Y3059" s="98"/>
    </row>
    <row r="3060" spans="2:25" x14ac:dyDescent="0.25">
      <c r="B3060" s="109"/>
      <c r="C3060" s="16"/>
      <c r="Y3060" s="98"/>
    </row>
    <row r="3061" spans="2:25" x14ac:dyDescent="0.25">
      <c r="B3061" s="109"/>
      <c r="C3061" s="16"/>
      <c r="Y3061" s="98"/>
    </row>
    <row r="3062" spans="2:25" x14ac:dyDescent="0.25">
      <c r="B3062" s="109"/>
      <c r="C3062" s="16"/>
      <c r="Y3062" s="98"/>
    </row>
    <row r="3063" spans="2:25" x14ac:dyDescent="0.25">
      <c r="B3063" s="109"/>
      <c r="C3063" s="16"/>
      <c r="Y3063" s="98"/>
    </row>
    <row r="3064" spans="2:25" x14ac:dyDescent="0.25">
      <c r="B3064" s="109"/>
      <c r="C3064" s="16"/>
      <c r="Y3064" s="98"/>
    </row>
    <row r="3065" spans="2:25" x14ac:dyDescent="0.25">
      <c r="B3065" s="109"/>
      <c r="C3065" s="16"/>
      <c r="Y3065" s="98"/>
    </row>
    <row r="3066" spans="2:25" x14ac:dyDescent="0.25">
      <c r="B3066" s="109"/>
      <c r="C3066" s="16"/>
      <c r="Y3066" s="98"/>
    </row>
    <row r="3067" spans="2:25" x14ac:dyDescent="0.25">
      <c r="B3067" s="109"/>
      <c r="C3067" s="16"/>
      <c r="Y3067" s="98"/>
    </row>
    <row r="3068" spans="2:25" x14ac:dyDescent="0.25">
      <c r="B3068" s="109"/>
      <c r="C3068" s="16"/>
      <c r="Y3068" s="98"/>
    </row>
    <row r="3069" spans="2:25" x14ac:dyDescent="0.25">
      <c r="B3069" s="109"/>
      <c r="C3069" s="16"/>
      <c r="Y3069" s="98"/>
    </row>
    <row r="3070" spans="2:25" x14ac:dyDescent="0.25">
      <c r="B3070" s="109"/>
      <c r="C3070" s="16"/>
      <c r="Y3070" s="98"/>
    </row>
    <row r="3071" spans="2:25" x14ac:dyDescent="0.25">
      <c r="B3071" s="109"/>
      <c r="C3071" s="16"/>
      <c r="Y3071" s="98"/>
    </row>
    <row r="3072" spans="2:25" x14ac:dyDescent="0.25">
      <c r="B3072" s="109"/>
      <c r="C3072" s="16"/>
      <c r="Y3072" s="98"/>
    </row>
    <row r="3073" spans="2:25" x14ac:dyDescent="0.25">
      <c r="B3073" s="109"/>
      <c r="C3073" s="16"/>
      <c r="Y3073" s="98"/>
    </row>
    <row r="3074" spans="2:25" x14ac:dyDescent="0.25">
      <c r="B3074" s="109"/>
      <c r="C3074" s="16"/>
      <c r="Y3074" s="98"/>
    </row>
    <row r="3075" spans="2:25" x14ac:dyDescent="0.25">
      <c r="B3075" s="109"/>
      <c r="C3075" s="16"/>
      <c r="Y3075" s="98"/>
    </row>
    <row r="3076" spans="2:25" x14ac:dyDescent="0.25">
      <c r="B3076" s="109"/>
      <c r="C3076" s="16"/>
      <c r="Y3076" s="98"/>
    </row>
    <row r="3077" spans="2:25" x14ac:dyDescent="0.25">
      <c r="B3077" s="109"/>
      <c r="C3077" s="16"/>
      <c r="Y3077" s="98"/>
    </row>
    <row r="3078" spans="2:25" x14ac:dyDescent="0.25">
      <c r="B3078" s="109"/>
      <c r="C3078" s="16"/>
      <c r="Y3078" s="98"/>
    </row>
    <row r="3079" spans="2:25" x14ac:dyDescent="0.25">
      <c r="B3079" s="109"/>
      <c r="C3079" s="16"/>
      <c r="Y3079" s="98"/>
    </row>
    <row r="3080" spans="2:25" x14ac:dyDescent="0.25">
      <c r="B3080" s="109"/>
      <c r="C3080" s="16"/>
      <c r="Y3080" s="98"/>
    </row>
    <row r="3081" spans="2:25" x14ac:dyDescent="0.25">
      <c r="B3081" s="109"/>
      <c r="C3081" s="16"/>
      <c r="Y3081" s="98"/>
    </row>
    <row r="3082" spans="2:25" x14ac:dyDescent="0.25">
      <c r="B3082" s="109"/>
      <c r="C3082" s="16"/>
      <c r="Y3082" s="98"/>
    </row>
    <row r="3083" spans="2:25" x14ac:dyDescent="0.25">
      <c r="B3083" s="109"/>
      <c r="C3083" s="16"/>
      <c r="Y3083" s="98"/>
    </row>
    <row r="3084" spans="2:25" x14ac:dyDescent="0.25">
      <c r="B3084" s="109"/>
      <c r="C3084" s="16"/>
      <c r="Y3084" s="98"/>
    </row>
    <row r="3085" spans="2:25" x14ac:dyDescent="0.25">
      <c r="B3085" s="109"/>
      <c r="C3085" s="16"/>
      <c r="Y3085" s="98"/>
    </row>
    <row r="3086" spans="2:25" x14ac:dyDescent="0.25">
      <c r="B3086" s="109"/>
      <c r="C3086" s="16"/>
      <c r="Y3086" s="98"/>
    </row>
    <row r="3087" spans="2:25" x14ac:dyDescent="0.25">
      <c r="B3087" s="109"/>
      <c r="C3087" s="16"/>
      <c r="Y3087" s="98"/>
    </row>
    <row r="3088" spans="2:25" x14ac:dyDescent="0.25">
      <c r="B3088" s="109"/>
      <c r="C3088" s="16"/>
      <c r="Y3088" s="98"/>
    </row>
    <row r="3089" spans="2:25" x14ac:dyDescent="0.25">
      <c r="B3089" s="109"/>
      <c r="C3089" s="16"/>
      <c r="Y3089" s="98"/>
    </row>
    <row r="3090" spans="2:25" x14ac:dyDescent="0.25">
      <c r="B3090" s="109"/>
      <c r="C3090" s="16"/>
      <c r="Y3090" s="98"/>
    </row>
    <row r="3091" spans="2:25" x14ac:dyDescent="0.25">
      <c r="B3091" s="109"/>
      <c r="C3091" s="16"/>
      <c r="Y3091" s="98"/>
    </row>
    <row r="3092" spans="2:25" x14ac:dyDescent="0.25">
      <c r="B3092" s="109"/>
      <c r="C3092" s="16"/>
      <c r="Y3092" s="98"/>
    </row>
    <row r="3093" spans="2:25" x14ac:dyDescent="0.25">
      <c r="B3093" s="109"/>
      <c r="C3093" s="16"/>
      <c r="Y3093" s="98"/>
    </row>
    <row r="3094" spans="2:25" x14ac:dyDescent="0.25">
      <c r="B3094" s="109"/>
      <c r="C3094" s="16"/>
      <c r="Y3094" s="98"/>
    </row>
    <row r="3095" spans="2:25" x14ac:dyDescent="0.25">
      <c r="B3095" s="109"/>
      <c r="C3095" s="16"/>
      <c r="Y3095" s="98"/>
    </row>
    <row r="3096" spans="2:25" x14ac:dyDescent="0.25">
      <c r="B3096" s="109"/>
      <c r="C3096" s="16"/>
      <c r="Y3096" s="98"/>
    </row>
    <row r="3097" spans="2:25" x14ac:dyDescent="0.25">
      <c r="B3097" s="109"/>
      <c r="C3097" s="16"/>
      <c r="Y3097" s="98"/>
    </row>
    <row r="3098" spans="2:25" x14ac:dyDescent="0.25">
      <c r="B3098" s="109"/>
      <c r="C3098" s="16"/>
      <c r="Y3098" s="98"/>
    </row>
    <row r="3099" spans="2:25" x14ac:dyDescent="0.25">
      <c r="B3099" s="109"/>
      <c r="C3099" s="16"/>
      <c r="Y3099" s="98"/>
    </row>
    <row r="3100" spans="2:25" x14ac:dyDescent="0.25">
      <c r="B3100" s="109"/>
      <c r="C3100" s="16"/>
      <c r="Y3100" s="98"/>
    </row>
    <row r="3101" spans="2:25" x14ac:dyDescent="0.25">
      <c r="B3101" s="109"/>
      <c r="C3101" s="16"/>
      <c r="Y3101" s="98"/>
    </row>
    <row r="3102" spans="2:25" x14ac:dyDescent="0.25">
      <c r="B3102" s="109"/>
      <c r="C3102" s="16"/>
      <c r="Y3102" s="98"/>
    </row>
    <row r="3103" spans="2:25" x14ac:dyDescent="0.25">
      <c r="B3103" s="109"/>
      <c r="C3103" s="16"/>
      <c r="Y3103" s="98"/>
    </row>
    <row r="3104" spans="2:25" x14ac:dyDescent="0.25">
      <c r="B3104" s="109"/>
      <c r="C3104" s="16"/>
      <c r="Y3104" s="98"/>
    </row>
    <row r="3105" spans="2:25" x14ac:dyDescent="0.25">
      <c r="B3105" s="109"/>
      <c r="C3105" s="16"/>
      <c r="Y3105" s="98"/>
    </row>
    <row r="3106" spans="2:25" x14ac:dyDescent="0.25">
      <c r="B3106" s="109"/>
      <c r="C3106" s="16"/>
      <c r="Y3106" s="98"/>
    </row>
    <row r="3107" spans="2:25" x14ac:dyDescent="0.25">
      <c r="B3107" s="109"/>
      <c r="C3107" s="16"/>
      <c r="Y3107" s="98"/>
    </row>
    <row r="3108" spans="2:25" x14ac:dyDescent="0.25">
      <c r="B3108" s="109"/>
      <c r="C3108" s="16"/>
      <c r="Y3108" s="98"/>
    </row>
    <row r="3109" spans="2:25" x14ac:dyDescent="0.25">
      <c r="B3109" s="109"/>
      <c r="C3109" s="16"/>
      <c r="Y3109" s="98"/>
    </row>
    <row r="3110" spans="2:25" x14ac:dyDescent="0.25">
      <c r="B3110" s="109"/>
      <c r="C3110" s="16"/>
      <c r="Y3110" s="98"/>
    </row>
    <row r="3111" spans="2:25" x14ac:dyDescent="0.25">
      <c r="B3111" s="109"/>
      <c r="C3111" s="16"/>
      <c r="Y3111" s="98"/>
    </row>
    <row r="3112" spans="2:25" x14ac:dyDescent="0.25">
      <c r="B3112" s="109"/>
      <c r="C3112" s="16"/>
      <c r="Y3112" s="98"/>
    </row>
    <row r="3113" spans="2:25" x14ac:dyDescent="0.25">
      <c r="B3113" s="109"/>
      <c r="C3113" s="16"/>
      <c r="Y3113" s="98"/>
    </row>
    <row r="3114" spans="2:25" x14ac:dyDescent="0.25">
      <c r="B3114" s="109"/>
      <c r="C3114" s="16"/>
      <c r="Y3114" s="98"/>
    </row>
    <row r="3115" spans="2:25" x14ac:dyDescent="0.25">
      <c r="B3115" s="109"/>
      <c r="C3115" s="16"/>
      <c r="Y3115" s="98"/>
    </row>
    <row r="3116" spans="2:25" x14ac:dyDescent="0.25">
      <c r="B3116" s="109"/>
      <c r="C3116" s="16"/>
      <c r="Y3116" s="98"/>
    </row>
    <row r="3117" spans="2:25" x14ac:dyDescent="0.25">
      <c r="B3117" s="109"/>
      <c r="C3117" s="16"/>
      <c r="Y3117" s="98"/>
    </row>
    <row r="3118" spans="2:25" x14ac:dyDescent="0.25">
      <c r="B3118" s="109"/>
      <c r="C3118" s="16"/>
      <c r="Y3118" s="98"/>
    </row>
    <row r="3119" spans="2:25" x14ac:dyDescent="0.25">
      <c r="B3119" s="109"/>
      <c r="C3119" s="16"/>
      <c r="Y3119" s="98"/>
    </row>
    <row r="3120" spans="2:25" x14ac:dyDescent="0.25">
      <c r="B3120" s="109"/>
      <c r="C3120" s="16"/>
      <c r="Y3120" s="98"/>
    </row>
    <row r="3121" spans="2:25" x14ac:dyDescent="0.25">
      <c r="B3121" s="109"/>
      <c r="C3121" s="16"/>
      <c r="Y3121" s="98"/>
    </row>
    <row r="3122" spans="2:25" x14ac:dyDescent="0.25">
      <c r="B3122" s="109"/>
      <c r="C3122" s="16"/>
      <c r="Y3122" s="98"/>
    </row>
    <row r="3123" spans="2:25" x14ac:dyDescent="0.25">
      <c r="B3123" s="109"/>
      <c r="C3123" s="16"/>
      <c r="Y3123" s="98"/>
    </row>
    <row r="3124" spans="2:25" x14ac:dyDescent="0.25">
      <c r="B3124" s="109"/>
      <c r="C3124" s="16"/>
      <c r="Y3124" s="98"/>
    </row>
    <row r="3125" spans="2:25" x14ac:dyDescent="0.25">
      <c r="B3125" s="109"/>
      <c r="C3125" s="16"/>
      <c r="Y3125" s="98"/>
    </row>
    <row r="3126" spans="2:25" x14ac:dyDescent="0.25">
      <c r="B3126" s="109"/>
      <c r="C3126" s="16"/>
      <c r="Y3126" s="98"/>
    </row>
    <row r="3127" spans="2:25" x14ac:dyDescent="0.25">
      <c r="B3127" s="109"/>
      <c r="C3127" s="16"/>
      <c r="Y3127" s="98"/>
    </row>
    <row r="3128" spans="2:25" x14ac:dyDescent="0.25">
      <c r="B3128" s="109"/>
      <c r="C3128" s="16"/>
      <c r="Y3128" s="98"/>
    </row>
    <row r="3129" spans="2:25" x14ac:dyDescent="0.25">
      <c r="B3129" s="109"/>
      <c r="C3129" s="16"/>
      <c r="Y3129" s="98"/>
    </row>
    <row r="3130" spans="2:25" x14ac:dyDescent="0.25">
      <c r="B3130" s="109"/>
      <c r="C3130" s="16"/>
      <c r="Y3130" s="98"/>
    </row>
    <row r="3131" spans="2:25" x14ac:dyDescent="0.25">
      <c r="B3131" s="109"/>
      <c r="C3131" s="16"/>
      <c r="Y3131" s="98"/>
    </row>
    <row r="3132" spans="2:25" x14ac:dyDescent="0.25">
      <c r="B3132" s="109"/>
      <c r="C3132" s="16"/>
      <c r="Y3132" s="98"/>
    </row>
    <row r="3133" spans="2:25" x14ac:dyDescent="0.25">
      <c r="B3133" s="109"/>
      <c r="C3133" s="16"/>
      <c r="Y3133" s="98"/>
    </row>
    <row r="3134" spans="2:25" x14ac:dyDescent="0.25">
      <c r="B3134" s="109"/>
      <c r="C3134" s="16"/>
      <c r="Y3134" s="98"/>
    </row>
    <row r="3135" spans="2:25" x14ac:dyDescent="0.25">
      <c r="B3135" s="109"/>
      <c r="C3135" s="16"/>
      <c r="Y3135" s="98"/>
    </row>
    <row r="3136" spans="2:25" x14ac:dyDescent="0.25">
      <c r="B3136" s="109"/>
      <c r="C3136" s="16"/>
      <c r="Y3136" s="98"/>
    </row>
    <row r="3137" spans="2:25" x14ac:dyDescent="0.25">
      <c r="B3137" s="109"/>
      <c r="C3137" s="16"/>
      <c r="Y3137" s="98"/>
    </row>
    <row r="3138" spans="2:25" x14ac:dyDescent="0.25">
      <c r="B3138" s="109"/>
      <c r="C3138" s="16"/>
      <c r="Y3138" s="98"/>
    </row>
    <row r="3139" spans="2:25" x14ac:dyDescent="0.25">
      <c r="B3139" s="109"/>
      <c r="C3139" s="16"/>
      <c r="Y3139" s="98"/>
    </row>
    <row r="3140" spans="2:25" x14ac:dyDescent="0.25">
      <c r="B3140" s="109"/>
      <c r="C3140" s="16"/>
      <c r="Y3140" s="98"/>
    </row>
    <row r="3141" spans="2:25" x14ac:dyDescent="0.25">
      <c r="B3141" s="109"/>
      <c r="C3141" s="16"/>
      <c r="Y3141" s="98"/>
    </row>
    <row r="3142" spans="2:25" x14ac:dyDescent="0.25">
      <c r="B3142" s="109"/>
      <c r="C3142" s="16"/>
      <c r="Y3142" s="98"/>
    </row>
    <row r="3143" spans="2:25" x14ac:dyDescent="0.25">
      <c r="B3143" s="109"/>
      <c r="C3143" s="16"/>
      <c r="Y3143" s="98"/>
    </row>
    <row r="3144" spans="2:25" x14ac:dyDescent="0.25">
      <c r="B3144" s="109"/>
      <c r="C3144" s="16"/>
      <c r="Y3144" s="98"/>
    </row>
    <row r="3145" spans="2:25" x14ac:dyDescent="0.25">
      <c r="B3145" s="109"/>
      <c r="C3145" s="16"/>
      <c r="Y3145" s="98"/>
    </row>
    <row r="3146" spans="2:25" x14ac:dyDescent="0.25">
      <c r="B3146" s="109"/>
      <c r="C3146" s="16"/>
      <c r="Y3146" s="98"/>
    </row>
    <row r="3147" spans="2:25" x14ac:dyDescent="0.25">
      <c r="B3147" s="109"/>
      <c r="C3147" s="16"/>
      <c r="Y3147" s="98"/>
    </row>
    <row r="3148" spans="2:25" x14ac:dyDescent="0.25">
      <c r="B3148" s="109"/>
      <c r="C3148" s="16"/>
      <c r="Y3148" s="98"/>
    </row>
    <row r="3149" spans="2:25" x14ac:dyDescent="0.25">
      <c r="B3149" s="109"/>
      <c r="C3149" s="16"/>
      <c r="Y3149" s="98"/>
    </row>
    <row r="3150" spans="2:25" x14ac:dyDescent="0.25">
      <c r="B3150" s="109"/>
      <c r="C3150" s="16"/>
      <c r="Y3150" s="98"/>
    </row>
    <row r="3151" spans="2:25" x14ac:dyDescent="0.25">
      <c r="B3151" s="109"/>
      <c r="C3151" s="16"/>
      <c r="Y3151" s="98"/>
    </row>
    <row r="3152" spans="2:25" x14ac:dyDescent="0.25">
      <c r="B3152" s="109"/>
      <c r="C3152" s="16"/>
      <c r="Y3152" s="98"/>
    </row>
    <row r="3153" spans="2:25" x14ac:dyDescent="0.25">
      <c r="B3153" s="109"/>
      <c r="C3153" s="16"/>
      <c r="Y3153" s="98"/>
    </row>
    <row r="3154" spans="2:25" x14ac:dyDescent="0.25">
      <c r="B3154" s="109"/>
      <c r="C3154" s="16"/>
      <c r="Y3154" s="98"/>
    </row>
    <row r="3155" spans="2:25" x14ac:dyDescent="0.25">
      <c r="B3155" s="109"/>
      <c r="C3155" s="16"/>
      <c r="Y3155" s="98"/>
    </row>
    <row r="3156" spans="2:25" x14ac:dyDescent="0.25">
      <c r="B3156" s="109"/>
      <c r="C3156" s="16"/>
      <c r="Y3156" s="98"/>
    </row>
    <row r="3157" spans="2:25" x14ac:dyDescent="0.25">
      <c r="B3157" s="109"/>
      <c r="C3157" s="16"/>
      <c r="Y3157" s="98"/>
    </row>
    <row r="3158" spans="2:25" x14ac:dyDescent="0.25">
      <c r="B3158" s="109"/>
      <c r="C3158" s="16"/>
      <c r="Y3158" s="98"/>
    </row>
    <row r="3159" spans="2:25" x14ac:dyDescent="0.25">
      <c r="B3159" s="109"/>
      <c r="C3159" s="16"/>
      <c r="Y3159" s="98"/>
    </row>
    <row r="3160" spans="2:25" x14ac:dyDescent="0.25">
      <c r="B3160" s="109"/>
      <c r="C3160" s="16"/>
      <c r="Y3160" s="98"/>
    </row>
    <row r="3161" spans="2:25" x14ac:dyDescent="0.25">
      <c r="B3161" s="109"/>
      <c r="C3161" s="16"/>
      <c r="Y3161" s="98"/>
    </row>
    <row r="3162" spans="2:25" x14ac:dyDescent="0.25">
      <c r="B3162" s="109"/>
      <c r="C3162" s="16"/>
      <c r="Y3162" s="98"/>
    </row>
    <row r="3163" spans="2:25" x14ac:dyDescent="0.25">
      <c r="B3163" s="109"/>
      <c r="C3163" s="16"/>
      <c r="Y3163" s="98"/>
    </row>
    <row r="3164" spans="2:25" x14ac:dyDescent="0.25">
      <c r="B3164" s="109"/>
      <c r="C3164" s="16"/>
      <c r="Y3164" s="98"/>
    </row>
    <row r="3165" spans="2:25" x14ac:dyDescent="0.25">
      <c r="B3165" s="109"/>
      <c r="C3165" s="16"/>
      <c r="Y3165" s="98"/>
    </row>
    <row r="3166" spans="2:25" x14ac:dyDescent="0.25">
      <c r="B3166" s="109"/>
      <c r="C3166" s="16"/>
      <c r="Y3166" s="98"/>
    </row>
    <row r="3167" spans="2:25" x14ac:dyDescent="0.25">
      <c r="B3167" s="109"/>
      <c r="C3167" s="16"/>
      <c r="Y3167" s="98"/>
    </row>
    <row r="3168" spans="2:25" x14ac:dyDescent="0.25">
      <c r="B3168" s="109"/>
      <c r="C3168" s="16"/>
      <c r="Y3168" s="98"/>
    </row>
    <row r="3169" spans="2:25" x14ac:dyDescent="0.25">
      <c r="B3169" s="109"/>
      <c r="C3169" s="16"/>
      <c r="Y3169" s="98"/>
    </row>
    <row r="3170" spans="2:25" x14ac:dyDescent="0.25">
      <c r="B3170" s="109"/>
      <c r="C3170" s="16"/>
      <c r="Y3170" s="98"/>
    </row>
    <row r="3171" spans="2:25" x14ac:dyDescent="0.25">
      <c r="B3171" s="109"/>
      <c r="C3171" s="16"/>
      <c r="Y3171" s="98"/>
    </row>
    <row r="3172" spans="2:25" x14ac:dyDescent="0.25">
      <c r="B3172" s="109"/>
      <c r="C3172" s="16"/>
      <c r="Y3172" s="98"/>
    </row>
    <row r="3173" spans="2:25" x14ac:dyDescent="0.25">
      <c r="B3173" s="109"/>
      <c r="C3173" s="16"/>
      <c r="Y3173" s="98"/>
    </row>
    <row r="3174" spans="2:25" x14ac:dyDescent="0.25">
      <c r="B3174" s="109"/>
      <c r="C3174" s="16"/>
      <c r="Y3174" s="98"/>
    </row>
    <row r="3175" spans="2:25" x14ac:dyDescent="0.25">
      <c r="B3175" s="109"/>
      <c r="C3175" s="16"/>
      <c r="Y3175" s="98"/>
    </row>
    <row r="3176" spans="2:25" x14ac:dyDescent="0.25">
      <c r="B3176" s="109"/>
      <c r="C3176" s="16"/>
      <c r="Y3176" s="98"/>
    </row>
    <row r="3177" spans="2:25" x14ac:dyDescent="0.25">
      <c r="B3177" s="109"/>
      <c r="C3177" s="16"/>
      <c r="Y3177" s="98"/>
    </row>
    <row r="3178" spans="2:25" x14ac:dyDescent="0.25">
      <c r="B3178" s="109"/>
      <c r="C3178" s="16"/>
      <c r="Y3178" s="98"/>
    </row>
    <row r="3179" spans="2:25" x14ac:dyDescent="0.25">
      <c r="B3179" s="109"/>
      <c r="C3179" s="16"/>
      <c r="Y3179" s="98"/>
    </row>
    <row r="3180" spans="2:25" x14ac:dyDescent="0.25">
      <c r="B3180" s="109"/>
      <c r="C3180" s="16"/>
      <c r="Y3180" s="98"/>
    </row>
    <row r="3181" spans="2:25" x14ac:dyDescent="0.25">
      <c r="B3181" s="109"/>
      <c r="C3181" s="16"/>
      <c r="Y3181" s="98"/>
    </row>
    <row r="3182" spans="2:25" x14ac:dyDescent="0.25">
      <c r="B3182" s="109"/>
      <c r="C3182" s="16"/>
      <c r="Y3182" s="98"/>
    </row>
    <row r="3183" spans="2:25" x14ac:dyDescent="0.25">
      <c r="B3183" s="109"/>
      <c r="C3183" s="16"/>
      <c r="Y3183" s="98"/>
    </row>
    <row r="3184" spans="2:25" x14ac:dyDescent="0.25">
      <c r="B3184" s="109"/>
      <c r="C3184" s="16"/>
      <c r="Y3184" s="98"/>
    </row>
    <row r="3185" spans="2:25" x14ac:dyDescent="0.25">
      <c r="B3185" s="109"/>
      <c r="C3185" s="16"/>
      <c r="Y3185" s="98"/>
    </row>
    <row r="3186" spans="2:25" x14ac:dyDescent="0.25">
      <c r="B3186" s="109"/>
      <c r="C3186" s="16"/>
      <c r="Y3186" s="98"/>
    </row>
    <row r="3187" spans="2:25" x14ac:dyDescent="0.25">
      <c r="B3187" s="109"/>
      <c r="C3187" s="16"/>
      <c r="Y3187" s="98"/>
    </row>
    <row r="3188" spans="2:25" x14ac:dyDescent="0.25">
      <c r="B3188" s="109"/>
      <c r="C3188" s="16"/>
      <c r="Y3188" s="98"/>
    </row>
    <row r="3189" spans="2:25" x14ac:dyDescent="0.25">
      <c r="B3189" s="109"/>
      <c r="C3189" s="16"/>
      <c r="Y3189" s="98"/>
    </row>
    <row r="3190" spans="2:25" x14ac:dyDescent="0.25">
      <c r="B3190" s="109"/>
      <c r="C3190" s="16"/>
      <c r="Y3190" s="98"/>
    </row>
    <row r="3191" spans="2:25" x14ac:dyDescent="0.25">
      <c r="B3191" s="109"/>
      <c r="C3191" s="16"/>
      <c r="Y3191" s="98"/>
    </row>
    <row r="3192" spans="2:25" x14ac:dyDescent="0.25">
      <c r="B3192" s="109"/>
      <c r="C3192" s="16"/>
      <c r="Y3192" s="98"/>
    </row>
    <row r="3193" spans="2:25" x14ac:dyDescent="0.25">
      <c r="B3193" s="109"/>
      <c r="C3193" s="16"/>
      <c r="Y3193" s="98"/>
    </row>
    <row r="3194" spans="2:25" x14ac:dyDescent="0.25">
      <c r="B3194" s="109"/>
      <c r="C3194" s="16"/>
      <c r="Y3194" s="98"/>
    </row>
    <row r="3195" spans="2:25" x14ac:dyDescent="0.25">
      <c r="B3195" s="109"/>
      <c r="C3195" s="16"/>
      <c r="Y3195" s="98"/>
    </row>
    <row r="3196" spans="2:25" x14ac:dyDescent="0.25">
      <c r="B3196" s="109"/>
      <c r="C3196" s="16"/>
      <c r="Y3196" s="98"/>
    </row>
    <row r="3197" spans="2:25" x14ac:dyDescent="0.25">
      <c r="B3197" s="109"/>
      <c r="C3197" s="16"/>
      <c r="Y3197" s="98"/>
    </row>
    <row r="3198" spans="2:25" x14ac:dyDescent="0.25">
      <c r="B3198" s="109"/>
      <c r="C3198" s="16"/>
      <c r="Y3198" s="98"/>
    </row>
    <row r="3199" spans="2:25" x14ac:dyDescent="0.25">
      <c r="B3199" s="109"/>
      <c r="C3199" s="16"/>
      <c r="Y3199" s="98"/>
    </row>
    <row r="3200" spans="2:25" x14ac:dyDescent="0.25">
      <c r="B3200" s="109"/>
      <c r="C3200" s="16"/>
      <c r="Y3200" s="98"/>
    </row>
    <row r="3201" spans="2:25" x14ac:dyDescent="0.25">
      <c r="B3201" s="109"/>
      <c r="C3201" s="16"/>
      <c r="Y3201" s="98"/>
    </row>
    <row r="3202" spans="2:25" x14ac:dyDescent="0.25">
      <c r="B3202" s="109"/>
      <c r="C3202" s="16"/>
      <c r="Y3202" s="98"/>
    </row>
    <row r="3203" spans="2:25" x14ac:dyDescent="0.25">
      <c r="B3203" s="109"/>
      <c r="C3203" s="16"/>
      <c r="Y3203" s="98"/>
    </row>
    <row r="3204" spans="2:25" x14ac:dyDescent="0.25">
      <c r="B3204" s="109"/>
      <c r="C3204" s="16"/>
      <c r="Y3204" s="98"/>
    </row>
    <row r="3205" spans="2:25" x14ac:dyDescent="0.25">
      <c r="B3205" s="109"/>
      <c r="C3205" s="16"/>
      <c r="Y3205" s="98"/>
    </row>
    <row r="3206" spans="2:25" x14ac:dyDescent="0.25">
      <c r="B3206" s="109"/>
      <c r="C3206" s="16"/>
      <c r="Y3206" s="98"/>
    </row>
    <row r="3207" spans="2:25" x14ac:dyDescent="0.25">
      <c r="B3207" s="109"/>
      <c r="C3207" s="16"/>
      <c r="Y3207" s="98"/>
    </row>
    <row r="3208" spans="2:25" x14ac:dyDescent="0.25">
      <c r="B3208" s="109"/>
      <c r="C3208" s="16"/>
      <c r="Y3208" s="98"/>
    </row>
    <row r="3209" spans="2:25" x14ac:dyDescent="0.25">
      <c r="B3209" s="109"/>
      <c r="C3209" s="16"/>
      <c r="Y3209" s="98"/>
    </row>
    <row r="3210" spans="2:25" x14ac:dyDescent="0.25">
      <c r="B3210" s="109"/>
      <c r="C3210" s="16"/>
      <c r="Y3210" s="98"/>
    </row>
    <row r="3211" spans="2:25" x14ac:dyDescent="0.25">
      <c r="B3211" s="109"/>
      <c r="C3211" s="16"/>
      <c r="Y3211" s="98"/>
    </row>
    <row r="3212" spans="2:25" x14ac:dyDescent="0.25">
      <c r="B3212" s="109"/>
      <c r="C3212" s="16"/>
      <c r="Y3212" s="98"/>
    </row>
    <row r="3213" spans="2:25" x14ac:dyDescent="0.25">
      <c r="B3213" s="109"/>
      <c r="C3213" s="16"/>
      <c r="Y3213" s="98"/>
    </row>
    <row r="3214" spans="2:25" x14ac:dyDescent="0.25">
      <c r="B3214" s="109"/>
      <c r="C3214" s="16"/>
      <c r="Y3214" s="98"/>
    </row>
    <row r="3215" spans="2:25" x14ac:dyDescent="0.25">
      <c r="B3215" s="109"/>
      <c r="C3215" s="16"/>
      <c r="Y3215" s="98"/>
    </row>
    <row r="3216" spans="2:25" x14ac:dyDescent="0.25">
      <c r="B3216" s="109"/>
      <c r="C3216" s="16"/>
      <c r="Y3216" s="98"/>
    </row>
    <row r="3217" spans="2:25" x14ac:dyDescent="0.25">
      <c r="B3217" s="109"/>
      <c r="C3217" s="16"/>
      <c r="Y3217" s="98"/>
    </row>
    <row r="3218" spans="2:25" x14ac:dyDescent="0.25">
      <c r="B3218" s="109"/>
      <c r="C3218" s="16"/>
      <c r="Y3218" s="98"/>
    </row>
    <row r="3219" spans="2:25" x14ac:dyDescent="0.25">
      <c r="B3219" s="109"/>
      <c r="C3219" s="16"/>
      <c r="Y3219" s="98"/>
    </row>
    <row r="3220" spans="2:25" x14ac:dyDescent="0.25">
      <c r="B3220" s="109"/>
      <c r="C3220" s="16"/>
      <c r="Y3220" s="98"/>
    </row>
    <row r="3221" spans="2:25" x14ac:dyDescent="0.25">
      <c r="B3221" s="109"/>
      <c r="C3221" s="16"/>
      <c r="Y3221" s="98"/>
    </row>
    <row r="3222" spans="2:25" x14ac:dyDescent="0.25">
      <c r="B3222" s="109"/>
      <c r="C3222" s="16"/>
      <c r="Y3222" s="98"/>
    </row>
    <row r="3223" spans="2:25" x14ac:dyDescent="0.25">
      <c r="B3223" s="109"/>
      <c r="C3223" s="16"/>
      <c r="Y3223" s="98"/>
    </row>
    <row r="3224" spans="2:25" x14ac:dyDescent="0.25">
      <c r="B3224" s="109"/>
      <c r="C3224" s="16"/>
      <c r="Y3224" s="98"/>
    </row>
    <row r="3225" spans="2:25" x14ac:dyDescent="0.25">
      <c r="B3225" s="109"/>
      <c r="C3225" s="16"/>
      <c r="Y3225" s="98"/>
    </row>
    <row r="3226" spans="2:25" x14ac:dyDescent="0.25">
      <c r="B3226" s="109"/>
      <c r="C3226" s="16"/>
      <c r="Y3226" s="98"/>
    </row>
    <row r="3227" spans="2:25" x14ac:dyDescent="0.25">
      <c r="B3227" s="109"/>
      <c r="C3227" s="16"/>
      <c r="Y3227" s="98"/>
    </row>
    <row r="3228" spans="2:25" x14ac:dyDescent="0.25">
      <c r="B3228" s="109"/>
      <c r="C3228" s="16"/>
      <c r="Y3228" s="98"/>
    </row>
    <row r="3229" spans="2:25" x14ac:dyDescent="0.25">
      <c r="B3229" s="109"/>
      <c r="C3229" s="16"/>
      <c r="Y3229" s="98"/>
    </row>
    <row r="3230" spans="2:25" x14ac:dyDescent="0.25">
      <c r="B3230" s="109"/>
      <c r="C3230" s="16"/>
      <c r="Y3230" s="98"/>
    </row>
    <row r="3231" spans="2:25" x14ac:dyDescent="0.25">
      <c r="B3231" s="109"/>
      <c r="C3231" s="16"/>
      <c r="Y3231" s="98"/>
    </row>
    <row r="3232" spans="2:25" x14ac:dyDescent="0.25">
      <c r="B3232" s="109"/>
      <c r="C3232" s="16"/>
      <c r="Y3232" s="98"/>
    </row>
    <row r="3233" spans="2:25" x14ac:dyDescent="0.25">
      <c r="B3233" s="109"/>
      <c r="C3233" s="16"/>
      <c r="Y3233" s="98"/>
    </row>
    <row r="3234" spans="2:25" x14ac:dyDescent="0.25">
      <c r="B3234" s="109"/>
      <c r="C3234" s="16"/>
      <c r="Y3234" s="98"/>
    </row>
    <row r="3235" spans="2:25" x14ac:dyDescent="0.25">
      <c r="B3235" s="109"/>
      <c r="C3235" s="16"/>
      <c r="Y3235" s="98"/>
    </row>
    <row r="3236" spans="2:25" x14ac:dyDescent="0.25">
      <c r="B3236" s="109"/>
      <c r="C3236" s="16"/>
      <c r="Y3236" s="98"/>
    </row>
    <row r="3237" spans="2:25" x14ac:dyDescent="0.25">
      <c r="B3237" s="109"/>
      <c r="C3237" s="16"/>
      <c r="Y3237" s="98"/>
    </row>
    <row r="3238" spans="2:25" x14ac:dyDescent="0.25">
      <c r="B3238" s="109"/>
      <c r="C3238" s="16"/>
      <c r="Y3238" s="98"/>
    </row>
    <row r="3239" spans="2:25" x14ac:dyDescent="0.25">
      <c r="B3239" s="109"/>
      <c r="C3239" s="16"/>
      <c r="Y3239" s="98"/>
    </row>
    <row r="3240" spans="2:25" x14ac:dyDescent="0.25">
      <c r="B3240" s="109"/>
      <c r="C3240" s="16"/>
      <c r="Y3240" s="98"/>
    </row>
    <row r="3241" spans="2:25" x14ac:dyDescent="0.25">
      <c r="B3241" s="109"/>
      <c r="C3241" s="16"/>
      <c r="Y3241" s="98"/>
    </row>
    <row r="3242" spans="2:25" x14ac:dyDescent="0.25">
      <c r="B3242" s="109"/>
      <c r="C3242" s="16"/>
      <c r="Y3242" s="98"/>
    </row>
    <row r="3243" spans="2:25" x14ac:dyDescent="0.25">
      <c r="B3243" s="109"/>
      <c r="C3243" s="16"/>
      <c r="Y3243" s="98"/>
    </row>
    <row r="3244" spans="2:25" x14ac:dyDescent="0.25">
      <c r="B3244" s="109"/>
      <c r="C3244" s="16"/>
      <c r="Y3244" s="98"/>
    </row>
    <row r="3245" spans="2:25" x14ac:dyDescent="0.25">
      <c r="B3245" s="109"/>
      <c r="C3245" s="16"/>
      <c r="Y3245" s="98"/>
    </row>
    <row r="3246" spans="2:25" x14ac:dyDescent="0.25">
      <c r="B3246" s="109"/>
      <c r="C3246" s="16"/>
      <c r="Y3246" s="98"/>
    </row>
    <row r="3247" spans="2:25" x14ac:dyDescent="0.25">
      <c r="B3247" s="109"/>
      <c r="C3247" s="16"/>
      <c r="Y3247" s="98"/>
    </row>
    <row r="3248" spans="2:25" x14ac:dyDescent="0.25">
      <c r="B3248" s="109"/>
      <c r="C3248" s="16"/>
      <c r="Y3248" s="98"/>
    </row>
    <row r="3249" spans="2:25" x14ac:dyDescent="0.25">
      <c r="B3249" s="109"/>
      <c r="C3249" s="16"/>
      <c r="Y3249" s="98"/>
    </row>
    <row r="3250" spans="2:25" x14ac:dyDescent="0.25">
      <c r="B3250" s="109"/>
      <c r="C3250" s="16"/>
      <c r="Y3250" s="98"/>
    </row>
    <row r="3251" spans="2:25" x14ac:dyDescent="0.25">
      <c r="B3251" s="109"/>
      <c r="C3251" s="16"/>
      <c r="Y3251" s="98"/>
    </row>
    <row r="3252" spans="2:25" x14ac:dyDescent="0.25">
      <c r="B3252" s="109"/>
      <c r="C3252" s="16"/>
      <c r="Y3252" s="98"/>
    </row>
    <row r="3253" spans="2:25" x14ac:dyDescent="0.25">
      <c r="B3253" s="109"/>
      <c r="C3253" s="16"/>
      <c r="Y3253" s="98"/>
    </row>
    <row r="3254" spans="2:25" x14ac:dyDescent="0.25">
      <c r="B3254" s="109"/>
      <c r="C3254" s="16"/>
      <c r="Y3254" s="98"/>
    </row>
    <row r="3255" spans="2:25" x14ac:dyDescent="0.25">
      <c r="B3255" s="109"/>
      <c r="C3255" s="16"/>
      <c r="Y3255" s="98"/>
    </row>
    <row r="3256" spans="2:25" x14ac:dyDescent="0.25">
      <c r="B3256" s="109"/>
      <c r="C3256" s="16"/>
      <c r="Y3256" s="98"/>
    </row>
    <row r="3257" spans="2:25" x14ac:dyDescent="0.25">
      <c r="B3257" s="109"/>
      <c r="C3257" s="16"/>
      <c r="Y3257" s="98"/>
    </row>
    <row r="3258" spans="2:25" x14ac:dyDescent="0.25">
      <c r="B3258" s="109"/>
      <c r="C3258" s="16"/>
      <c r="Y3258" s="98"/>
    </row>
    <row r="3259" spans="2:25" x14ac:dyDescent="0.25">
      <c r="B3259" s="109"/>
      <c r="C3259" s="16"/>
      <c r="Y3259" s="98"/>
    </row>
    <row r="3260" spans="2:25" x14ac:dyDescent="0.25">
      <c r="B3260" s="109"/>
      <c r="C3260" s="16"/>
      <c r="Y3260" s="98"/>
    </row>
    <row r="3261" spans="2:25" x14ac:dyDescent="0.25">
      <c r="B3261" s="109"/>
      <c r="C3261" s="16"/>
      <c r="Y3261" s="98"/>
    </row>
    <row r="3262" spans="2:25" x14ac:dyDescent="0.25">
      <c r="B3262" s="109"/>
      <c r="C3262" s="16"/>
      <c r="Y3262" s="98"/>
    </row>
    <row r="3263" spans="2:25" x14ac:dyDescent="0.25">
      <c r="B3263" s="109"/>
      <c r="C3263" s="16"/>
      <c r="Y3263" s="98"/>
    </row>
    <row r="3264" spans="2:25" x14ac:dyDescent="0.25">
      <c r="B3264" s="109"/>
      <c r="C3264" s="16"/>
      <c r="Y3264" s="98"/>
    </row>
    <row r="3265" spans="2:25" x14ac:dyDescent="0.25">
      <c r="B3265" s="109"/>
      <c r="C3265" s="16"/>
      <c r="Y3265" s="98"/>
    </row>
    <row r="3266" spans="2:25" x14ac:dyDescent="0.25">
      <c r="B3266" s="109"/>
      <c r="C3266" s="16"/>
      <c r="Y3266" s="98"/>
    </row>
    <row r="3267" spans="2:25" x14ac:dyDescent="0.25">
      <c r="B3267" s="109"/>
      <c r="C3267" s="16"/>
      <c r="Y3267" s="98"/>
    </row>
    <row r="3268" spans="2:25" x14ac:dyDescent="0.25">
      <c r="B3268" s="109"/>
      <c r="C3268" s="16"/>
      <c r="Y3268" s="98"/>
    </row>
    <row r="3269" spans="2:25" x14ac:dyDescent="0.25">
      <c r="B3269" s="109"/>
      <c r="C3269" s="16"/>
      <c r="Y3269" s="98"/>
    </row>
    <row r="3270" spans="2:25" x14ac:dyDescent="0.25">
      <c r="B3270" s="109"/>
      <c r="C3270" s="16"/>
      <c r="Y3270" s="98"/>
    </row>
    <row r="3271" spans="2:25" x14ac:dyDescent="0.25">
      <c r="B3271" s="109"/>
      <c r="C3271" s="16"/>
      <c r="Y3271" s="98"/>
    </row>
    <row r="3272" spans="2:25" x14ac:dyDescent="0.25">
      <c r="B3272" s="109"/>
      <c r="C3272" s="16"/>
      <c r="Y3272" s="98"/>
    </row>
    <row r="3273" spans="2:25" x14ac:dyDescent="0.25">
      <c r="B3273" s="109"/>
      <c r="C3273" s="16"/>
      <c r="Y3273" s="98"/>
    </row>
    <row r="3274" spans="2:25" x14ac:dyDescent="0.25">
      <c r="B3274" s="109"/>
      <c r="C3274" s="16"/>
      <c r="Y3274" s="98"/>
    </row>
    <row r="3275" spans="2:25" x14ac:dyDescent="0.25">
      <c r="B3275" s="109"/>
      <c r="C3275" s="16"/>
      <c r="Y3275" s="98"/>
    </row>
    <row r="3276" spans="2:25" x14ac:dyDescent="0.25">
      <c r="B3276" s="109"/>
      <c r="C3276" s="16"/>
      <c r="Y3276" s="98"/>
    </row>
    <row r="3277" spans="2:25" x14ac:dyDescent="0.25">
      <c r="B3277" s="109"/>
      <c r="C3277" s="16"/>
      <c r="Y3277" s="98"/>
    </row>
    <row r="3278" spans="2:25" x14ac:dyDescent="0.25">
      <c r="B3278" s="109"/>
      <c r="C3278" s="16"/>
      <c r="Y3278" s="98"/>
    </row>
    <row r="3279" spans="2:25" x14ac:dyDescent="0.25">
      <c r="B3279" s="109"/>
      <c r="C3279" s="16"/>
      <c r="Y3279" s="98"/>
    </row>
    <row r="3280" spans="2:25" x14ac:dyDescent="0.25">
      <c r="B3280" s="109"/>
      <c r="C3280" s="16"/>
      <c r="Y3280" s="98"/>
    </row>
    <row r="3281" spans="2:25" x14ac:dyDescent="0.25">
      <c r="B3281" s="109"/>
      <c r="C3281" s="16"/>
      <c r="Y3281" s="98"/>
    </row>
    <row r="3282" spans="2:25" x14ac:dyDescent="0.25">
      <c r="B3282" s="109"/>
      <c r="C3282" s="16"/>
      <c r="Y3282" s="98"/>
    </row>
    <row r="3283" spans="2:25" x14ac:dyDescent="0.25">
      <c r="B3283" s="109"/>
      <c r="C3283" s="16"/>
      <c r="Y3283" s="98"/>
    </row>
    <row r="3284" spans="2:25" x14ac:dyDescent="0.25">
      <c r="B3284" s="109"/>
      <c r="C3284" s="16"/>
      <c r="Y3284" s="98"/>
    </row>
    <row r="3285" spans="2:25" x14ac:dyDescent="0.25">
      <c r="B3285" s="109"/>
      <c r="C3285" s="16"/>
      <c r="Y3285" s="98"/>
    </row>
    <row r="3286" spans="2:25" x14ac:dyDescent="0.25">
      <c r="B3286" s="109"/>
      <c r="C3286" s="16"/>
      <c r="Y3286" s="98"/>
    </row>
    <row r="3287" spans="2:25" x14ac:dyDescent="0.25">
      <c r="B3287" s="109"/>
      <c r="C3287" s="16"/>
      <c r="Y3287" s="98"/>
    </row>
    <row r="3288" spans="2:25" x14ac:dyDescent="0.25">
      <c r="B3288" s="109"/>
      <c r="C3288" s="16"/>
      <c r="Y3288" s="98"/>
    </row>
    <row r="3289" spans="2:25" x14ac:dyDescent="0.25">
      <c r="B3289" s="109"/>
      <c r="C3289" s="16"/>
      <c r="Y3289" s="98"/>
    </row>
    <row r="3290" spans="2:25" x14ac:dyDescent="0.25">
      <c r="B3290" s="109"/>
      <c r="C3290" s="16"/>
      <c r="Y3290" s="98"/>
    </row>
    <row r="3291" spans="2:25" x14ac:dyDescent="0.25">
      <c r="B3291" s="109"/>
      <c r="C3291" s="16"/>
      <c r="Y3291" s="98"/>
    </row>
    <row r="3292" spans="2:25" x14ac:dyDescent="0.25">
      <c r="B3292" s="109"/>
      <c r="C3292" s="16"/>
      <c r="Y3292" s="98"/>
    </row>
    <row r="3293" spans="2:25" x14ac:dyDescent="0.25">
      <c r="B3293" s="109"/>
      <c r="C3293" s="16"/>
      <c r="Y3293" s="98"/>
    </row>
    <row r="3294" spans="2:25" x14ac:dyDescent="0.25">
      <c r="B3294" s="109"/>
      <c r="C3294" s="16"/>
      <c r="Y3294" s="98"/>
    </row>
    <row r="3295" spans="2:25" x14ac:dyDescent="0.25">
      <c r="B3295" s="109"/>
      <c r="C3295" s="16"/>
      <c r="Y3295" s="98"/>
    </row>
    <row r="3296" spans="2:25" x14ac:dyDescent="0.25">
      <c r="B3296" s="109"/>
      <c r="C3296" s="16"/>
      <c r="Y3296" s="98"/>
    </row>
    <row r="3297" spans="2:25" x14ac:dyDescent="0.25">
      <c r="B3297" s="109"/>
      <c r="C3297" s="16"/>
      <c r="Y3297" s="98"/>
    </row>
    <row r="3298" spans="2:25" x14ac:dyDescent="0.25">
      <c r="B3298" s="109"/>
      <c r="C3298" s="16"/>
      <c r="Y3298" s="98"/>
    </row>
    <row r="3299" spans="2:25" x14ac:dyDescent="0.25">
      <c r="B3299" s="109"/>
      <c r="C3299" s="16"/>
      <c r="Y3299" s="98"/>
    </row>
    <row r="3300" spans="2:25" x14ac:dyDescent="0.25">
      <c r="B3300" s="109"/>
      <c r="C3300" s="16"/>
      <c r="Y3300" s="98"/>
    </row>
    <row r="3301" spans="2:25" x14ac:dyDescent="0.25">
      <c r="B3301" s="109"/>
      <c r="C3301" s="16"/>
      <c r="Y3301" s="98"/>
    </row>
    <row r="3302" spans="2:25" x14ac:dyDescent="0.25">
      <c r="B3302" s="109"/>
      <c r="C3302" s="16"/>
      <c r="Y3302" s="98"/>
    </row>
    <row r="3303" spans="2:25" x14ac:dyDescent="0.25">
      <c r="B3303" s="109"/>
      <c r="C3303" s="16"/>
      <c r="Y3303" s="98"/>
    </row>
    <row r="3304" spans="2:25" x14ac:dyDescent="0.25">
      <c r="B3304" s="109"/>
      <c r="C3304" s="16"/>
      <c r="Y3304" s="98"/>
    </row>
    <row r="3305" spans="2:25" x14ac:dyDescent="0.25">
      <c r="B3305" s="109"/>
      <c r="C3305" s="16"/>
      <c r="Y3305" s="98"/>
    </row>
    <row r="3306" spans="2:25" x14ac:dyDescent="0.25">
      <c r="B3306" s="109"/>
      <c r="C3306" s="16"/>
      <c r="Y3306" s="98"/>
    </row>
    <row r="3307" spans="2:25" x14ac:dyDescent="0.25">
      <c r="B3307" s="109"/>
      <c r="C3307" s="16"/>
      <c r="Y3307" s="98"/>
    </row>
    <row r="3308" spans="2:25" x14ac:dyDescent="0.25">
      <c r="B3308" s="109"/>
      <c r="C3308" s="16"/>
      <c r="Y3308" s="98"/>
    </row>
    <row r="3309" spans="2:25" x14ac:dyDescent="0.25">
      <c r="B3309" s="109"/>
      <c r="C3309" s="16"/>
      <c r="Y3309" s="98"/>
    </row>
    <row r="3310" spans="2:25" x14ac:dyDescent="0.25">
      <c r="B3310" s="109"/>
      <c r="C3310" s="16"/>
      <c r="Y3310" s="98"/>
    </row>
    <row r="3311" spans="2:25" x14ac:dyDescent="0.25">
      <c r="B3311" s="109"/>
      <c r="C3311" s="16"/>
      <c r="Y3311" s="98"/>
    </row>
    <row r="3312" spans="2:25" x14ac:dyDescent="0.25">
      <c r="B3312" s="109"/>
      <c r="C3312" s="16"/>
      <c r="Y3312" s="98"/>
    </row>
    <row r="3313" spans="2:25" x14ac:dyDescent="0.25">
      <c r="B3313" s="109"/>
      <c r="C3313" s="16"/>
      <c r="Y3313" s="98"/>
    </row>
    <row r="3314" spans="2:25" x14ac:dyDescent="0.25">
      <c r="B3314" s="109"/>
      <c r="C3314" s="16"/>
      <c r="Y3314" s="98"/>
    </row>
    <row r="3315" spans="2:25" x14ac:dyDescent="0.25">
      <c r="B3315" s="109"/>
      <c r="C3315" s="16"/>
      <c r="Y3315" s="98"/>
    </row>
    <row r="3316" spans="2:25" x14ac:dyDescent="0.25">
      <c r="B3316" s="109"/>
      <c r="C3316" s="16"/>
      <c r="Y3316" s="98"/>
    </row>
    <row r="3317" spans="2:25" x14ac:dyDescent="0.25">
      <c r="B3317" s="109"/>
      <c r="C3317" s="16"/>
      <c r="Y3317" s="98"/>
    </row>
    <row r="3318" spans="2:25" x14ac:dyDescent="0.25">
      <c r="B3318" s="109"/>
      <c r="C3318" s="16"/>
      <c r="Y3318" s="98"/>
    </row>
    <row r="3319" spans="2:25" x14ac:dyDescent="0.25">
      <c r="B3319" s="109"/>
      <c r="C3319" s="16"/>
      <c r="Y3319" s="98"/>
    </row>
    <row r="3320" spans="2:25" x14ac:dyDescent="0.25">
      <c r="B3320" s="109"/>
      <c r="C3320" s="16"/>
      <c r="Y3320" s="98"/>
    </row>
    <row r="3321" spans="2:25" x14ac:dyDescent="0.25">
      <c r="B3321" s="109"/>
      <c r="C3321" s="16"/>
      <c r="Y3321" s="98"/>
    </row>
    <row r="3322" spans="2:25" x14ac:dyDescent="0.25">
      <c r="B3322" s="109"/>
      <c r="C3322" s="16"/>
      <c r="Y3322" s="98"/>
    </row>
    <row r="3323" spans="2:25" x14ac:dyDescent="0.25">
      <c r="B3323" s="109"/>
      <c r="C3323" s="16"/>
      <c r="Y3323" s="98"/>
    </row>
    <row r="3324" spans="2:25" x14ac:dyDescent="0.25">
      <c r="B3324" s="109"/>
      <c r="C3324" s="16"/>
      <c r="Y3324" s="98"/>
    </row>
    <row r="3325" spans="2:25" x14ac:dyDescent="0.25">
      <c r="B3325" s="109"/>
      <c r="C3325" s="16"/>
      <c r="Y3325" s="98"/>
    </row>
    <row r="3326" spans="2:25" x14ac:dyDescent="0.25">
      <c r="B3326" s="109"/>
      <c r="C3326" s="16"/>
      <c r="Y3326" s="98"/>
    </row>
    <row r="3327" spans="2:25" x14ac:dyDescent="0.25">
      <c r="B3327" s="109"/>
      <c r="C3327" s="16"/>
      <c r="Y3327" s="98"/>
    </row>
    <row r="3328" spans="2:25" x14ac:dyDescent="0.25">
      <c r="B3328" s="109"/>
      <c r="C3328" s="16"/>
      <c r="Y3328" s="98"/>
    </row>
    <row r="3329" spans="2:25" x14ac:dyDescent="0.25">
      <c r="B3329" s="109"/>
      <c r="C3329" s="16"/>
      <c r="Y3329" s="98"/>
    </row>
    <row r="3330" spans="2:25" x14ac:dyDescent="0.25">
      <c r="B3330" s="109"/>
      <c r="C3330" s="16"/>
      <c r="Y3330" s="98"/>
    </row>
    <row r="3331" spans="2:25" x14ac:dyDescent="0.25">
      <c r="B3331" s="109"/>
      <c r="C3331" s="16"/>
      <c r="Y3331" s="98"/>
    </row>
    <row r="3332" spans="2:25" x14ac:dyDescent="0.25">
      <c r="B3332" s="109"/>
      <c r="C3332" s="16"/>
      <c r="Y3332" s="98"/>
    </row>
    <row r="3333" spans="2:25" x14ac:dyDescent="0.25">
      <c r="B3333" s="109"/>
      <c r="C3333" s="16"/>
      <c r="Y3333" s="98"/>
    </row>
    <row r="3334" spans="2:25" x14ac:dyDescent="0.25">
      <c r="B3334" s="109"/>
      <c r="C3334" s="16"/>
      <c r="Y3334" s="98"/>
    </row>
    <row r="3335" spans="2:25" x14ac:dyDescent="0.25">
      <c r="B3335" s="109"/>
      <c r="C3335" s="16"/>
      <c r="Y3335" s="98"/>
    </row>
    <row r="3336" spans="2:25" x14ac:dyDescent="0.25">
      <c r="B3336" s="109"/>
      <c r="C3336" s="16"/>
      <c r="Y3336" s="98"/>
    </row>
    <row r="3337" spans="2:25" x14ac:dyDescent="0.25">
      <c r="B3337" s="109"/>
      <c r="C3337" s="16"/>
      <c r="Y3337" s="98"/>
    </row>
    <row r="3338" spans="2:25" x14ac:dyDescent="0.25">
      <c r="B3338" s="109"/>
      <c r="C3338" s="16"/>
      <c r="Y3338" s="98"/>
    </row>
    <row r="3339" spans="2:25" x14ac:dyDescent="0.25">
      <c r="B3339" s="109"/>
      <c r="C3339" s="16"/>
      <c r="Y3339" s="98"/>
    </row>
    <row r="3340" spans="2:25" x14ac:dyDescent="0.25">
      <c r="B3340" s="109"/>
      <c r="C3340" s="16"/>
      <c r="Y3340" s="98"/>
    </row>
    <row r="3341" spans="2:25" x14ac:dyDescent="0.25">
      <c r="B3341" s="109"/>
      <c r="C3341" s="16"/>
      <c r="Y3341" s="98"/>
    </row>
    <row r="3342" spans="2:25" x14ac:dyDescent="0.25">
      <c r="B3342" s="109"/>
      <c r="C3342" s="16"/>
      <c r="Y3342" s="98"/>
    </row>
    <row r="3343" spans="2:25" x14ac:dyDescent="0.25">
      <c r="B3343" s="109"/>
      <c r="C3343" s="16"/>
      <c r="Y3343" s="98"/>
    </row>
    <row r="3344" spans="2:25" x14ac:dyDescent="0.25">
      <c r="B3344" s="109"/>
      <c r="C3344" s="16"/>
      <c r="Y3344" s="98"/>
    </row>
    <row r="3345" spans="2:25" x14ac:dyDescent="0.25">
      <c r="B3345" s="109"/>
      <c r="C3345" s="16"/>
      <c r="Y3345" s="98"/>
    </row>
    <row r="3346" spans="2:25" x14ac:dyDescent="0.25">
      <c r="B3346" s="109"/>
      <c r="C3346" s="16"/>
      <c r="Y3346" s="98"/>
    </row>
    <row r="3347" spans="2:25" x14ac:dyDescent="0.25">
      <c r="B3347" s="109"/>
      <c r="C3347" s="16"/>
      <c r="Y3347" s="98"/>
    </row>
    <row r="3348" spans="2:25" x14ac:dyDescent="0.25">
      <c r="B3348" s="109"/>
      <c r="C3348" s="16"/>
      <c r="Y3348" s="98"/>
    </row>
    <row r="3349" spans="2:25" x14ac:dyDescent="0.25">
      <c r="B3349" s="109"/>
      <c r="C3349" s="16"/>
      <c r="Y3349" s="98"/>
    </row>
    <row r="3350" spans="2:25" x14ac:dyDescent="0.25">
      <c r="B3350" s="109"/>
      <c r="C3350" s="16"/>
      <c r="Y3350" s="98"/>
    </row>
    <row r="3351" spans="2:25" x14ac:dyDescent="0.25">
      <c r="B3351" s="109"/>
      <c r="C3351" s="16"/>
      <c r="Y3351" s="98"/>
    </row>
    <row r="3352" spans="2:25" x14ac:dyDescent="0.25">
      <c r="B3352" s="109"/>
      <c r="C3352" s="16"/>
      <c r="Y3352" s="98"/>
    </row>
    <row r="3353" spans="2:25" x14ac:dyDescent="0.25">
      <c r="B3353" s="109"/>
      <c r="C3353" s="16"/>
      <c r="Y3353" s="98"/>
    </row>
    <row r="3354" spans="2:25" x14ac:dyDescent="0.25">
      <c r="B3354" s="109"/>
      <c r="C3354" s="16"/>
      <c r="Y3354" s="98"/>
    </row>
    <row r="3355" spans="2:25" x14ac:dyDescent="0.25">
      <c r="B3355" s="109"/>
      <c r="C3355" s="16"/>
      <c r="Y3355" s="98"/>
    </row>
    <row r="3356" spans="2:25" x14ac:dyDescent="0.25">
      <c r="B3356" s="109"/>
      <c r="C3356" s="16"/>
      <c r="Y3356" s="98"/>
    </row>
    <row r="3357" spans="2:25" x14ac:dyDescent="0.25">
      <c r="B3357" s="109"/>
      <c r="C3357" s="16"/>
      <c r="Y3357" s="98"/>
    </row>
    <row r="3358" spans="2:25" x14ac:dyDescent="0.25">
      <c r="B3358" s="109"/>
      <c r="C3358" s="16"/>
      <c r="Y3358" s="98"/>
    </row>
    <row r="3359" spans="2:25" x14ac:dyDescent="0.25">
      <c r="B3359" s="109"/>
      <c r="C3359" s="16"/>
      <c r="Y3359" s="98"/>
    </row>
    <row r="3360" spans="2:25" x14ac:dyDescent="0.25">
      <c r="B3360" s="109"/>
      <c r="C3360" s="16"/>
      <c r="Y3360" s="98"/>
    </row>
    <row r="3361" spans="2:25" x14ac:dyDescent="0.25">
      <c r="B3361" s="109"/>
      <c r="C3361" s="16"/>
      <c r="Y3361" s="98"/>
    </row>
    <row r="3362" spans="2:25" x14ac:dyDescent="0.25">
      <c r="B3362" s="109"/>
      <c r="C3362" s="16"/>
      <c r="Y3362" s="98"/>
    </row>
    <row r="3363" spans="2:25" x14ac:dyDescent="0.25">
      <c r="B3363" s="109"/>
      <c r="C3363" s="16"/>
      <c r="Y3363" s="98"/>
    </row>
    <row r="3364" spans="2:25" x14ac:dyDescent="0.25">
      <c r="B3364" s="109"/>
      <c r="C3364" s="16"/>
      <c r="Y3364" s="98"/>
    </row>
    <row r="3365" spans="2:25" x14ac:dyDescent="0.25">
      <c r="B3365" s="109"/>
      <c r="C3365" s="16"/>
      <c r="Y3365" s="98"/>
    </row>
    <row r="3366" spans="2:25" x14ac:dyDescent="0.25">
      <c r="B3366" s="109"/>
      <c r="C3366" s="16"/>
      <c r="Y3366" s="98"/>
    </row>
    <row r="3367" spans="2:25" x14ac:dyDescent="0.25">
      <c r="B3367" s="109"/>
      <c r="C3367" s="16"/>
      <c r="Y3367" s="98"/>
    </row>
    <row r="3368" spans="2:25" x14ac:dyDescent="0.25">
      <c r="B3368" s="109"/>
      <c r="C3368" s="16"/>
      <c r="Y3368" s="98"/>
    </row>
    <row r="3369" spans="2:25" x14ac:dyDescent="0.25">
      <c r="B3369" s="109"/>
      <c r="C3369" s="16"/>
      <c r="Y3369" s="98"/>
    </row>
    <row r="3370" spans="2:25" x14ac:dyDescent="0.25">
      <c r="B3370" s="109"/>
      <c r="C3370" s="16"/>
      <c r="Y3370" s="98"/>
    </row>
    <row r="3371" spans="2:25" x14ac:dyDescent="0.25">
      <c r="B3371" s="109"/>
      <c r="C3371" s="16"/>
      <c r="Y3371" s="98"/>
    </row>
    <row r="3372" spans="2:25" x14ac:dyDescent="0.25">
      <c r="B3372" s="109"/>
      <c r="C3372" s="16"/>
      <c r="Y3372" s="98"/>
    </row>
    <row r="3373" spans="2:25" x14ac:dyDescent="0.25">
      <c r="B3373" s="109"/>
      <c r="C3373" s="16"/>
      <c r="Y3373" s="98"/>
    </row>
    <row r="3374" spans="2:25" x14ac:dyDescent="0.25">
      <c r="B3374" s="109"/>
      <c r="C3374" s="16"/>
      <c r="Y3374" s="98"/>
    </row>
    <row r="3375" spans="2:25" x14ac:dyDescent="0.25">
      <c r="B3375" s="109"/>
      <c r="C3375" s="16"/>
      <c r="Y3375" s="98"/>
    </row>
    <row r="3376" spans="2:25" x14ac:dyDescent="0.25">
      <c r="B3376" s="109"/>
      <c r="C3376" s="16"/>
      <c r="Y3376" s="98"/>
    </row>
    <row r="3377" spans="2:25" x14ac:dyDescent="0.25">
      <c r="B3377" s="109"/>
      <c r="C3377" s="16"/>
      <c r="Y3377" s="98"/>
    </row>
    <row r="3378" spans="2:25" x14ac:dyDescent="0.25">
      <c r="B3378" s="109"/>
      <c r="C3378" s="16"/>
      <c r="Y3378" s="98"/>
    </row>
    <row r="3379" spans="2:25" x14ac:dyDescent="0.25">
      <c r="B3379" s="109"/>
      <c r="C3379" s="16"/>
      <c r="Y3379" s="98"/>
    </row>
    <row r="3380" spans="2:25" x14ac:dyDescent="0.25">
      <c r="B3380" s="109"/>
      <c r="C3380" s="16"/>
      <c r="Y3380" s="98"/>
    </row>
    <row r="3381" spans="2:25" x14ac:dyDescent="0.25">
      <c r="B3381" s="109"/>
      <c r="C3381" s="16"/>
      <c r="Y3381" s="98"/>
    </row>
    <row r="3382" spans="2:25" x14ac:dyDescent="0.25">
      <c r="B3382" s="109"/>
      <c r="C3382" s="16"/>
      <c r="Y3382" s="98"/>
    </row>
    <row r="3383" spans="2:25" x14ac:dyDescent="0.25">
      <c r="B3383" s="109"/>
      <c r="C3383" s="16"/>
      <c r="Y3383" s="98"/>
    </row>
    <row r="3384" spans="2:25" x14ac:dyDescent="0.25">
      <c r="B3384" s="109"/>
      <c r="C3384" s="16"/>
      <c r="Y3384" s="98"/>
    </row>
    <row r="3385" spans="2:25" x14ac:dyDescent="0.25">
      <c r="B3385" s="109"/>
      <c r="C3385" s="16"/>
      <c r="Y3385" s="98"/>
    </row>
    <row r="3386" spans="2:25" x14ac:dyDescent="0.25">
      <c r="B3386" s="109"/>
      <c r="C3386" s="16"/>
      <c r="Y3386" s="98"/>
    </row>
    <row r="3387" spans="2:25" x14ac:dyDescent="0.25">
      <c r="B3387" s="109"/>
      <c r="C3387" s="16"/>
      <c r="Y3387" s="98"/>
    </row>
    <row r="3388" spans="2:25" x14ac:dyDescent="0.25">
      <c r="B3388" s="109"/>
      <c r="C3388" s="16"/>
      <c r="Y3388" s="98"/>
    </row>
    <row r="3389" spans="2:25" x14ac:dyDescent="0.25">
      <c r="B3389" s="109"/>
      <c r="C3389" s="16"/>
      <c r="Y3389" s="98"/>
    </row>
    <row r="3390" spans="2:25" x14ac:dyDescent="0.25">
      <c r="B3390" s="109"/>
      <c r="C3390" s="16"/>
      <c r="Y3390" s="98"/>
    </row>
    <row r="3391" spans="2:25" x14ac:dyDescent="0.25">
      <c r="B3391" s="109"/>
      <c r="C3391" s="16"/>
      <c r="Y3391" s="98"/>
    </row>
    <row r="3392" spans="2:25" x14ac:dyDescent="0.25">
      <c r="B3392" s="109"/>
      <c r="C3392" s="16"/>
      <c r="Y3392" s="98"/>
    </row>
    <row r="3393" spans="2:25" x14ac:dyDescent="0.25">
      <c r="B3393" s="109"/>
      <c r="C3393" s="16"/>
      <c r="Y3393" s="98"/>
    </row>
    <row r="3394" spans="2:25" x14ac:dyDescent="0.25">
      <c r="B3394" s="109"/>
      <c r="C3394" s="16"/>
      <c r="Y3394" s="98"/>
    </row>
    <row r="3395" spans="2:25" x14ac:dyDescent="0.25">
      <c r="B3395" s="109"/>
      <c r="C3395" s="16"/>
      <c r="Y3395" s="98"/>
    </row>
    <row r="3396" spans="2:25" x14ac:dyDescent="0.25">
      <c r="B3396" s="109"/>
      <c r="C3396" s="16"/>
      <c r="Y3396" s="98"/>
    </row>
    <row r="3397" spans="2:25" x14ac:dyDescent="0.25">
      <c r="B3397" s="109"/>
      <c r="C3397" s="16"/>
      <c r="Y3397" s="98"/>
    </row>
    <row r="3398" spans="2:25" x14ac:dyDescent="0.25">
      <c r="B3398" s="109"/>
      <c r="C3398" s="16"/>
      <c r="Y3398" s="98"/>
    </row>
    <row r="3399" spans="2:25" x14ac:dyDescent="0.25">
      <c r="B3399" s="109"/>
      <c r="C3399" s="16"/>
      <c r="Y3399" s="98"/>
    </row>
    <row r="3400" spans="2:25" x14ac:dyDescent="0.25">
      <c r="B3400" s="109"/>
      <c r="C3400" s="16"/>
      <c r="Y3400" s="98"/>
    </row>
    <row r="3401" spans="2:25" x14ac:dyDescent="0.25">
      <c r="B3401" s="109"/>
      <c r="C3401" s="16"/>
      <c r="Y3401" s="98"/>
    </row>
    <row r="3402" spans="2:25" x14ac:dyDescent="0.25">
      <c r="B3402" s="109"/>
      <c r="C3402" s="16"/>
      <c r="Y3402" s="98"/>
    </row>
    <row r="3403" spans="2:25" x14ac:dyDescent="0.25">
      <c r="B3403" s="109"/>
      <c r="C3403" s="16"/>
      <c r="Y3403" s="98"/>
    </row>
    <row r="3404" spans="2:25" x14ac:dyDescent="0.25">
      <c r="B3404" s="109"/>
      <c r="C3404" s="16"/>
      <c r="Y3404" s="98"/>
    </row>
    <row r="3405" spans="2:25" x14ac:dyDescent="0.25">
      <c r="B3405" s="109"/>
      <c r="C3405" s="16"/>
      <c r="Y3405" s="98"/>
    </row>
    <row r="3406" spans="2:25" x14ac:dyDescent="0.25">
      <c r="B3406" s="109"/>
      <c r="C3406" s="16"/>
      <c r="Y3406" s="98"/>
    </row>
    <row r="3407" spans="2:25" x14ac:dyDescent="0.25">
      <c r="B3407" s="109"/>
      <c r="C3407" s="16"/>
      <c r="Y3407" s="98"/>
    </row>
    <row r="3408" spans="2:25" x14ac:dyDescent="0.25">
      <c r="B3408" s="109"/>
      <c r="C3408" s="16"/>
      <c r="Y3408" s="98"/>
    </row>
    <row r="3409" spans="2:25" x14ac:dyDescent="0.25">
      <c r="B3409" s="109"/>
      <c r="C3409" s="16"/>
      <c r="Y3409" s="98"/>
    </row>
    <row r="3410" spans="2:25" x14ac:dyDescent="0.25">
      <c r="B3410" s="109"/>
      <c r="C3410" s="16"/>
      <c r="Y3410" s="98"/>
    </row>
    <row r="3411" spans="2:25" x14ac:dyDescent="0.25">
      <c r="B3411" s="109"/>
      <c r="C3411" s="16"/>
      <c r="Y3411" s="98"/>
    </row>
    <row r="3412" spans="2:25" x14ac:dyDescent="0.25">
      <c r="B3412" s="109"/>
      <c r="C3412" s="16"/>
      <c r="Y3412" s="98"/>
    </row>
    <row r="3413" spans="2:25" x14ac:dyDescent="0.25">
      <c r="B3413" s="109"/>
      <c r="C3413" s="16"/>
      <c r="Y3413" s="98"/>
    </row>
    <row r="3414" spans="2:25" x14ac:dyDescent="0.25">
      <c r="B3414" s="109"/>
      <c r="C3414" s="16"/>
      <c r="Y3414" s="98"/>
    </row>
    <row r="3415" spans="2:25" x14ac:dyDescent="0.25">
      <c r="B3415" s="109"/>
      <c r="C3415" s="16"/>
      <c r="Y3415" s="98"/>
    </row>
    <row r="3416" spans="2:25" x14ac:dyDescent="0.25">
      <c r="B3416" s="109"/>
      <c r="C3416" s="16"/>
      <c r="Y3416" s="98"/>
    </row>
    <row r="3417" spans="2:25" x14ac:dyDescent="0.25">
      <c r="B3417" s="109"/>
      <c r="C3417" s="16"/>
      <c r="Y3417" s="98"/>
    </row>
    <row r="3418" spans="2:25" x14ac:dyDescent="0.25">
      <c r="B3418" s="109"/>
      <c r="C3418" s="16"/>
      <c r="Y3418" s="98"/>
    </row>
    <row r="3419" spans="2:25" x14ac:dyDescent="0.25">
      <c r="B3419" s="109"/>
      <c r="C3419" s="16"/>
      <c r="Y3419" s="98"/>
    </row>
    <row r="3420" spans="2:25" x14ac:dyDescent="0.25">
      <c r="B3420" s="109"/>
      <c r="C3420" s="16"/>
      <c r="Y3420" s="98"/>
    </row>
    <row r="3421" spans="2:25" x14ac:dyDescent="0.25">
      <c r="B3421" s="109"/>
      <c r="C3421" s="16"/>
      <c r="Y3421" s="98"/>
    </row>
    <row r="3422" spans="2:25" x14ac:dyDescent="0.25">
      <c r="B3422" s="109"/>
      <c r="C3422" s="16"/>
      <c r="Y3422" s="98"/>
    </row>
    <row r="3423" spans="2:25" x14ac:dyDescent="0.25">
      <c r="B3423" s="109"/>
      <c r="C3423" s="16"/>
      <c r="Y3423" s="98"/>
    </row>
    <row r="3424" spans="2:25" x14ac:dyDescent="0.25">
      <c r="B3424" s="109"/>
      <c r="C3424" s="16"/>
      <c r="Y3424" s="98"/>
    </row>
    <row r="3425" spans="2:25" x14ac:dyDescent="0.25">
      <c r="B3425" s="109"/>
      <c r="C3425" s="16"/>
      <c r="Y3425" s="98"/>
    </row>
    <row r="3426" spans="2:25" x14ac:dyDescent="0.25">
      <c r="B3426" s="109"/>
      <c r="C3426" s="16"/>
      <c r="Y3426" s="98"/>
    </row>
    <row r="3427" spans="2:25" x14ac:dyDescent="0.25">
      <c r="B3427" s="109"/>
      <c r="C3427" s="16"/>
      <c r="Y3427" s="98"/>
    </row>
    <row r="3428" spans="2:25" x14ac:dyDescent="0.25">
      <c r="B3428" s="109"/>
      <c r="C3428" s="16"/>
      <c r="Y3428" s="98"/>
    </row>
    <row r="3429" spans="2:25" x14ac:dyDescent="0.25">
      <c r="B3429" s="109"/>
      <c r="C3429" s="16"/>
      <c r="Y3429" s="98"/>
    </row>
    <row r="3430" spans="2:25" x14ac:dyDescent="0.25">
      <c r="B3430" s="109"/>
      <c r="C3430" s="16"/>
      <c r="Y3430" s="98"/>
    </row>
    <row r="3431" spans="2:25" x14ac:dyDescent="0.25">
      <c r="B3431" s="109"/>
      <c r="C3431" s="16"/>
      <c r="Y3431" s="98"/>
    </row>
    <row r="3432" spans="2:25" x14ac:dyDescent="0.25">
      <c r="B3432" s="109"/>
      <c r="C3432" s="16"/>
      <c r="Y3432" s="98"/>
    </row>
    <row r="3433" spans="2:25" x14ac:dyDescent="0.25">
      <c r="B3433" s="109"/>
      <c r="C3433" s="16"/>
      <c r="Y3433" s="98"/>
    </row>
    <row r="3434" spans="2:25" x14ac:dyDescent="0.25">
      <c r="B3434" s="109"/>
      <c r="C3434" s="16"/>
      <c r="Y3434" s="98"/>
    </row>
    <row r="3435" spans="2:25" x14ac:dyDescent="0.25">
      <c r="B3435" s="109"/>
      <c r="C3435" s="16"/>
      <c r="Y3435" s="98"/>
    </row>
    <row r="3436" spans="2:25" x14ac:dyDescent="0.25">
      <c r="B3436" s="109"/>
      <c r="C3436" s="16"/>
      <c r="Y3436" s="98"/>
    </row>
    <row r="3437" spans="2:25" x14ac:dyDescent="0.25">
      <c r="B3437" s="109"/>
      <c r="C3437" s="16"/>
      <c r="Y3437" s="98"/>
    </row>
    <row r="3438" spans="2:25" x14ac:dyDescent="0.25">
      <c r="B3438" s="109"/>
      <c r="C3438" s="16"/>
      <c r="Y3438" s="98"/>
    </row>
    <row r="3439" spans="2:25" x14ac:dyDescent="0.25">
      <c r="B3439" s="109"/>
      <c r="C3439" s="16"/>
      <c r="Y3439" s="98"/>
    </row>
    <row r="3440" spans="2:25" x14ac:dyDescent="0.25">
      <c r="B3440" s="109"/>
      <c r="C3440" s="16"/>
      <c r="Y3440" s="98"/>
    </row>
    <row r="3441" spans="2:25" x14ac:dyDescent="0.25">
      <c r="B3441" s="109"/>
      <c r="C3441" s="16"/>
      <c r="Y3441" s="98"/>
    </row>
    <row r="3442" spans="2:25" x14ac:dyDescent="0.25">
      <c r="B3442" s="109"/>
      <c r="C3442" s="16"/>
      <c r="Y3442" s="98"/>
    </row>
    <row r="3443" spans="2:25" x14ac:dyDescent="0.25">
      <c r="B3443" s="109"/>
      <c r="C3443" s="16"/>
      <c r="Y3443" s="98"/>
    </row>
    <row r="3444" spans="2:25" x14ac:dyDescent="0.25">
      <c r="B3444" s="109"/>
      <c r="C3444" s="16"/>
      <c r="Y3444" s="98"/>
    </row>
    <row r="3445" spans="2:25" x14ac:dyDescent="0.25">
      <c r="B3445" s="109"/>
      <c r="C3445" s="16"/>
      <c r="Y3445" s="98"/>
    </row>
    <row r="3446" spans="2:25" x14ac:dyDescent="0.25">
      <c r="B3446" s="109"/>
      <c r="C3446" s="16"/>
      <c r="Y3446" s="98"/>
    </row>
    <row r="3447" spans="2:25" x14ac:dyDescent="0.25">
      <c r="B3447" s="109"/>
      <c r="C3447" s="16"/>
      <c r="Y3447" s="98"/>
    </row>
    <row r="3448" spans="2:25" x14ac:dyDescent="0.25">
      <c r="B3448" s="109"/>
      <c r="C3448" s="16"/>
      <c r="Y3448" s="98"/>
    </row>
    <row r="3449" spans="2:25" x14ac:dyDescent="0.25">
      <c r="B3449" s="109"/>
      <c r="C3449" s="16"/>
      <c r="Y3449" s="98"/>
    </row>
    <row r="3450" spans="2:25" x14ac:dyDescent="0.25">
      <c r="B3450" s="109"/>
      <c r="C3450" s="16"/>
      <c r="Y3450" s="98"/>
    </row>
    <row r="3451" spans="2:25" x14ac:dyDescent="0.25">
      <c r="B3451" s="109"/>
      <c r="C3451" s="16"/>
      <c r="Y3451" s="98"/>
    </row>
    <row r="3452" spans="2:25" x14ac:dyDescent="0.25">
      <c r="B3452" s="109"/>
      <c r="C3452" s="16"/>
      <c r="Y3452" s="98"/>
    </row>
    <row r="3453" spans="2:25" x14ac:dyDescent="0.25">
      <c r="B3453" s="109"/>
      <c r="C3453" s="16"/>
      <c r="Y3453" s="98"/>
    </row>
    <row r="3454" spans="2:25" x14ac:dyDescent="0.25">
      <c r="B3454" s="109"/>
      <c r="C3454" s="16"/>
      <c r="Y3454" s="98"/>
    </row>
    <row r="3455" spans="2:25" x14ac:dyDescent="0.25">
      <c r="B3455" s="109"/>
      <c r="C3455" s="16"/>
      <c r="Y3455" s="98"/>
    </row>
    <row r="3456" spans="2:25" x14ac:dyDescent="0.25">
      <c r="B3456" s="109"/>
      <c r="C3456" s="16"/>
      <c r="Y3456" s="98"/>
    </row>
    <row r="3457" spans="2:25" x14ac:dyDescent="0.25">
      <c r="B3457" s="109"/>
      <c r="C3457" s="16"/>
      <c r="Y3457" s="98"/>
    </row>
    <row r="3458" spans="2:25" x14ac:dyDescent="0.25">
      <c r="B3458" s="109"/>
      <c r="C3458" s="16"/>
      <c r="Y3458" s="98"/>
    </row>
    <row r="3459" spans="2:25" x14ac:dyDescent="0.25">
      <c r="B3459" s="109"/>
      <c r="C3459" s="16"/>
      <c r="Y3459" s="98"/>
    </row>
    <row r="3460" spans="2:25" x14ac:dyDescent="0.25">
      <c r="B3460" s="109"/>
      <c r="C3460" s="16"/>
      <c r="Y3460" s="98"/>
    </row>
    <row r="3461" spans="2:25" x14ac:dyDescent="0.25">
      <c r="B3461" s="109"/>
      <c r="C3461" s="16"/>
      <c r="Y3461" s="98"/>
    </row>
    <row r="3462" spans="2:25" x14ac:dyDescent="0.25">
      <c r="B3462" s="109"/>
      <c r="C3462" s="16"/>
      <c r="Y3462" s="98"/>
    </row>
    <row r="3463" spans="2:25" x14ac:dyDescent="0.25">
      <c r="B3463" s="109"/>
      <c r="C3463" s="16"/>
      <c r="Y3463" s="98"/>
    </row>
    <row r="3464" spans="2:25" x14ac:dyDescent="0.25">
      <c r="B3464" s="109"/>
      <c r="C3464" s="16"/>
      <c r="Y3464" s="98"/>
    </row>
    <row r="3465" spans="2:25" x14ac:dyDescent="0.25">
      <c r="B3465" s="109"/>
      <c r="C3465" s="16"/>
      <c r="Y3465" s="98"/>
    </row>
    <row r="3466" spans="2:25" x14ac:dyDescent="0.25">
      <c r="B3466" s="109"/>
      <c r="C3466" s="16"/>
      <c r="Y3466" s="98"/>
    </row>
    <row r="3467" spans="2:25" x14ac:dyDescent="0.25">
      <c r="B3467" s="109"/>
      <c r="C3467" s="16"/>
      <c r="Y3467" s="98"/>
    </row>
    <row r="3468" spans="2:25" x14ac:dyDescent="0.25">
      <c r="B3468" s="109"/>
      <c r="C3468" s="16"/>
      <c r="Y3468" s="98"/>
    </row>
    <row r="3469" spans="2:25" x14ac:dyDescent="0.25">
      <c r="B3469" s="109"/>
      <c r="C3469" s="16"/>
      <c r="Y3469" s="98"/>
    </row>
    <row r="3470" spans="2:25" x14ac:dyDescent="0.25">
      <c r="B3470" s="109"/>
      <c r="C3470" s="16"/>
      <c r="Y3470" s="98"/>
    </row>
    <row r="3471" spans="2:25" x14ac:dyDescent="0.25">
      <c r="B3471" s="109"/>
      <c r="C3471" s="16"/>
      <c r="Y3471" s="98"/>
    </row>
    <row r="3472" spans="2:25" x14ac:dyDescent="0.25">
      <c r="B3472" s="109"/>
      <c r="C3472" s="16"/>
      <c r="Y3472" s="98"/>
    </row>
    <row r="3473" spans="2:25" x14ac:dyDescent="0.25">
      <c r="B3473" s="109"/>
      <c r="C3473" s="16"/>
      <c r="Y3473" s="98"/>
    </row>
    <row r="3474" spans="2:25" x14ac:dyDescent="0.25">
      <c r="B3474" s="109"/>
      <c r="C3474" s="16"/>
      <c r="Y3474" s="98"/>
    </row>
    <row r="3475" spans="2:25" x14ac:dyDescent="0.25">
      <c r="B3475" s="109"/>
      <c r="C3475" s="16"/>
      <c r="Y3475" s="98"/>
    </row>
    <row r="3476" spans="2:25" x14ac:dyDescent="0.25">
      <c r="B3476" s="109"/>
      <c r="C3476" s="16"/>
      <c r="Y3476" s="98"/>
    </row>
    <row r="3477" spans="2:25" x14ac:dyDescent="0.25">
      <c r="B3477" s="109"/>
      <c r="C3477" s="16"/>
      <c r="Y3477" s="98"/>
    </row>
    <row r="3478" spans="2:25" x14ac:dyDescent="0.25">
      <c r="B3478" s="109"/>
      <c r="C3478" s="16"/>
      <c r="Y3478" s="98"/>
    </row>
    <row r="3479" spans="2:25" x14ac:dyDescent="0.25">
      <c r="B3479" s="109"/>
      <c r="C3479" s="16"/>
      <c r="Y3479" s="98"/>
    </row>
    <row r="3480" spans="2:25" x14ac:dyDescent="0.25">
      <c r="B3480" s="109"/>
      <c r="C3480" s="16"/>
      <c r="Y3480" s="98"/>
    </row>
    <row r="3481" spans="2:25" x14ac:dyDescent="0.25">
      <c r="B3481" s="109"/>
      <c r="C3481" s="16"/>
      <c r="Y3481" s="98"/>
    </row>
    <row r="3482" spans="2:25" x14ac:dyDescent="0.25">
      <c r="B3482" s="109"/>
      <c r="C3482" s="16"/>
      <c r="Y3482" s="98"/>
    </row>
    <row r="3483" spans="2:25" x14ac:dyDescent="0.25">
      <c r="B3483" s="109"/>
      <c r="C3483" s="16"/>
      <c r="Y3483" s="98"/>
    </row>
    <row r="3484" spans="2:25" x14ac:dyDescent="0.25">
      <c r="B3484" s="109"/>
      <c r="C3484" s="16"/>
      <c r="Y3484" s="98"/>
    </row>
    <row r="3485" spans="2:25" x14ac:dyDescent="0.25">
      <c r="B3485" s="109"/>
      <c r="C3485" s="16"/>
      <c r="Y3485" s="98"/>
    </row>
    <row r="3486" spans="2:25" x14ac:dyDescent="0.25">
      <c r="B3486" s="109"/>
      <c r="C3486" s="16"/>
      <c r="Y3486" s="98"/>
    </row>
    <row r="3487" spans="2:25" x14ac:dyDescent="0.25">
      <c r="B3487" s="109"/>
      <c r="C3487" s="16"/>
      <c r="Y3487" s="98"/>
    </row>
    <row r="3488" spans="2:25" x14ac:dyDescent="0.25">
      <c r="B3488" s="109"/>
      <c r="C3488" s="16"/>
      <c r="Y3488" s="98"/>
    </row>
    <row r="3489" spans="2:25" x14ac:dyDescent="0.25">
      <c r="B3489" s="109"/>
      <c r="C3489" s="16"/>
      <c r="Y3489" s="98"/>
    </row>
    <row r="3490" spans="2:25" x14ac:dyDescent="0.25">
      <c r="B3490" s="109"/>
      <c r="C3490" s="16"/>
      <c r="Y3490" s="98"/>
    </row>
    <row r="3491" spans="2:25" x14ac:dyDescent="0.25">
      <c r="B3491" s="109"/>
      <c r="C3491" s="16"/>
      <c r="Y3491" s="98"/>
    </row>
    <row r="3492" spans="2:25" x14ac:dyDescent="0.25">
      <c r="B3492" s="109"/>
      <c r="C3492" s="16"/>
      <c r="Y3492" s="98"/>
    </row>
    <row r="3493" spans="2:25" x14ac:dyDescent="0.25">
      <c r="B3493" s="109"/>
      <c r="C3493" s="16"/>
      <c r="Y3493" s="98"/>
    </row>
    <row r="3494" spans="2:25" x14ac:dyDescent="0.25">
      <c r="B3494" s="109"/>
      <c r="C3494" s="16"/>
      <c r="Y3494" s="98"/>
    </row>
    <row r="3495" spans="2:25" x14ac:dyDescent="0.25">
      <c r="B3495" s="109"/>
      <c r="C3495" s="16"/>
      <c r="Y3495" s="98"/>
    </row>
    <row r="3496" spans="2:25" x14ac:dyDescent="0.25">
      <c r="B3496" s="109"/>
      <c r="C3496" s="16"/>
      <c r="Y3496" s="98"/>
    </row>
    <row r="3497" spans="2:25" x14ac:dyDescent="0.25">
      <c r="B3497" s="109"/>
      <c r="C3497" s="16"/>
      <c r="Y3497" s="98"/>
    </row>
    <row r="3498" spans="2:25" x14ac:dyDescent="0.25">
      <c r="B3498" s="109"/>
      <c r="C3498" s="16"/>
      <c r="Y3498" s="98"/>
    </row>
    <row r="3499" spans="2:25" x14ac:dyDescent="0.25">
      <c r="B3499" s="109"/>
      <c r="C3499" s="16"/>
      <c r="Y3499" s="98"/>
    </row>
    <row r="3500" spans="2:25" x14ac:dyDescent="0.25">
      <c r="B3500" s="109"/>
      <c r="C3500" s="16"/>
      <c r="Y3500" s="98"/>
    </row>
    <row r="3501" spans="2:25" x14ac:dyDescent="0.25">
      <c r="B3501" s="109"/>
      <c r="C3501" s="16"/>
      <c r="Y3501" s="98"/>
    </row>
    <row r="3502" spans="2:25" x14ac:dyDescent="0.25">
      <c r="B3502" s="109"/>
      <c r="C3502" s="16"/>
      <c r="Y3502" s="98"/>
    </row>
    <row r="3503" spans="2:25" x14ac:dyDescent="0.25">
      <c r="B3503" s="109"/>
      <c r="C3503" s="16"/>
      <c r="Y3503" s="98"/>
    </row>
    <row r="3504" spans="2:25" x14ac:dyDescent="0.25">
      <c r="B3504" s="109"/>
      <c r="C3504" s="16"/>
      <c r="Y3504" s="98"/>
    </row>
    <row r="3505" spans="2:25" x14ac:dyDescent="0.25">
      <c r="B3505" s="109"/>
      <c r="C3505" s="16"/>
      <c r="Y3505" s="98"/>
    </row>
    <row r="3506" spans="2:25" x14ac:dyDescent="0.25">
      <c r="B3506" s="109"/>
      <c r="C3506" s="16"/>
      <c r="Y3506" s="98"/>
    </row>
    <row r="3507" spans="2:25" x14ac:dyDescent="0.25">
      <c r="B3507" s="109"/>
      <c r="C3507" s="16"/>
      <c r="Y3507" s="98"/>
    </row>
    <row r="3508" spans="2:25" x14ac:dyDescent="0.25">
      <c r="B3508" s="109"/>
      <c r="C3508" s="16"/>
      <c r="Y3508" s="98"/>
    </row>
    <row r="3509" spans="2:25" x14ac:dyDescent="0.25">
      <c r="B3509" s="109"/>
      <c r="C3509" s="16"/>
      <c r="Y3509" s="98"/>
    </row>
    <row r="3510" spans="2:25" x14ac:dyDescent="0.25">
      <c r="B3510" s="109"/>
      <c r="C3510" s="16"/>
      <c r="Y3510" s="98"/>
    </row>
    <row r="3511" spans="2:25" x14ac:dyDescent="0.25">
      <c r="B3511" s="109"/>
      <c r="C3511" s="16"/>
      <c r="Y3511" s="98"/>
    </row>
    <row r="3512" spans="2:25" x14ac:dyDescent="0.25">
      <c r="B3512" s="109"/>
      <c r="C3512" s="16"/>
      <c r="Y3512" s="98"/>
    </row>
    <row r="3513" spans="2:25" x14ac:dyDescent="0.25">
      <c r="B3513" s="109"/>
      <c r="C3513" s="16"/>
      <c r="Y3513" s="98"/>
    </row>
    <row r="3514" spans="2:25" x14ac:dyDescent="0.25">
      <c r="B3514" s="109"/>
      <c r="C3514" s="16"/>
      <c r="Y3514" s="98"/>
    </row>
    <row r="3515" spans="2:25" x14ac:dyDescent="0.25">
      <c r="B3515" s="109"/>
      <c r="C3515" s="16"/>
      <c r="Y3515" s="98"/>
    </row>
    <row r="3516" spans="2:25" x14ac:dyDescent="0.25">
      <c r="B3516" s="109"/>
      <c r="C3516" s="16"/>
      <c r="Y3516" s="98"/>
    </row>
    <row r="3517" spans="2:25" x14ac:dyDescent="0.25">
      <c r="B3517" s="109"/>
      <c r="C3517" s="16"/>
      <c r="Y3517" s="98"/>
    </row>
    <row r="3518" spans="2:25" x14ac:dyDescent="0.25">
      <c r="B3518" s="109"/>
      <c r="C3518" s="16"/>
      <c r="Y3518" s="98"/>
    </row>
    <row r="3519" spans="2:25" x14ac:dyDescent="0.25">
      <c r="B3519" s="109"/>
      <c r="C3519" s="16"/>
      <c r="Y3519" s="98"/>
    </row>
    <row r="3520" spans="2:25" x14ac:dyDescent="0.25">
      <c r="B3520" s="109"/>
      <c r="C3520" s="16"/>
      <c r="Y3520" s="98"/>
    </row>
    <row r="3521" spans="2:25" x14ac:dyDescent="0.25">
      <c r="B3521" s="109"/>
      <c r="C3521" s="16"/>
      <c r="Y3521" s="98"/>
    </row>
    <row r="3522" spans="2:25" x14ac:dyDescent="0.25">
      <c r="B3522" s="109"/>
      <c r="C3522" s="16"/>
      <c r="Y3522" s="98"/>
    </row>
    <row r="3523" spans="2:25" x14ac:dyDescent="0.25">
      <c r="B3523" s="109"/>
      <c r="C3523" s="16"/>
      <c r="Y3523" s="98"/>
    </row>
    <row r="3524" spans="2:25" x14ac:dyDescent="0.25">
      <c r="B3524" s="109"/>
      <c r="C3524" s="16"/>
      <c r="Y3524" s="98"/>
    </row>
    <row r="3525" spans="2:25" x14ac:dyDescent="0.25">
      <c r="B3525" s="109"/>
      <c r="C3525" s="16"/>
      <c r="Y3525" s="98"/>
    </row>
    <row r="3526" spans="2:25" x14ac:dyDescent="0.25">
      <c r="B3526" s="109"/>
      <c r="C3526" s="16"/>
      <c r="Y3526" s="98"/>
    </row>
    <row r="3527" spans="2:25" x14ac:dyDescent="0.25">
      <c r="B3527" s="109"/>
      <c r="C3527" s="16"/>
      <c r="Y3527" s="98"/>
    </row>
    <row r="3528" spans="2:25" x14ac:dyDescent="0.25">
      <c r="B3528" s="109"/>
      <c r="C3528" s="16"/>
      <c r="Y3528" s="98"/>
    </row>
    <row r="3529" spans="2:25" x14ac:dyDescent="0.25">
      <c r="B3529" s="109"/>
      <c r="C3529" s="16"/>
      <c r="Y3529" s="98"/>
    </row>
    <row r="3530" spans="2:25" x14ac:dyDescent="0.25">
      <c r="B3530" s="109"/>
      <c r="C3530" s="16"/>
      <c r="Y3530" s="98"/>
    </row>
    <row r="3531" spans="2:25" x14ac:dyDescent="0.25">
      <c r="B3531" s="109"/>
      <c r="C3531" s="16"/>
      <c r="Y3531" s="98"/>
    </row>
    <row r="3532" spans="2:25" x14ac:dyDescent="0.25">
      <c r="B3532" s="109"/>
      <c r="C3532" s="16"/>
      <c r="Y3532" s="98"/>
    </row>
    <row r="3533" spans="2:25" x14ac:dyDescent="0.25">
      <c r="B3533" s="109"/>
      <c r="C3533" s="16"/>
      <c r="Y3533" s="98"/>
    </row>
    <row r="3534" spans="2:25" x14ac:dyDescent="0.25">
      <c r="B3534" s="109"/>
      <c r="C3534" s="16"/>
      <c r="Y3534" s="98"/>
    </row>
    <row r="3535" spans="2:25" x14ac:dyDescent="0.25">
      <c r="B3535" s="109"/>
      <c r="C3535" s="16"/>
      <c r="Y3535" s="98"/>
    </row>
    <row r="3536" spans="2:25" x14ac:dyDescent="0.25">
      <c r="B3536" s="109"/>
      <c r="C3536" s="16"/>
      <c r="Y3536" s="98"/>
    </row>
    <row r="3537" spans="2:25" x14ac:dyDescent="0.25">
      <c r="B3537" s="109"/>
      <c r="C3537" s="16"/>
      <c r="Y3537" s="98"/>
    </row>
    <row r="3538" spans="2:25" x14ac:dyDescent="0.25">
      <c r="B3538" s="109"/>
      <c r="C3538" s="16"/>
      <c r="Y3538" s="98"/>
    </row>
    <row r="3539" spans="2:25" x14ac:dyDescent="0.25">
      <c r="B3539" s="109"/>
      <c r="C3539" s="16"/>
      <c r="Y3539" s="98"/>
    </row>
    <row r="3540" spans="2:25" x14ac:dyDescent="0.25">
      <c r="B3540" s="109"/>
      <c r="C3540" s="16"/>
      <c r="Y3540" s="98"/>
    </row>
    <row r="3541" spans="2:25" x14ac:dyDescent="0.25">
      <c r="B3541" s="109"/>
      <c r="C3541" s="16"/>
      <c r="Y3541" s="98"/>
    </row>
    <row r="3542" spans="2:25" x14ac:dyDescent="0.25">
      <c r="B3542" s="109"/>
      <c r="C3542" s="16"/>
      <c r="Y3542" s="98"/>
    </row>
    <row r="3543" spans="2:25" x14ac:dyDescent="0.25">
      <c r="B3543" s="109"/>
      <c r="C3543" s="16"/>
      <c r="Y3543" s="98"/>
    </row>
    <row r="3544" spans="2:25" x14ac:dyDescent="0.25">
      <c r="B3544" s="109"/>
      <c r="C3544" s="16"/>
      <c r="Y3544" s="98"/>
    </row>
    <row r="3545" spans="2:25" x14ac:dyDescent="0.25">
      <c r="B3545" s="109"/>
      <c r="C3545" s="16"/>
      <c r="Y3545" s="98"/>
    </row>
    <row r="3546" spans="2:25" x14ac:dyDescent="0.25">
      <c r="B3546" s="109"/>
      <c r="C3546" s="16"/>
      <c r="Y3546" s="98"/>
    </row>
    <row r="3547" spans="2:25" x14ac:dyDescent="0.25">
      <c r="B3547" s="109"/>
      <c r="C3547" s="16"/>
      <c r="Y3547" s="98"/>
    </row>
    <row r="3548" spans="2:25" x14ac:dyDescent="0.25">
      <c r="B3548" s="109"/>
      <c r="C3548" s="16"/>
      <c r="Y3548" s="98"/>
    </row>
    <row r="3549" spans="2:25" x14ac:dyDescent="0.25">
      <c r="B3549" s="109"/>
      <c r="C3549" s="16"/>
      <c r="Y3549" s="98"/>
    </row>
    <row r="3550" spans="2:25" x14ac:dyDescent="0.25">
      <c r="B3550" s="109"/>
      <c r="C3550" s="16"/>
      <c r="Y3550" s="98"/>
    </row>
    <row r="3551" spans="2:25" x14ac:dyDescent="0.25">
      <c r="B3551" s="109"/>
      <c r="C3551" s="16"/>
      <c r="Y3551" s="98"/>
    </row>
    <row r="3552" spans="2:25" x14ac:dyDescent="0.25">
      <c r="B3552" s="109"/>
      <c r="C3552" s="16"/>
      <c r="Y3552" s="98"/>
    </row>
    <row r="3553" spans="2:25" x14ac:dyDescent="0.25">
      <c r="B3553" s="109"/>
      <c r="C3553" s="16"/>
      <c r="Y3553" s="98"/>
    </row>
    <row r="3554" spans="2:25" x14ac:dyDescent="0.25">
      <c r="B3554" s="109"/>
      <c r="C3554" s="16"/>
      <c r="Y3554" s="98"/>
    </row>
    <row r="3555" spans="2:25" x14ac:dyDescent="0.25">
      <c r="B3555" s="109"/>
      <c r="C3555" s="16"/>
      <c r="Y3555" s="98"/>
    </row>
    <row r="3556" spans="2:25" x14ac:dyDescent="0.25">
      <c r="B3556" s="109"/>
      <c r="C3556" s="16"/>
      <c r="Y3556" s="98"/>
    </row>
    <row r="3557" spans="2:25" x14ac:dyDescent="0.25">
      <c r="B3557" s="109"/>
      <c r="C3557" s="16"/>
      <c r="Y3557" s="98"/>
    </row>
    <row r="3558" spans="2:25" x14ac:dyDescent="0.25">
      <c r="B3558" s="109"/>
      <c r="C3558" s="16"/>
      <c r="Y3558" s="98"/>
    </row>
    <row r="3559" spans="2:25" x14ac:dyDescent="0.25">
      <c r="B3559" s="109"/>
      <c r="C3559" s="16"/>
      <c r="Y3559" s="98"/>
    </row>
    <row r="3560" spans="2:25" x14ac:dyDescent="0.25">
      <c r="B3560" s="109"/>
      <c r="C3560" s="16"/>
      <c r="Y3560" s="98"/>
    </row>
    <row r="3561" spans="2:25" x14ac:dyDescent="0.25">
      <c r="B3561" s="109"/>
      <c r="C3561" s="16"/>
      <c r="Y3561" s="98"/>
    </row>
    <row r="3562" spans="2:25" x14ac:dyDescent="0.25">
      <c r="B3562" s="109"/>
      <c r="C3562" s="16"/>
      <c r="Y3562" s="98"/>
    </row>
    <row r="3563" spans="2:25" x14ac:dyDescent="0.25">
      <c r="B3563" s="109"/>
      <c r="C3563" s="16"/>
      <c r="Y3563" s="98"/>
    </row>
    <row r="3564" spans="2:25" x14ac:dyDescent="0.25">
      <c r="B3564" s="109"/>
      <c r="C3564" s="16"/>
      <c r="Y3564" s="98"/>
    </row>
    <row r="3565" spans="2:25" x14ac:dyDescent="0.25">
      <c r="B3565" s="109"/>
      <c r="C3565" s="16"/>
      <c r="Y3565" s="98"/>
    </row>
    <row r="3566" spans="2:25" x14ac:dyDescent="0.25">
      <c r="B3566" s="109"/>
      <c r="C3566" s="16"/>
      <c r="Y3566" s="98"/>
    </row>
    <row r="3567" spans="2:25" x14ac:dyDescent="0.25">
      <c r="B3567" s="109"/>
      <c r="C3567" s="16"/>
      <c r="Y3567" s="98"/>
    </row>
    <row r="3568" spans="2:25" x14ac:dyDescent="0.25">
      <c r="B3568" s="109"/>
      <c r="C3568" s="16"/>
      <c r="Y3568" s="98"/>
    </row>
    <row r="3569" spans="2:25" x14ac:dyDescent="0.25">
      <c r="B3569" s="109"/>
      <c r="C3569" s="16"/>
      <c r="Y3569" s="98"/>
    </row>
    <row r="3570" spans="2:25" x14ac:dyDescent="0.25">
      <c r="B3570" s="109"/>
      <c r="C3570" s="16"/>
      <c r="Y3570" s="98"/>
    </row>
    <row r="3571" spans="2:25" x14ac:dyDescent="0.25">
      <c r="B3571" s="109"/>
      <c r="C3571" s="16"/>
      <c r="Y3571" s="98"/>
    </row>
    <row r="3572" spans="2:25" x14ac:dyDescent="0.25">
      <c r="B3572" s="109"/>
      <c r="C3572" s="16"/>
      <c r="Y3572" s="98"/>
    </row>
    <row r="3573" spans="2:25" x14ac:dyDescent="0.25">
      <c r="B3573" s="109"/>
      <c r="C3573" s="16"/>
      <c r="Y3573" s="98"/>
    </row>
    <row r="3574" spans="2:25" x14ac:dyDescent="0.25">
      <c r="B3574" s="109"/>
      <c r="C3574" s="16"/>
      <c r="Y3574" s="98"/>
    </row>
    <row r="3575" spans="2:25" x14ac:dyDescent="0.25">
      <c r="B3575" s="109"/>
      <c r="C3575" s="16"/>
      <c r="Y3575" s="98"/>
    </row>
    <row r="3576" spans="2:25" x14ac:dyDescent="0.25">
      <c r="B3576" s="109"/>
      <c r="C3576" s="16"/>
      <c r="Y3576" s="98"/>
    </row>
    <row r="3577" spans="2:25" x14ac:dyDescent="0.25">
      <c r="B3577" s="109"/>
      <c r="C3577" s="16"/>
      <c r="Y3577" s="98"/>
    </row>
    <row r="3578" spans="2:25" x14ac:dyDescent="0.25">
      <c r="B3578" s="109"/>
      <c r="C3578" s="16"/>
      <c r="Y3578" s="98"/>
    </row>
    <row r="3579" spans="2:25" x14ac:dyDescent="0.25">
      <c r="B3579" s="109"/>
      <c r="C3579" s="16"/>
      <c r="Y3579" s="98"/>
    </row>
    <row r="3580" spans="2:25" x14ac:dyDescent="0.25">
      <c r="B3580" s="109"/>
      <c r="C3580" s="16"/>
      <c r="Y3580" s="98"/>
    </row>
    <row r="3581" spans="2:25" x14ac:dyDescent="0.25">
      <c r="B3581" s="109"/>
      <c r="C3581" s="16"/>
      <c r="Y3581" s="98"/>
    </row>
    <row r="3582" spans="2:25" x14ac:dyDescent="0.25">
      <c r="B3582" s="109"/>
      <c r="C3582" s="16"/>
      <c r="Y3582" s="98"/>
    </row>
    <row r="3583" spans="2:25" x14ac:dyDescent="0.25">
      <c r="B3583" s="109"/>
      <c r="C3583" s="16"/>
      <c r="Y3583" s="98"/>
    </row>
    <row r="3584" spans="2:25" x14ac:dyDescent="0.25">
      <c r="B3584" s="109"/>
      <c r="C3584" s="16"/>
      <c r="Y3584" s="98"/>
    </row>
    <row r="3585" spans="2:25" x14ac:dyDescent="0.25">
      <c r="B3585" s="109"/>
      <c r="C3585" s="16"/>
      <c r="Y3585" s="98"/>
    </row>
    <row r="3586" spans="2:25" x14ac:dyDescent="0.25">
      <c r="B3586" s="109"/>
      <c r="C3586" s="16"/>
      <c r="Y3586" s="98"/>
    </row>
    <row r="3587" spans="2:25" x14ac:dyDescent="0.25">
      <c r="B3587" s="109"/>
      <c r="C3587" s="16"/>
      <c r="Y3587" s="98"/>
    </row>
    <row r="3588" spans="2:25" x14ac:dyDescent="0.25">
      <c r="B3588" s="109"/>
      <c r="C3588" s="16"/>
      <c r="Y3588" s="98"/>
    </row>
    <row r="3589" spans="2:25" x14ac:dyDescent="0.25">
      <c r="B3589" s="109"/>
      <c r="C3589" s="16"/>
      <c r="Y3589" s="98"/>
    </row>
    <row r="3590" spans="2:25" x14ac:dyDescent="0.25">
      <c r="B3590" s="109"/>
      <c r="C3590" s="16"/>
      <c r="Y3590" s="98"/>
    </row>
    <row r="3591" spans="2:25" x14ac:dyDescent="0.25">
      <c r="B3591" s="109"/>
      <c r="C3591" s="16"/>
      <c r="Y3591" s="98"/>
    </row>
    <row r="3592" spans="2:25" x14ac:dyDescent="0.25">
      <c r="B3592" s="109"/>
      <c r="C3592" s="16"/>
      <c r="Y3592" s="98"/>
    </row>
    <row r="3593" spans="2:25" x14ac:dyDescent="0.25">
      <c r="B3593" s="109"/>
      <c r="C3593" s="16"/>
      <c r="Y3593" s="98"/>
    </row>
    <row r="3594" spans="2:25" x14ac:dyDescent="0.25">
      <c r="B3594" s="109"/>
      <c r="C3594" s="16"/>
      <c r="Y3594" s="98"/>
    </row>
    <row r="3595" spans="2:25" x14ac:dyDescent="0.25">
      <c r="B3595" s="109"/>
      <c r="C3595" s="16"/>
      <c r="Y3595" s="98"/>
    </row>
    <row r="3596" spans="2:25" x14ac:dyDescent="0.25">
      <c r="B3596" s="109"/>
      <c r="C3596" s="16"/>
      <c r="Y3596" s="98"/>
    </row>
    <row r="3597" spans="2:25" x14ac:dyDescent="0.25">
      <c r="B3597" s="109"/>
      <c r="C3597" s="16"/>
      <c r="Y3597" s="98"/>
    </row>
    <row r="3598" spans="2:25" x14ac:dyDescent="0.25">
      <c r="B3598" s="109"/>
      <c r="C3598" s="16"/>
      <c r="Y3598" s="98"/>
    </row>
    <row r="3599" spans="2:25" x14ac:dyDescent="0.25">
      <c r="B3599" s="109"/>
      <c r="C3599" s="16"/>
      <c r="Y3599" s="98"/>
    </row>
    <row r="3600" spans="2:25" x14ac:dyDescent="0.25">
      <c r="B3600" s="109"/>
      <c r="C3600" s="16"/>
      <c r="Y3600" s="98"/>
    </row>
    <row r="3601" spans="2:25" x14ac:dyDescent="0.25">
      <c r="B3601" s="109"/>
      <c r="C3601" s="16"/>
      <c r="Y3601" s="98"/>
    </row>
    <row r="3602" spans="2:25" x14ac:dyDescent="0.25">
      <c r="B3602" s="109"/>
      <c r="C3602" s="16"/>
      <c r="Y3602" s="98"/>
    </row>
    <row r="3603" spans="2:25" x14ac:dyDescent="0.25">
      <c r="B3603" s="109"/>
      <c r="C3603" s="16"/>
      <c r="Y3603" s="98"/>
    </row>
    <row r="3604" spans="2:25" x14ac:dyDescent="0.25">
      <c r="B3604" s="109"/>
      <c r="C3604" s="16"/>
      <c r="Y3604" s="98"/>
    </row>
    <row r="3605" spans="2:25" x14ac:dyDescent="0.25">
      <c r="B3605" s="109"/>
      <c r="C3605" s="16"/>
      <c r="Y3605" s="98"/>
    </row>
    <row r="3606" spans="2:25" x14ac:dyDescent="0.25">
      <c r="B3606" s="109"/>
      <c r="C3606" s="16"/>
      <c r="Y3606" s="98"/>
    </row>
    <row r="3607" spans="2:25" x14ac:dyDescent="0.25">
      <c r="B3607" s="109"/>
      <c r="C3607" s="16"/>
      <c r="Y3607" s="98"/>
    </row>
    <row r="3608" spans="2:25" x14ac:dyDescent="0.25">
      <c r="B3608" s="109"/>
      <c r="C3608" s="16"/>
      <c r="Y3608" s="98"/>
    </row>
    <row r="3609" spans="2:25" x14ac:dyDescent="0.25">
      <c r="B3609" s="109"/>
      <c r="C3609" s="16"/>
      <c r="Y3609" s="98"/>
    </row>
    <row r="3610" spans="2:25" x14ac:dyDescent="0.25">
      <c r="B3610" s="109"/>
      <c r="C3610" s="16"/>
      <c r="Y3610" s="98"/>
    </row>
    <row r="3611" spans="2:25" x14ac:dyDescent="0.25">
      <c r="B3611" s="109"/>
      <c r="C3611" s="16"/>
      <c r="Y3611" s="98"/>
    </row>
    <row r="3612" spans="2:25" x14ac:dyDescent="0.25">
      <c r="B3612" s="109"/>
      <c r="C3612" s="16"/>
      <c r="Y3612" s="98"/>
    </row>
    <row r="3613" spans="2:25" x14ac:dyDescent="0.25">
      <c r="B3613" s="109"/>
      <c r="C3613" s="16"/>
      <c r="Y3613" s="98"/>
    </row>
    <row r="3614" spans="2:25" x14ac:dyDescent="0.25">
      <c r="B3614" s="109"/>
      <c r="C3614" s="16"/>
      <c r="Y3614" s="98"/>
    </row>
    <row r="3615" spans="2:25" x14ac:dyDescent="0.25">
      <c r="B3615" s="109"/>
      <c r="C3615" s="16"/>
      <c r="Y3615" s="98"/>
    </row>
    <row r="3616" spans="2:25" x14ac:dyDescent="0.25">
      <c r="B3616" s="109"/>
      <c r="C3616" s="16"/>
      <c r="Y3616" s="98"/>
    </row>
    <row r="3617" spans="2:25" x14ac:dyDescent="0.25">
      <c r="B3617" s="109"/>
      <c r="C3617" s="16"/>
      <c r="Y3617" s="98"/>
    </row>
    <row r="3618" spans="2:25" x14ac:dyDescent="0.25">
      <c r="B3618" s="109"/>
      <c r="C3618" s="16"/>
      <c r="Y3618" s="98"/>
    </row>
    <row r="3619" spans="2:25" x14ac:dyDescent="0.25">
      <c r="B3619" s="109"/>
      <c r="C3619" s="16"/>
      <c r="Y3619" s="98"/>
    </row>
    <row r="3620" spans="2:25" x14ac:dyDescent="0.25">
      <c r="B3620" s="109"/>
      <c r="C3620" s="16"/>
      <c r="Y3620" s="98"/>
    </row>
    <row r="3621" spans="2:25" x14ac:dyDescent="0.25">
      <c r="B3621" s="109"/>
      <c r="C3621" s="16"/>
      <c r="Y3621" s="98"/>
    </row>
    <row r="3622" spans="2:25" x14ac:dyDescent="0.25">
      <c r="B3622" s="109"/>
      <c r="C3622" s="16"/>
      <c r="Y3622" s="98"/>
    </row>
    <row r="3623" spans="2:25" x14ac:dyDescent="0.25">
      <c r="B3623" s="109"/>
      <c r="C3623" s="16"/>
      <c r="Y3623" s="98"/>
    </row>
    <row r="3624" spans="2:25" x14ac:dyDescent="0.25">
      <c r="B3624" s="109"/>
      <c r="C3624" s="16"/>
      <c r="Y3624" s="98"/>
    </row>
    <row r="3625" spans="2:25" x14ac:dyDescent="0.25">
      <c r="B3625" s="109"/>
      <c r="C3625" s="16"/>
      <c r="Y3625" s="98"/>
    </row>
    <row r="3626" spans="2:25" x14ac:dyDescent="0.25">
      <c r="B3626" s="109"/>
      <c r="C3626" s="16"/>
      <c r="Y3626" s="98"/>
    </row>
    <row r="3627" spans="2:25" x14ac:dyDescent="0.25">
      <c r="B3627" s="109"/>
      <c r="C3627" s="16"/>
      <c r="Y3627" s="98"/>
    </row>
    <row r="3628" spans="2:25" x14ac:dyDescent="0.25">
      <c r="B3628" s="109"/>
      <c r="C3628" s="16"/>
      <c r="Y3628" s="98"/>
    </row>
    <row r="3629" spans="2:25" x14ac:dyDescent="0.25">
      <c r="B3629" s="109"/>
      <c r="C3629" s="16"/>
      <c r="Y3629" s="98"/>
    </row>
    <row r="3630" spans="2:25" x14ac:dyDescent="0.25">
      <c r="B3630" s="109"/>
      <c r="C3630" s="16"/>
      <c r="Y3630" s="98"/>
    </row>
    <row r="3631" spans="2:25" x14ac:dyDescent="0.25">
      <c r="B3631" s="109"/>
      <c r="C3631" s="16"/>
      <c r="Y3631" s="98"/>
    </row>
    <row r="3632" spans="2:25" x14ac:dyDescent="0.25">
      <c r="B3632" s="109"/>
      <c r="C3632" s="16"/>
      <c r="Y3632" s="98"/>
    </row>
    <row r="3633" spans="2:25" x14ac:dyDescent="0.25">
      <c r="B3633" s="109"/>
      <c r="C3633" s="16"/>
      <c r="Y3633" s="98"/>
    </row>
    <row r="3634" spans="2:25" x14ac:dyDescent="0.25">
      <c r="B3634" s="109"/>
      <c r="C3634" s="16"/>
      <c r="Y3634" s="98"/>
    </row>
    <row r="3635" spans="2:25" x14ac:dyDescent="0.25">
      <c r="B3635" s="109"/>
      <c r="C3635" s="16"/>
      <c r="Y3635" s="98"/>
    </row>
    <row r="3636" spans="2:25" x14ac:dyDescent="0.25">
      <c r="B3636" s="109"/>
      <c r="C3636" s="16"/>
      <c r="Y3636" s="98"/>
    </row>
    <row r="3637" spans="2:25" x14ac:dyDescent="0.25">
      <c r="B3637" s="109"/>
      <c r="C3637" s="16"/>
      <c r="Y3637" s="98"/>
    </row>
    <row r="3638" spans="2:25" x14ac:dyDescent="0.25">
      <c r="B3638" s="109"/>
      <c r="C3638" s="16"/>
      <c r="Y3638" s="98"/>
    </row>
    <row r="3639" spans="2:25" x14ac:dyDescent="0.25">
      <c r="B3639" s="109"/>
      <c r="C3639" s="16"/>
      <c r="Y3639" s="98"/>
    </row>
    <row r="3640" spans="2:25" x14ac:dyDescent="0.25">
      <c r="B3640" s="109"/>
      <c r="C3640" s="16"/>
      <c r="Y3640" s="98"/>
    </row>
    <row r="3641" spans="2:25" x14ac:dyDescent="0.25">
      <c r="B3641" s="109"/>
      <c r="C3641" s="16"/>
      <c r="Y3641" s="98"/>
    </row>
    <row r="3642" spans="2:25" x14ac:dyDescent="0.25">
      <c r="B3642" s="109"/>
      <c r="C3642" s="16"/>
      <c r="Y3642" s="98"/>
    </row>
    <row r="3643" spans="2:25" x14ac:dyDescent="0.25">
      <c r="B3643" s="109"/>
      <c r="C3643" s="16"/>
      <c r="Y3643" s="98"/>
    </row>
    <row r="3644" spans="2:25" x14ac:dyDescent="0.25">
      <c r="B3644" s="109"/>
      <c r="C3644" s="16"/>
      <c r="Y3644" s="98"/>
    </row>
    <row r="3645" spans="2:25" x14ac:dyDescent="0.25">
      <c r="B3645" s="109"/>
      <c r="C3645" s="16"/>
      <c r="Y3645" s="98"/>
    </row>
    <row r="3646" spans="2:25" x14ac:dyDescent="0.25">
      <c r="B3646" s="109"/>
      <c r="C3646" s="16"/>
      <c r="Y3646" s="98"/>
    </row>
    <row r="3647" spans="2:25" x14ac:dyDescent="0.25">
      <c r="B3647" s="109"/>
      <c r="C3647" s="16"/>
      <c r="Y3647" s="98"/>
    </row>
    <row r="3648" spans="2:25" x14ac:dyDescent="0.25">
      <c r="B3648" s="109"/>
      <c r="C3648" s="16"/>
      <c r="Y3648" s="98"/>
    </row>
    <row r="3649" spans="2:25" x14ac:dyDescent="0.25">
      <c r="B3649" s="109"/>
      <c r="C3649" s="16"/>
      <c r="Y3649" s="98"/>
    </row>
    <row r="3650" spans="2:25" x14ac:dyDescent="0.25">
      <c r="B3650" s="109"/>
      <c r="C3650" s="16"/>
      <c r="Y3650" s="98"/>
    </row>
    <row r="3651" spans="2:25" x14ac:dyDescent="0.25">
      <c r="B3651" s="109"/>
      <c r="C3651" s="16"/>
      <c r="Y3651" s="98"/>
    </row>
    <row r="3652" spans="2:25" x14ac:dyDescent="0.25">
      <c r="B3652" s="109"/>
      <c r="C3652" s="16"/>
      <c r="Y3652" s="98"/>
    </row>
    <row r="3653" spans="2:25" x14ac:dyDescent="0.25">
      <c r="B3653" s="109"/>
      <c r="C3653" s="16"/>
      <c r="Y3653" s="98"/>
    </row>
    <row r="3654" spans="2:25" x14ac:dyDescent="0.25">
      <c r="B3654" s="109"/>
      <c r="C3654" s="16"/>
      <c r="Y3654" s="98"/>
    </row>
    <row r="3655" spans="2:25" x14ac:dyDescent="0.25">
      <c r="B3655" s="109"/>
      <c r="C3655" s="16"/>
      <c r="Y3655" s="98"/>
    </row>
    <row r="3656" spans="2:25" x14ac:dyDescent="0.25">
      <c r="B3656" s="109"/>
      <c r="C3656" s="16"/>
      <c r="Y3656" s="98"/>
    </row>
    <row r="3657" spans="2:25" x14ac:dyDescent="0.25">
      <c r="B3657" s="109"/>
      <c r="C3657" s="16"/>
      <c r="Y3657" s="98"/>
    </row>
    <row r="3658" spans="2:25" x14ac:dyDescent="0.25">
      <c r="B3658" s="109"/>
      <c r="C3658" s="16"/>
      <c r="Y3658" s="98"/>
    </row>
    <row r="3659" spans="2:25" x14ac:dyDescent="0.25">
      <c r="B3659" s="109"/>
      <c r="C3659" s="16"/>
      <c r="Y3659" s="98"/>
    </row>
    <row r="3660" spans="2:25" x14ac:dyDescent="0.25">
      <c r="B3660" s="109"/>
      <c r="C3660" s="16"/>
      <c r="Y3660" s="98"/>
    </row>
    <row r="3661" spans="2:25" x14ac:dyDescent="0.25">
      <c r="B3661" s="109"/>
      <c r="C3661" s="16"/>
      <c r="Y3661" s="98"/>
    </row>
    <row r="3662" spans="2:25" x14ac:dyDescent="0.25">
      <c r="B3662" s="109"/>
      <c r="C3662" s="16"/>
      <c r="Y3662" s="98"/>
    </row>
    <row r="3663" spans="2:25" x14ac:dyDescent="0.25">
      <c r="B3663" s="109"/>
      <c r="C3663" s="16"/>
      <c r="Y3663" s="98"/>
    </row>
    <row r="3664" spans="2:25" x14ac:dyDescent="0.25">
      <c r="B3664" s="109"/>
      <c r="C3664" s="16"/>
      <c r="Y3664" s="98"/>
    </row>
    <row r="3665" spans="2:25" x14ac:dyDescent="0.25">
      <c r="B3665" s="109"/>
      <c r="C3665" s="16"/>
      <c r="Y3665" s="98"/>
    </row>
    <row r="3666" spans="2:25" x14ac:dyDescent="0.25">
      <c r="B3666" s="109"/>
      <c r="C3666" s="16"/>
      <c r="Y3666" s="98"/>
    </row>
    <row r="3667" spans="2:25" x14ac:dyDescent="0.25">
      <c r="B3667" s="109"/>
      <c r="C3667" s="16"/>
      <c r="Y3667" s="98"/>
    </row>
    <row r="3668" spans="2:25" x14ac:dyDescent="0.25">
      <c r="B3668" s="109"/>
      <c r="C3668" s="16"/>
      <c r="Y3668" s="98"/>
    </row>
    <row r="3669" spans="2:25" x14ac:dyDescent="0.25">
      <c r="B3669" s="109"/>
      <c r="C3669" s="16"/>
      <c r="Y3669" s="98"/>
    </row>
    <row r="3670" spans="2:25" x14ac:dyDescent="0.25">
      <c r="B3670" s="109"/>
      <c r="C3670" s="16"/>
      <c r="Y3670" s="98"/>
    </row>
    <row r="3671" spans="2:25" x14ac:dyDescent="0.25">
      <c r="B3671" s="109"/>
      <c r="C3671" s="16"/>
      <c r="Y3671" s="98"/>
    </row>
    <row r="3672" spans="2:25" x14ac:dyDescent="0.25">
      <c r="B3672" s="109"/>
      <c r="C3672" s="16"/>
      <c r="Y3672" s="98"/>
    </row>
    <row r="3673" spans="2:25" x14ac:dyDescent="0.25">
      <c r="B3673" s="109"/>
      <c r="C3673" s="16"/>
      <c r="Y3673" s="98"/>
    </row>
    <row r="3674" spans="2:25" x14ac:dyDescent="0.25">
      <c r="B3674" s="109"/>
      <c r="C3674" s="16"/>
      <c r="Y3674" s="98"/>
    </row>
    <row r="3675" spans="2:25" x14ac:dyDescent="0.25">
      <c r="B3675" s="109"/>
      <c r="C3675" s="16"/>
      <c r="Y3675" s="98"/>
    </row>
    <row r="3676" spans="2:25" x14ac:dyDescent="0.25">
      <c r="B3676" s="109"/>
      <c r="C3676" s="16"/>
      <c r="Y3676" s="98"/>
    </row>
    <row r="3677" spans="2:25" x14ac:dyDescent="0.25">
      <c r="B3677" s="109"/>
      <c r="C3677" s="16"/>
      <c r="Y3677" s="98"/>
    </row>
    <row r="3678" spans="2:25" x14ac:dyDescent="0.25">
      <c r="B3678" s="109"/>
      <c r="C3678" s="16"/>
      <c r="Y3678" s="98"/>
    </row>
    <row r="3679" spans="2:25" x14ac:dyDescent="0.25">
      <c r="B3679" s="109"/>
      <c r="C3679" s="16"/>
      <c r="Y3679" s="98"/>
    </row>
    <row r="3680" spans="2:25" x14ac:dyDescent="0.25">
      <c r="B3680" s="109"/>
      <c r="C3680" s="16"/>
      <c r="Y3680" s="98"/>
    </row>
    <row r="3681" spans="2:25" x14ac:dyDescent="0.25">
      <c r="B3681" s="109"/>
      <c r="C3681" s="16"/>
      <c r="Y3681" s="98"/>
    </row>
    <row r="3682" spans="2:25" x14ac:dyDescent="0.25">
      <c r="B3682" s="109"/>
      <c r="C3682" s="16"/>
      <c r="Y3682" s="98"/>
    </row>
    <row r="3683" spans="2:25" x14ac:dyDescent="0.25">
      <c r="B3683" s="109"/>
      <c r="C3683" s="16"/>
      <c r="Y3683" s="98"/>
    </row>
    <row r="3684" spans="2:25" x14ac:dyDescent="0.25">
      <c r="B3684" s="109"/>
      <c r="C3684" s="16"/>
      <c r="Y3684" s="98"/>
    </row>
    <row r="3685" spans="2:25" x14ac:dyDescent="0.25">
      <c r="B3685" s="109"/>
      <c r="C3685" s="16"/>
      <c r="Y3685" s="98"/>
    </row>
    <row r="3686" spans="2:25" x14ac:dyDescent="0.25">
      <c r="B3686" s="109"/>
      <c r="C3686" s="16"/>
      <c r="Y3686" s="98"/>
    </row>
    <row r="3687" spans="2:25" x14ac:dyDescent="0.25">
      <c r="B3687" s="109"/>
      <c r="C3687" s="16"/>
      <c r="Y3687" s="98"/>
    </row>
    <row r="3688" spans="2:25" x14ac:dyDescent="0.25">
      <c r="B3688" s="109"/>
      <c r="C3688" s="16"/>
      <c r="Y3688" s="98"/>
    </row>
    <row r="3689" spans="2:25" x14ac:dyDescent="0.25">
      <c r="B3689" s="109"/>
      <c r="C3689" s="16"/>
      <c r="Y3689" s="98"/>
    </row>
    <row r="3690" spans="2:25" x14ac:dyDescent="0.25">
      <c r="B3690" s="109"/>
      <c r="C3690" s="16"/>
      <c r="Y3690" s="98"/>
    </row>
    <row r="3691" spans="2:25" x14ac:dyDescent="0.25">
      <c r="B3691" s="109"/>
      <c r="C3691" s="16"/>
      <c r="Y3691" s="98"/>
    </row>
    <row r="3692" spans="2:25" x14ac:dyDescent="0.25">
      <c r="B3692" s="109"/>
      <c r="C3692" s="16"/>
      <c r="Y3692" s="98"/>
    </row>
    <row r="3693" spans="2:25" x14ac:dyDescent="0.25">
      <c r="B3693" s="109"/>
      <c r="C3693" s="16"/>
      <c r="Y3693" s="98"/>
    </row>
    <row r="3694" spans="2:25" x14ac:dyDescent="0.25">
      <c r="B3694" s="109"/>
      <c r="C3694" s="16"/>
      <c r="Y3694" s="98"/>
    </row>
    <row r="3695" spans="2:25" x14ac:dyDescent="0.25">
      <c r="B3695" s="109"/>
      <c r="C3695" s="16"/>
      <c r="Y3695" s="98"/>
    </row>
    <row r="3696" spans="2:25" x14ac:dyDescent="0.25">
      <c r="B3696" s="109"/>
      <c r="C3696" s="16"/>
      <c r="Y3696" s="98"/>
    </row>
    <row r="3697" spans="2:25" x14ac:dyDescent="0.25">
      <c r="B3697" s="109"/>
      <c r="C3697" s="16"/>
      <c r="Y3697" s="98"/>
    </row>
    <row r="3698" spans="2:25" x14ac:dyDescent="0.25">
      <c r="B3698" s="109"/>
      <c r="C3698" s="16"/>
      <c r="Y3698" s="98"/>
    </row>
    <row r="3699" spans="2:25" x14ac:dyDescent="0.25">
      <c r="B3699" s="109"/>
      <c r="C3699" s="16"/>
      <c r="Y3699" s="98"/>
    </row>
    <row r="3700" spans="2:25" x14ac:dyDescent="0.25">
      <c r="B3700" s="109"/>
      <c r="C3700" s="16"/>
      <c r="Y3700" s="98"/>
    </row>
    <row r="3701" spans="2:25" x14ac:dyDescent="0.25">
      <c r="B3701" s="109"/>
      <c r="C3701" s="16"/>
      <c r="Y3701" s="98"/>
    </row>
    <row r="3702" spans="2:25" x14ac:dyDescent="0.25">
      <c r="B3702" s="109"/>
      <c r="C3702" s="16"/>
      <c r="Y3702" s="98"/>
    </row>
    <row r="3703" spans="2:25" x14ac:dyDescent="0.25">
      <c r="B3703" s="109"/>
      <c r="C3703" s="16"/>
      <c r="Y3703" s="98"/>
    </row>
    <row r="3704" spans="2:25" x14ac:dyDescent="0.25">
      <c r="B3704" s="109"/>
      <c r="C3704" s="16"/>
      <c r="Y3704" s="98"/>
    </row>
    <row r="3705" spans="2:25" x14ac:dyDescent="0.25">
      <c r="B3705" s="109"/>
      <c r="C3705" s="16"/>
      <c r="Y3705" s="98"/>
    </row>
    <row r="3706" spans="2:25" x14ac:dyDescent="0.25">
      <c r="B3706" s="109"/>
      <c r="C3706" s="16"/>
      <c r="Y3706" s="98"/>
    </row>
    <row r="3707" spans="2:25" x14ac:dyDescent="0.25">
      <c r="B3707" s="109"/>
      <c r="C3707" s="16"/>
      <c r="Y3707" s="98"/>
    </row>
    <row r="3708" spans="2:25" x14ac:dyDescent="0.25">
      <c r="B3708" s="109"/>
      <c r="C3708" s="16"/>
      <c r="Y3708" s="98"/>
    </row>
    <row r="3709" spans="2:25" x14ac:dyDescent="0.25">
      <c r="B3709" s="109"/>
      <c r="C3709" s="16"/>
      <c r="Y3709" s="98"/>
    </row>
    <row r="3710" spans="2:25" x14ac:dyDescent="0.25">
      <c r="B3710" s="109"/>
      <c r="C3710" s="16"/>
      <c r="Y3710" s="98"/>
    </row>
    <row r="3711" spans="2:25" x14ac:dyDescent="0.25">
      <c r="B3711" s="109"/>
      <c r="C3711" s="16"/>
      <c r="Y3711" s="98"/>
    </row>
    <row r="3712" spans="2:25" x14ac:dyDescent="0.25">
      <c r="B3712" s="109"/>
      <c r="C3712" s="16"/>
      <c r="Y3712" s="98"/>
    </row>
    <row r="3713" spans="2:25" x14ac:dyDescent="0.25">
      <c r="B3713" s="109"/>
      <c r="C3713" s="16"/>
      <c r="Y3713" s="98"/>
    </row>
    <row r="3714" spans="2:25" x14ac:dyDescent="0.25">
      <c r="B3714" s="109"/>
      <c r="C3714" s="16"/>
      <c r="Y3714" s="98"/>
    </row>
    <row r="3715" spans="2:25" x14ac:dyDescent="0.25">
      <c r="B3715" s="109"/>
      <c r="C3715" s="16"/>
      <c r="Y3715" s="98"/>
    </row>
    <row r="3716" spans="2:25" x14ac:dyDescent="0.25">
      <c r="B3716" s="109"/>
      <c r="C3716" s="16"/>
      <c r="Y3716" s="98"/>
    </row>
    <row r="3717" spans="2:25" x14ac:dyDescent="0.25">
      <c r="B3717" s="109"/>
      <c r="C3717" s="16"/>
      <c r="Y3717" s="98"/>
    </row>
    <row r="3718" spans="2:25" x14ac:dyDescent="0.25">
      <c r="B3718" s="109"/>
      <c r="C3718" s="16"/>
      <c r="Y3718" s="98"/>
    </row>
    <row r="3719" spans="2:25" x14ac:dyDescent="0.25">
      <c r="B3719" s="109"/>
      <c r="C3719" s="16"/>
      <c r="Y3719" s="98"/>
    </row>
    <row r="3720" spans="2:25" x14ac:dyDescent="0.25">
      <c r="B3720" s="109"/>
      <c r="C3720" s="16"/>
      <c r="Y3720" s="98"/>
    </row>
    <row r="3721" spans="2:25" x14ac:dyDescent="0.25">
      <c r="B3721" s="109"/>
      <c r="C3721" s="16"/>
      <c r="Y3721" s="98"/>
    </row>
    <row r="3722" spans="2:25" x14ac:dyDescent="0.25">
      <c r="B3722" s="109"/>
      <c r="C3722" s="16"/>
      <c r="Y3722" s="98"/>
    </row>
    <row r="3723" spans="2:25" x14ac:dyDescent="0.25">
      <c r="B3723" s="109"/>
      <c r="C3723" s="16"/>
      <c r="Y3723" s="98"/>
    </row>
    <row r="3724" spans="2:25" x14ac:dyDescent="0.25">
      <c r="B3724" s="109"/>
      <c r="C3724" s="16"/>
      <c r="Y3724" s="98"/>
    </row>
    <row r="3725" spans="2:25" x14ac:dyDescent="0.25">
      <c r="B3725" s="109"/>
      <c r="C3725" s="16"/>
      <c r="Y3725" s="98"/>
    </row>
    <row r="3726" spans="2:25" x14ac:dyDescent="0.25">
      <c r="B3726" s="109"/>
      <c r="C3726" s="16"/>
      <c r="Y3726" s="98"/>
    </row>
    <row r="3727" spans="2:25" x14ac:dyDescent="0.25">
      <c r="B3727" s="109"/>
      <c r="C3727" s="16"/>
      <c r="Y3727" s="98"/>
    </row>
    <row r="3728" spans="2:25" x14ac:dyDescent="0.25">
      <c r="B3728" s="109"/>
      <c r="C3728" s="16"/>
      <c r="Y3728" s="98"/>
    </row>
    <row r="3729" spans="2:25" x14ac:dyDescent="0.25">
      <c r="B3729" s="109"/>
      <c r="C3729" s="16"/>
      <c r="Y3729" s="98"/>
    </row>
    <row r="3730" spans="2:25" x14ac:dyDescent="0.25">
      <c r="B3730" s="109"/>
      <c r="C3730" s="16"/>
      <c r="Y3730" s="98"/>
    </row>
    <row r="3731" spans="2:25" x14ac:dyDescent="0.25">
      <c r="B3731" s="109"/>
      <c r="C3731" s="16"/>
      <c r="Y3731" s="98"/>
    </row>
    <row r="3732" spans="2:25" x14ac:dyDescent="0.25">
      <c r="B3732" s="109"/>
      <c r="C3732" s="16"/>
      <c r="Y3732" s="98"/>
    </row>
    <row r="3733" spans="2:25" x14ac:dyDescent="0.25">
      <c r="B3733" s="109"/>
      <c r="C3733" s="16"/>
      <c r="Y3733" s="98"/>
    </row>
    <row r="3734" spans="2:25" x14ac:dyDescent="0.25">
      <c r="B3734" s="109"/>
      <c r="C3734" s="16"/>
      <c r="Y3734" s="98"/>
    </row>
    <row r="3735" spans="2:25" x14ac:dyDescent="0.25">
      <c r="B3735" s="109"/>
      <c r="C3735" s="16"/>
      <c r="Y3735" s="98"/>
    </row>
    <row r="3736" spans="2:25" x14ac:dyDescent="0.25">
      <c r="B3736" s="109"/>
      <c r="C3736" s="16"/>
      <c r="Y3736" s="98"/>
    </row>
    <row r="3737" spans="2:25" x14ac:dyDescent="0.25">
      <c r="B3737" s="109"/>
      <c r="C3737" s="16"/>
      <c r="Y3737" s="98"/>
    </row>
    <row r="3738" spans="2:25" x14ac:dyDescent="0.25">
      <c r="B3738" s="109"/>
      <c r="C3738" s="16"/>
      <c r="Y3738" s="98"/>
    </row>
    <row r="3739" spans="2:25" x14ac:dyDescent="0.25">
      <c r="B3739" s="109"/>
      <c r="C3739" s="16"/>
      <c r="Y3739" s="98"/>
    </row>
    <row r="3740" spans="2:25" x14ac:dyDescent="0.25">
      <c r="B3740" s="109"/>
      <c r="C3740" s="16"/>
      <c r="Y3740" s="98"/>
    </row>
    <row r="3741" spans="2:25" x14ac:dyDescent="0.25">
      <c r="B3741" s="109"/>
      <c r="C3741" s="16"/>
      <c r="Y3741" s="98"/>
    </row>
    <row r="3742" spans="2:25" x14ac:dyDescent="0.25">
      <c r="B3742" s="109"/>
      <c r="C3742" s="16"/>
      <c r="Y3742" s="98"/>
    </row>
    <row r="3743" spans="2:25" x14ac:dyDescent="0.25">
      <c r="B3743" s="109"/>
      <c r="C3743" s="16"/>
      <c r="Y3743" s="98"/>
    </row>
    <row r="3744" spans="2:25" x14ac:dyDescent="0.25">
      <c r="B3744" s="109"/>
      <c r="C3744" s="16"/>
      <c r="Y3744" s="98"/>
    </row>
    <row r="3745" spans="2:25" x14ac:dyDescent="0.25">
      <c r="B3745" s="109"/>
      <c r="C3745" s="16"/>
      <c r="Y3745" s="98"/>
    </row>
    <row r="3746" spans="2:25" x14ac:dyDescent="0.25">
      <c r="B3746" s="109"/>
      <c r="C3746" s="16"/>
      <c r="Y3746" s="98"/>
    </row>
    <row r="3747" spans="2:25" x14ac:dyDescent="0.25">
      <c r="B3747" s="109"/>
      <c r="C3747" s="16"/>
      <c r="Y3747" s="98"/>
    </row>
    <row r="3748" spans="2:25" x14ac:dyDescent="0.25">
      <c r="B3748" s="109"/>
      <c r="C3748" s="16"/>
      <c r="Y3748" s="98"/>
    </row>
    <row r="3749" spans="2:25" x14ac:dyDescent="0.25">
      <c r="B3749" s="109"/>
      <c r="C3749" s="16"/>
      <c r="Y3749" s="98"/>
    </row>
    <row r="3750" spans="2:25" x14ac:dyDescent="0.25">
      <c r="B3750" s="109"/>
      <c r="C3750" s="16"/>
      <c r="Y3750" s="98"/>
    </row>
    <row r="3751" spans="2:25" x14ac:dyDescent="0.25">
      <c r="B3751" s="109"/>
      <c r="C3751" s="16"/>
      <c r="Y3751" s="98"/>
    </row>
    <row r="3752" spans="2:25" x14ac:dyDescent="0.25">
      <c r="B3752" s="109"/>
      <c r="C3752" s="16"/>
      <c r="Y3752" s="98"/>
    </row>
    <row r="3753" spans="2:25" x14ac:dyDescent="0.25">
      <c r="B3753" s="109"/>
      <c r="C3753" s="16"/>
      <c r="Y3753" s="98"/>
    </row>
    <row r="3754" spans="2:25" x14ac:dyDescent="0.25">
      <c r="B3754" s="109"/>
      <c r="C3754" s="16"/>
      <c r="Y3754" s="98"/>
    </row>
    <row r="3755" spans="2:25" x14ac:dyDescent="0.25">
      <c r="B3755" s="109"/>
      <c r="C3755" s="16"/>
      <c r="Y3755" s="98"/>
    </row>
    <row r="3756" spans="2:25" x14ac:dyDescent="0.25">
      <c r="B3756" s="109"/>
      <c r="C3756" s="16"/>
      <c r="Y3756" s="98"/>
    </row>
    <row r="3757" spans="2:25" x14ac:dyDescent="0.25">
      <c r="B3757" s="109"/>
      <c r="C3757" s="16"/>
      <c r="Y3757" s="98"/>
    </row>
    <row r="3758" spans="2:25" x14ac:dyDescent="0.25">
      <c r="B3758" s="109"/>
      <c r="C3758" s="16"/>
      <c r="Y3758" s="98"/>
    </row>
    <row r="3759" spans="2:25" x14ac:dyDescent="0.25">
      <c r="B3759" s="109"/>
      <c r="C3759" s="16"/>
      <c r="Y3759" s="98"/>
    </row>
    <row r="3760" spans="2:25" x14ac:dyDescent="0.25">
      <c r="B3760" s="109"/>
      <c r="C3760" s="16"/>
      <c r="Y3760" s="98"/>
    </row>
    <row r="3761" spans="2:25" x14ac:dyDescent="0.25">
      <c r="B3761" s="109"/>
      <c r="C3761" s="16"/>
      <c r="Y3761" s="98"/>
    </row>
    <row r="3762" spans="2:25" x14ac:dyDescent="0.25">
      <c r="B3762" s="109"/>
      <c r="C3762" s="16"/>
      <c r="Y3762" s="98"/>
    </row>
    <row r="3763" spans="2:25" x14ac:dyDescent="0.25">
      <c r="B3763" s="109"/>
      <c r="C3763" s="16"/>
      <c r="Y3763" s="98"/>
    </row>
    <row r="3764" spans="2:25" x14ac:dyDescent="0.25">
      <c r="B3764" s="109"/>
      <c r="C3764" s="16"/>
      <c r="Y3764" s="98"/>
    </row>
    <row r="3765" spans="2:25" x14ac:dyDescent="0.25">
      <c r="B3765" s="109"/>
      <c r="C3765" s="16"/>
      <c r="Y3765" s="98"/>
    </row>
    <row r="3766" spans="2:25" x14ac:dyDescent="0.25">
      <c r="B3766" s="109"/>
      <c r="C3766" s="16"/>
      <c r="Y3766" s="98"/>
    </row>
    <row r="3767" spans="2:25" x14ac:dyDescent="0.25">
      <c r="B3767" s="109"/>
      <c r="C3767" s="16"/>
      <c r="Y3767" s="98"/>
    </row>
    <row r="3768" spans="2:25" x14ac:dyDescent="0.25">
      <c r="B3768" s="109"/>
      <c r="C3768" s="16"/>
      <c r="Y3768" s="98"/>
    </row>
    <row r="3769" spans="2:25" x14ac:dyDescent="0.25">
      <c r="B3769" s="109"/>
      <c r="C3769" s="16"/>
      <c r="Y3769" s="98"/>
    </row>
    <row r="3770" spans="2:25" x14ac:dyDescent="0.25">
      <c r="B3770" s="109"/>
      <c r="C3770" s="16"/>
      <c r="Y3770" s="98"/>
    </row>
    <row r="3771" spans="2:25" x14ac:dyDescent="0.25">
      <c r="B3771" s="109"/>
      <c r="C3771" s="16"/>
      <c r="Y3771" s="98"/>
    </row>
    <row r="3772" spans="2:25" x14ac:dyDescent="0.25">
      <c r="B3772" s="109"/>
      <c r="C3772" s="16"/>
      <c r="Y3772" s="98"/>
    </row>
    <row r="3773" spans="2:25" x14ac:dyDescent="0.25">
      <c r="B3773" s="109"/>
      <c r="C3773" s="16"/>
      <c r="Y3773" s="98"/>
    </row>
    <row r="3774" spans="2:25" x14ac:dyDescent="0.25">
      <c r="B3774" s="109"/>
      <c r="C3774" s="16"/>
      <c r="Y3774" s="98"/>
    </row>
    <row r="3775" spans="2:25" x14ac:dyDescent="0.25">
      <c r="B3775" s="109"/>
      <c r="C3775" s="16"/>
      <c r="Y3775" s="98"/>
    </row>
    <row r="3776" spans="2:25" x14ac:dyDescent="0.25">
      <c r="B3776" s="109"/>
      <c r="C3776" s="16"/>
      <c r="Y3776" s="98"/>
    </row>
    <row r="3777" spans="2:25" x14ac:dyDescent="0.25">
      <c r="B3777" s="109"/>
      <c r="C3777" s="16"/>
      <c r="Y3777" s="98"/>
    </row>
    <row r="3778" spans="2:25" x14ac:dyDescent="0.25">
      <c r="B3778" s="109"/>
      <c r="C3778" s="16"/>
      <c r="Y3778" s="98"/>
    </row>
    <row r="3779" spans="2:25" x14ac:dyDescent="0.25">
      <c r="B3779" s="109"/>
      <c r="C3779" s="16"/>
      <c r="Y3779" s="98"/>
    </row>
    <row r="3780" spans="2:25" x14ac:dyDescent="0.25">
      <c r="B3780" s="109"/>
      <c r="C3780" s="16"/>
      <c r="Y3780" s="98"/>
    </row>
    <row r="3781" spans="2:25" x14ac:dyDescent="0.25">
      <c r="B3781" s="109"/>
      <c r="C3781" s="16"/>
      <c r="Y3781" s="98"/>
    </row>
    <row r="3782" spans="2:25" x14ac:dyDescent="0.25">
      <c r="B3782" s="109"/>
      <c r="C3782" s="16"/>
      <c r="Y3782" s="98"/>
    </row>
    <row r="3783" spans="2:25" x14ac:dyDescent="0.25">
      <c r="B3783" s="109"/>
      <c r="C3783" s="16"/>
      <c r="Y3783" s="98"/>
    </row>
    <row r="3784" spans="2:25" x14ac:dyDescent="0.25">
      <c r="B3784" s="109"/>
      <c r="C3784" s="16"/>
      <c r="Y3784" s="98"/>
    </row>
    <row r="3785" spans="2:25" x14ac:dyDescent="0.25">
      <c r="B3785" s="109"/>
      <c r="C3785" s="16"/>
      <c r="Y3785" s="98"/>
    </row>
    <row r="3786" spans="2:25" x14ac:dyDescent="0.25">
      <c r="B3786" s="109"/>
      <c r="C3786" s="16"/>
      <c r="Y3786" s="98"/>
    </row>
    <row r="3787" spans="2:25" x14ac:dyDescent="0.25">
      <c r="B3787" s="109"/>
      <c r="C3787" s="16"/>
      <c r="Y3787" s="98"/>
    </row>
    <row r="3788" spans="2:25" x14ac:dyDescent="0.25">
      <c r="B3788" s="109"/>
      <c r="C3788" s="16"/>
      <c r="Y3788" s="98"/>
    </row>
    <row r="3789" spans="2:25" x14ac:dyDescent="0.25">
      <c r="B3789" s="109"/>
      <c r="C3789" s="16"/>
      <c r="Y3789" s="98"/>
    </row>
    <row r="3790" spans="2:25" x14ac:dyDescent="0.25">
      <c r="B3790" s="109"/>
      <c r="C3790" s="16"/>
      <c r="Y3790" s="98"/>
    </row>
    <row r="3791" spans="2:25" x14ac:dyDescent="0.25">
      <c r="B3791" s="109"/>
      <c r="C3791" s="16"/>
      <c r="Y3791" s="98"/>
    </row>
    <row r="3792" spans="2:25" x14ac:dyDescent="0.25">
      <c r="B3792" s="109"/>
      <c r="C3792" s="16"/>
      <c r="Y3792" s="98"/>
    </row>
    <row r="3793" spans="2:25" x14ac:dyDescent="0.25">
      <c r="B3793" s="109"/>
      <c r="C3793" s="16"/>
      <c r="Y3793" s="98"/>
    </row>
    <row r="3794" spans="2:25" x14ac:dyDescent="0.25">
      <c r="B3794" s="109"/>
      <c r="C3794" s="16"/>
      <c r="Y3794" s="98"/>
    </row>
    <row r="3795" spans="2:25" x14ac:dyDescent="0.25">
      <c r="B3795" s="109"/>
      <c r="C3795" s="16"/>
      <c r="Y3795" s="98"/>
    </row>
    <row r="3796" spans="2:25" x14ac:dyDescent="0.25">
      <c r="B3796" s="109"/>
      <c r="C3796" s="16"/>
      <c r="Y3796" s="98"/>
    </row>
    <row r="3797" spans="2:25" x14ac:dyDescent="0.25">
      <c r="B3797" s="109"/>
      <c r="C3797" s="16"/>
      <c r="Y3797" s="98"/>
    </row>
    <row r="3798" spans="2:25" x14ac:dyDescent="0.25">
      <c r="B3798" s="109"/>
      <c r="C3798" s="16"/>
      <c r="Y3798" s="98"/>
    </row>
    <row r="3799" spans="2:25" x14ac:dyDescent="0.25">
      <c r="B3799" s="109"/>
      <c r="C3799" s="16"/>
      <c r="Y3799" s="98"/>
    </row>
    <row r="3800" spans="2:25" x14ac:dyDescent="0.25">
      <c r="B3800" s="109"/>
      <c r="C3800" s="16"/>
      <c r="Y3800" s="98"/>
    </row>
    <row r="3801" spans="2:25" x14ac:dyDescent="0.25">
      <c r="B3801" s="109"/>
      <c r="C3801" s="16"/>
      <c r="Y3801" s="98"/>
    </row>
    <row r="3802" spans="2:25" x14ac:dyDescent="0.25">
      <c r="B3802" s="109"/>
      <c r="C3802" s="16"/>
      <c r="Y3802" s="98"/>
    </row>
    <row r="3803" spans="2:25" x14ac:dyDescent="0.25">
      <c r="B3803" s="109"/>
      <c r="C3803" s="16"/>
      <c r="Y3803" s="98"/>
    </row>
    <row r="3804" spans="2:25" x14ac:dyDescent="0.25">
      <c r="B3804" s="109"/>
      <c r="C3804" s="16"/>
      <c r="Y3804" s="98"/>
    </row>
    <row r="3805" spans="2:25" x14ac:dyDescent="0.25">
      <c r="B3805" s="109"/>
      <c r="C3805" s="16"/>
      <c r="Y3805" s="98"/>
    </row>
    <row r="3806" spans="2:25" x14ac:dyDescent="0.25">
      <c r="B3806" s="109"/>
      <c r="C3806" s="16"/>
      <c r="Y3806" s="98"/>
    </row>
    <row r="3807" spans="2:25" x14ac:dyDescent="0.25">
      <c r="B3807" s="109"/>
      <c r="C3807" s="16"/>
      <c r="Y3807" s="98"/>
    </row>
    <row r="3808" spans="2:25" x14ac:dyDescent="0.25">
      <c r="B3808" s="109"/>
      <c r="C3808" s="16"/>
      <c r="Y3808" s="98"/>
    </row>
    <row r="3809" spans="2:25" x14ac:dyDescent="0.25">
      <c r="B3809" s="109"/>
      <c r="C3809" s="16"/>
      <c r="Y3809" s="98"/>
    </row>
    <row r="3810" spans="2:25" x14ac:dyDescent="0.25">
      <c r="B3810" s="109"/>
      <c r="C3810" s="16"/>
      <c r="Y3810" s="98"/>
    </row>
    <row r="3811" spans="2:25" x14ac:dyDescent="0.25">
      <c r="B3811" s="109"/>
      <c r="C3811" s="16"/>
      <c r="Y3811" s="98"/>
    </row>
    <row r="3812" spans="2:25" x14ac:dyDescent="0.25">
      <c r="B3812" s="109"/>
      <c r="C3812" s="16"/>
      <c r="Y3812" s="98"/>
    </row>
    <row r="3813" spans="2:25" x14ac:dyDescent="0.25">
      <c r="B3813" s="109"/>
      <c r="C3813" s="16"/>
      <c r="Y3813" s="98"/>
    </row>
    <row r="3814" spans="2:25" x14ac:dyDescent="0.25">
      <c r="B3814" s="109"/>
      <c r="C3814" s="16"/>
      <c r="Y3814" s="98"/>
    </row>
    <row r="3815" spans="2:25" x14ac:dyDescent="0.25">
      <c r="B3815" s="109"/>
      <c r="C3815" s="16"/>
      <c r="Y3815" s="98"/>
    </row>
    <row r="3816" spans="2:25" x14ac:dyDescent="0.25">
      <c r="B3816" s="109"/>
      <c r="C3816" s="16"/>
      <c r="Y3816" s="98"/>
    </row>
    <row r="3817" spans="2:25" x14ac:dyDescent="0.25">
      <c r="B3817" s="109"/>
      <c r="C3817" s="16"/>
      <c r="Y3817" s="98"/>
    </row>
    <row r="3818" spans="2:25" x14ac:dyDescent="0.25">
      <c r="B3818" s="109"/>
      <c r="C3818" s="16"/>
      <c r="Y3818" s="98"/>
    </row>
    <row r="3819" spans="2:25" x14ac:dyDescent="0.25">
      <c r="B3819" s="109"/>
      <c r="C3819" s="16"/>
      <c r="Y3819" s="98"/>
    </row>
    <row r="3820" spans="2:25" x14ac:dyDescent="0.25">
      <c r="B3820" s="109"/>
      <c r="C3820" s="16"/>
      <c r="Y3820" s="98"/>
    </row>
    <row r="3821" spans="2:25" x14ac:dyDescent="0.25">
      <c r="B3821" s="109"/>
      <c r="C3821" s="16"/>
      <c r="Y3821" s="98"/>
    </row>
    <row r="3822" spans="2:25" x14ac:dyDescent="0.25">
      <c r="B3822" s="109"/>
      <c r="C3822" s="16"/>
      <c r="Y3822" s="98"/>
    </row>
    <row r="3823" spans="2:25" x14ac:dyDescent="0.25">
      <c r="B3823" s="109"/>
      <c r="C3823" s="16"/>
      <c r="Y3823" s="98"/>
    </row>
    <row r="3824" spans="2:25" x14ac:dyDescent="0.25">
      <c r="B3824" s="109"/>
      <c r="C3824" s="16"/>
      <c r="Y3824" s="98"/>
    </row>
    <row r="3825" spans="2:25" x14ac:dyDescent="0.25">
      <c r="B3825" s="109"/>
      <c r="C3825" s="16"/>
      <c r="Y3825" s="98"/>
    </row>
    <row r="3826" spans="2:25" x14ac:dyDescent="0.25">
      <c r="B3826" s="109"/>
      <c r="C3826" s="16"/>
      <c r="Y3826" s="98"/>
    </row>
    <row r="3827" spans="2:25" x14ac:dyDescent="0.25">
      <c r="B3827" s="109"/>
      <c r="C3827" s="16"/>
      <c r="Y3827" s="98"/>
    </row>
    <row r="3828" spans="2:25" x14ac:dyDescent="0.25">
      <c r="B3828" s="109"/>
      <c r="C3828" s="16"/>
      <c r="Y3828" s="98"/>
    </row>
    <row r="3829" spans="2:25" x14ac:dyDescent="0.25">
      <c r="B3829" s="109"/>
      <c r="C3829" s="16"/>
      <c r="Y3829" s="98"/>
    </row>
    <row r="3830" spans="2:25" x14ac:dyDescent="0.25">
      <c r="B3830" s="109"/>
      <c r="C3830" s="16"/>
      <c r="Y3830" s="98"/>
    </row>
    <row r="3831" spans="2:25" x14ac:dyDescent="0.25">
      <c r="B3831" s="109"/>
      <c r="C3831" s="16"/>
      <c r="Y3831" s="98"/>
    </row>
    <row r="3832" spans="2:25" x14ac:dyDescent="0.25">
      <c r="B3832" s="109"/>
      <c r="C3832" s="16"/>
      <c r="Y3832" s="98"/>
    </row>
    <row r="3833" spans="2:25" x14ac:dyDescent="0.25">
      <c r="B3833" s="109"/>
      <c r="C3833" s="16"/>
      <c r="Y3833" s="98"/>
    </row>
    <row r="3834" spans="2:25" x14ac:dyDescent="0.25">
      <c r="B3834" s="109"/>
      <c r="C3834" s="16"/>
      <c r="Y3834" s="98"/>
    </row>
    <row r="3835" spans="2:25" x14ac:dyDescent="0.25">
      <c r="B3835" s="109"/>
      <c r="C3835" s="16"/>
      <c r="Y3835" s="98"/>
    </row>
    <row r="3836" spans="2:25" x14ac:dyDescent="0.25">
      <c r="B3836" s="109"/>
      <c r="C3836" s="16"/>
      <c r="Y3836" s="98"/>
    </row>
    <row r="3837" spans="2:25" x14ac:dyDescent="0.25">
      <c r="B3837" s="109"/>
      <c r="C3837" s="16"/>
      <c r="Y3837" s="98"/>
    </row>
    <row r="3838" spans="2:25" x14ac:dyDescent="0.25">
      <c r="B3838" s="109"/>
      <c r="C3838" s="16"/>
      <c r="Y3838" s="98"/>
    </row>
    <row r="3839" spans="2:25" x14ac:dyDescent="0.25">
      <c r="B3839" s="109"/>
      <c r="C3839" s="16"/>
      <c r="Y3839" s="98"/>
    </row>
    <row r="3840" spans="2:25" x14ac:dyDescent="0.25">
      <c r="B3840" s="109"/>
      <c r="C3840" s="16"/>
      <c r="Y3840" s="98"/>
    </row>
    <row r="3841" spans="2:25" x14ac:dyDescent="0.25">
      <c r="B3841" s="109"/>
      <c r="C3841" s="16"/>
      <c r="Y3841" s="98"/>
    </row>
    <row r="3842" spans="2:25" x14ac:dyDescent="0.25">
      <c r="B3842" s="109"/>
      <c r="C3842" s="16"/>
      <c r="Y3842" s="98"/>
    </row>
    <row r="3843" spans="2:25" x14ac:dyDescent="0.25">
      <c r="B3843" s="109"/>
      <c r="C3843" s="16"/>
      <c r="Y3843" s="98"/>
    </row>
    <row r="3844" spans="2:25" x14ac:dyDescent="0.25">
      <c r="B3844" s="109"/>
      <c r="C3844" s="16"/>
      <c r="Y3844" s="98"/>
    </row>
    <row r="3845" spans="2:25" x14ac:dyDescent="0.25">
      <c r="B3845" s="109"/>
      <c r="C3845" s="16"/>
      <c r="Y3845" s="98"/>
    </row>
    <row r="3846" spans="2:25" x14ac:dyDescent="0.25">
      <c r="B3846" s="109"/>
      <c r="C3846" s="16"/>
      <c r="Y3846" s="98"/>
    </row>
    <row r="3847" spans="2:25" x14ac:dyDescent="0.25">
      <c r="B3847" s="109"/>
      <c r="C3847" s="16"/>
      <c r="Y3847" s="98"/>
    </row>
    <row r="3848" spans="2:25" x14ac:dyDescent="0.25">
      <c r="B3848" s="109"/>
      <c r="C3848" s="16"/>
      <c r="Y3848" s="98"/>
    </row>
    <row r="3849" spans="2:25" x14ac:dyDescent="0.25">
      <c r="B3849" s="109"/>
      <c r="C3849" s="16"/>
      <c r="Y3849" s="98"/>
    </row>
    <row r="3850" spans="2:25" x14ac:dyDescent="0.25">
      <c r="B3850" s="109"/>
      <c r="C3850" s="16"/>
      <c r="Y3850" s="98"/>
    </row>
    <row r="3851" spans="2:25" x14ac:dyDescent="0.25">
      <c r="B3851" s="109"/>
      <c r="C3851" s="16"/>
      <c r="Y3851" s="98"/>
    </row>
    <row r="3852" spans="2:25" x14ac:dyDescent="0.25">
      <c r="B3852" s="109"/>
      <c r="C3852" s="16"/>
      <c r="Y3852" s="98"/>
    </row>
    <row r="3853" spans="2:25" x14ac:dyDescent="0.25">
      <c r="B3853" s="109"/>
      <c r="C3853" s="16"/>
      <c r="Y3853" s="98"/>
    </row>
    <row r="3854" spans="2:25" x14ac:dyDescent="0.25">
      <c r="B3854" s="109"/>
      <c r="C3854" s="16"/>
      <c r="Y3854" s="98"/>
    </row>
    <row r="3855" spans="2:25" x14ac:dyDescent="0.25">
      <c r="B3855" s="109"/>
      <c r="C3855" s="16"/>
      <c r="Y3855" s="98"/>
    </row>
    <row r="3856" spans="2:25" x14ac:dyDescent="0.25">
      <c r="B3856" s="109"/>
      <c r="C3856" s="16"/>
      <c r="Y3856" s="98"/>
    </row>
    <row r="3857" spans="2:25" x14ac:dyDescent="0.25">
      <c r="B3857" s="109"/>
      <c r="C3857" s="16"/>
      <c r="Y3857" s="98"/>
    </row>
    <row r="3858" spans="2:25" x14ac:dyDescent="0.25">
      <c r="B3858" s="109"/>
      <c r="C3858" s="16"/>
      <c r="Y3858" s="98"/>
    </row>
    <row r="3859" spans="2:25" x14ac:dyDescent="0.25">
      <c r="B3859" s="109"/>
      <c r="C3859" s="16"/>
      <c r="Y3859" s="98"/>
    </row>
    <row r="3860" spans="2:25" x14ac:dyDescent="0.25">
      <c r="B3860" s="109"/>
      <c r="C3860" s="16"/>
      <c r="Y3860" s="98"/>
    </row>
    <row r="3861" spans="2:25" x14ac:dyDescent="0.25">
      <c r="B3861" s="109"/>
      <c r="C3861" s="16"/>
      <c r="Y3861" s="98"/>
    </row>
    <row r="3862" spans="2:25" x14ac:dyDescent="0.25">
      <c r="B3862" s="109"/>
      <c r="C3862" s="16"/>
      <c r="Y3862" s="98"/>
    </row>
    <row r="3863" spans="2:25" x14ac:dyDescent="0.25">
      <c r="B3863" s="109"/>
      <c r="C3863" s="16"/>
      <c r="Y3863" s="98"/>
    </row>
    <row r="3864" spans="2:25" x14ac:dyDescent="0.25">
      <c r="B3864" s="109"/>
      <c r="C3864" s="16"/>
      <c r="Y3864" s="98"/>
    </row>
    <row r="3865" spans="2:25" x14ac:dyDescent="0.25">
      <c r="B3865" s="109"/>
      <c r="C3865" s="16"/>
      <c r="Y3865" s="98"/>
    </row>
    <row r="3866" spans="2:25" x14ac:dyDescent="0.25">
      <c r="B3866" s="109"/>
      <c r="C3866" s="16"/>
      <c r="Y3866" s="98"/>
    </row>
    <row r="3867" spans="2:25" x14ac:dyDescent="0.25">
      <c r="B3867" s="109"/>
      <c r="C3867" s="16"/>
      <c r="Y3867" s="98"/>
    </row>
    <row r="3868" spans="2:25" x14ac:dyDescent="0.25">
      <c r="B3868" s="109"/>
      <c r="C3868" s="16"/>
      <c r="Y3868" s="98"/>
    </row>
    <row r="3869" spans="2:25" x14ac:dyDescent="0.25">
      <c r="B3869" s="109"/>
      <c r="C3869" s="16"/>
      <c r="Y3869" s="98"/>
    </row>
    <row r="3870" spans="2:25" x14ac:dyDescent="0.25">
      <c r="B3870" s="109"/>
      <c r="C3870" s="16"/>
      <c r="Y3870" s="98"/>
    </row>
    <row r="3871" spans="2:25" x14ac:dyDescent="0.25">
      <c r="B3871" s="109"/>
      <c r="C3871" s="16"/>
      <c r="Y3871" s="98"/>
    </row>
    <row r="3872" spans="2:25" x14ac:dyDescent="0.25">
      <c r="B3872" s="109"/>
      <c r="C3872" s="16"/>
      <c r="Y3872" s="98"/>
    </row>
    <row r="3873" spans="2:25" x14ac:dyDescent="0.25">
      <c r="B3873" s="109"/>
      <c r="C3873" s="16"/>
      <c r="Y3873" s="98"/>
    </row>
    <row r="3874" spans="2:25" x14ac:dyDescent="0.25">
      <c r="B3874" s="109"/>
      <c r="C3874" s="16"/>
      <c r="Y3874" s="98"/>
    </row>
    <row r="3875" spans="2:25" x14ac:dyDescent="0.25">
      <c r="B3875" s="109"/>
      <c r="C3875" s="16"/>
      <c r="Y3875" s="98"/>
    </row>
    <row r="3876" spans="2:25" x14ac:dyDescent="0.25">
      <c r="B3876" s="109"/>
      <c r="C3876" s="16"/>
      <c r="Y3876" s="98"/>
    </row>
    <row r="3877" spans="2:25" x14ac:dyDescent="0.25">
      <c r="B3877" s="109"/>
      <c r="C3877" s="16"/>
      <c r="Y3877" s="98"/>
    </row>
    <row r="3878" spans="2:25" x14ac:dyDescent="0.25">
      <c r="B3878" s="109"/>
      <c r="C3878" s="16"/>
      <c r="Y3878" s="98"/>
    </row>
    <row r="3879" spans="2:25" x14ac:dyDescent="0.25">
      <c r="B3879" s="109"/>
      <c r="C3879" s="16"/>
      <c r="Y3879" s="98"/>
    </row>
    <row r="3880" spans="2:25" x14ac:dyDescent="0.25">
      <c r="B3880" s="109"/>
      <c r="C3880" s="16"/>
      <c r="Y3880" s="98"/>
    </row>
    <row r="3881" spans="2:25" x14ac:dyDescent="0.25">
      <c r="B3881" s="109"/>
      <c r="C3881" s="16"/>
      <c r="Y3881" s="98"/>
    </row>
    <row r="3882" spans="2:25" x14ac:dyDescent="0.25">
      <c r="B3882" s="109"/>
      <c r="C3882" s="16"/>
      <c r="Y3882" s="98"/>
    </row>
    <row r="3883" spans="2:25" x14ac:dyDescent="0.25">
      <c r="B3883" s="109"/>
      <c r="C3883" s="16"/>
      <c r="Y3883" s="98"/>
    </row>
    <row r="3884" spans="2:25" x14ac:dyDescent="0.25">
      <c r="B3884" s="109"/>
      <c r="C3884" s="16"/>
      <c r="Y3884" s="98"/>
    </row>
    <row r="3885" spans="2:25" x14ac:dyDescent="0.25">
      <c r="B3885" s="109"/>
      <c r="C3885" s="16"/>
      <c r="Y3885" s="98"/>
    </row>
    <row r="3886" spans="2:25" x14ac:dyDescent="0.25">
      <c r="B3886" s="109"/>
      <c r="C3886" s="16"/>
      <c r="Y3886" s="98"/>
    </row>
    <row r="3887" spans="2:25" x14ac:dyDescent="0.25">
      <c r="B3887" s="109"/>
      <c r="C3887" s="16"/>
      <c r="Y3887" s="98"/>
    </row>
    <row r="3888" spans="2:25" x14ac:dyDescent="0.25">
      <c r="B3888" s="109"/>
      <c r="C3888" s="16"/>
      <c r="Y3888" s="98"/>
    </row>
    <row r="3889" spans="2:25" x14ac:dyDescent="0.25">
      <c r="B3889" s="109"/>
      <c r="C3889" s="16"/>
      <c r="Y3889" s="98"/>
    </row>
    <row r="3890" spans="2:25" x14ac:dyDescent="0.25">
      <c r="B3890" s="109"/>
      <c r="C3890" s="16"/>
      <c r="Y3890" s="98"/>
    </row>
    <row r="3891" spans="2:25" x14ac:dyDescent="0.25">
      <c r="B3891" s="109"/>
      <c r="C3891" s="16"/>
      <c r="Y3891" s="98"/>
    </row>
    <row r="3892" spans="2:25" x14ac:dyDescent="0.25">
      <c r="B3892" s="109"/>
      <c r="C3892" s="16"/>
      <c r="Y3892" s="98"/>
    </row>
    <row r="3893" spans="2:25" x14ac:dyDescent="0.25">
      <c r="B3893" s="109"/>
      <c r="C3893" s="16"/>
      <c r="Y3893" s="98"/>
    </row>
    <row r="3894" spans="2:25" x14ac:dyDescent="0.25">
      <c r="B3894" s="109"/>
      <c r="C3894" s="16"/>
      <c r="Y3894" s="98"/>
    </row>
    <row r="3895" spans="2:25" x14ac:dyDescent="0.25">
      <c r="B3895" s="109"/>
      <c r="C3895" s="16"/>
      <c r="Y3895" s="98"/>
    </row>
    <row r="3896" spans="2:25" x14ac:dyDescent="0.25">
      <c r="B3896" s="109"/>
      <c r="C3896" s="16"/>
      <c r="Y3896" s="98"/>
    </row>
    <row r="3897" spans="2:25" x14ac:dyDescent="0.25">
      <c r="B3897" s="109"/>
      <c r="C3897" s="16"/>
      <c r="Y3897" s="98"/>
    </row>
    <row r="3898" spans="2:25" x14ac:dyDescent="0.25">
      <c r="B3898" s="109"/>
      <c r="C3898" s="16"/>
      <c r="Y3898" s="98"/>
    </row>
    <row r="3899" spans="2:25" x14ac:dyDescent="0.25">
      <c r="B3899" s="109"/>
      <c r="C3899" s="16"/>
      <c r="Y3899" s="98"/>
    </row>
    <row r="3900" spans="2:25" x14ac:dyDescent="0.25">
      <c r="B3900" s="109"/>
      <c r="C3900" s="16"/>
      <c r="Y3900" s="98"/>
    </row>
    <row r="3901" spans="2:25" x14ac:dyDescent="0.25">
      <c r="B3901" s="109"/>
      <c r="C3901" s="16"/>
      <c r="Y3901" s="98"/>
    </row>
    <row r="3902" spans="2:25" x14ac:dyDescent="0.25">
      <c r="B3902" s="109"/>
      <c r="C3902" s="16"/>
      <c r="Y3902" s="98"/>
    </row>
    <row r="3903" spans="2:25" x14ac:dyDescent="0.25">
      <c r="B3903" s="109"/>
      <c r="C3903" s="16"/>
      <c r="Y3903" s="98"/>
    </row>
    <row r="3904" spans="2:25" x14ac:dyDescent="0.25">
      <c r="B3904" s="109"/>
      <c r="C3904" s="16"/>
      <c r="Y3904" s="98"/>
    </row>
    <row r="3905" spans="2:25" x14ac:dyDescent="0.25">
      <c r="B3905" s="109"/>
      <c r="C3905" s="16"/>
      <c r="Y3905" s="98"/>
    </row>
    <row r="3906" spans="2:25" x14ac:dyDescent="0.25">
      <c r="B3906" s="109"/>
      <c r="C3906" s="16"/>
      <c r="Y3906" s="98"/>
    </row>
    <row r="3907" spans="2:25" x14ac:dyDescent="0.25">
      <c r="B3907" s="109"/>
      <c r="C3907" s="16"/>
      <c r="Y3907" s="98"/>
    </row>
    <row r="3908" spans="2:25" x14ac:dyDescent="0.25">
      <c r="B3908" s="109"/>
      <c r="C3908" s="16"/>
      <c r="Y3908" s="98"/>
    </row>
    <row r="3909" spans="2:25" x14ac:dyDescent="0.25">
      <c r="B3909" s="109"/>
      <c r="C3909" s="16"/>
      <c r="Y3909" s="98"/>
    </row>
    <row r="3910" spans="2:25" x14ac:dyDescent="0.25">
      <c r="B3910" s="109"/>
      <c r="C3910" s="16"/>
      <c r="Y3910" s="98"/>
    </row>
    <row r="3911" spans="2:25" x14ac:dyDescent="0.25">
      <c r="B3911" s="109"/>
      <c r="C3911" s="16"/>
      <c r="Y3911" s="98"/>
    </row>
    <row r="3912" spans="2:25" x14ac:dyDescent="0.25">
      <c r="B3912" s="109"/>
      <c r="C3912" s="16"/>
      <c r="Y3912" s="98"/>
    </row>
    <row r="3913" spans="2:25" x14ac:dyDescent="0.25">
      <c r="B3913" s="109"/>
      <c r="C3913" s="16"/>
      <c r="Y3913" s="98"/>
    </row>
    <row r="3914" spans="2:25" x14ac:dyDescent="0.25">
      <c r="B3914" s="109"/>
      <c r="C3914" s="16"/>
      <c r="Y3914" s="98"/>
    </row>
    <row r="3915" spans="2:25" x14ac:dyDescent="0.25">
      <c r="B3915" s="109"/>
      <c r="C3915" s="16"/>
      <c r="Y3915" s="98"/>
    </row>
    <row r="3916" spans="2:25" x14ac:dyDescent="0.25">
      <c r="B3916" s="109"/>
      <c r="C3916" s="16"/>
      <c r="Y3916" s="98"/>
    </row>
    <row r="3917" spans="2:25" x14ac:dyDescent="0.25">
      <c r="B3917" s="109"/>
      <c r="C3917" s="16"/>
      <c r="Y3917" s="98"/>
    </row>
    <row r="3918" spans="2:25" x14ac:dyDescent="0.25">
      <c r="B3918" s="109"/>
      <c r="C3918" s="16"/>
      <c r="Y3918" s="98"/>
    </row>
    <row r="3919" spans="2:25" x14ac:dyDescent="0.25">
      <c r="B3919" s="109"/>
      <c r="C3919" s="16"/>
      <c r="Y3919" s="98"/>
    </row>
    <row r="3920" spans="2:25" x14ac:dyDescent="0.25">
      <c r="B3920" s="109"/>
      <c r="C3920" s="16"/>
      <c r="Y3920" s="98"/>
    </row>
    <row r="3921" spans="2:25" x14ac:dyDescent="0.25">
      <c r="B3921" s="109"/>
      <c r="C3921" s="16"/>
      <c r="Y3921" s="98"/>
    </row>
    <row r="3922" spans="2:25" x14ac:dyDescent="0.25">
      <c r="B3922" s="109"/>
      <c r="C3922" s="16"/>
      <c r="Y3922" s="98"/>
    </row>
    <row r="3923" spans="2:25" x14ac:dyDescent="0.25">
      <c r="B3923" s="109"/>
      <c r="C3923" s="16"/>
      <c r="Y3923" s="98"/>
    </row>
    <row r="3924" spans="2:25" x14ac:dyDescent="0.25">
      <c r="B3924" s="109"/>
      <c r="C3924" s="16"/>
      <c r="Y3924" s="98"/>
    </row>
    <row r="3925" spans="2:25" x14ac:dyDescent="0.25">
      <c r="B3925" s="109"/>
      <c r="C3925" s="16"/>
      <c r="Y3925" s="98"/>
    </row>
    <row r="3926" spans="2:25" x14ac:dyDescent="0.25">
      <c r="B3926" s="109"/>
      <c r="C3926" s="16"/>
      <c r="Y3926" s="98"/>
    </row>
    <row r="3927" spans="2:25" x14ac:dyDescent="0.25">
      <c r="B3927" s="109"/>
      <c r="C3927" s="16"/>
      <c r="Y3927" s="98"/>
    </row>
    <row r="3928" spans="2:25" x14ac:dyDescent="0.25">
      <c r="B3928" s="109"/>
      <c r="C3928" s="16"/>
      <c r="Y3928" s="98"/>
    </row>
    <row r="3929" spans="2:25" x14ac:dyDescent="0.25">
      <c r="B3929" s="109"/>
      <c r="C3929" s="16"/>
      <c r="Y3929" s="98"/>
    </row>
    <row r="3930" spans="2:25" x14ac:dyDescent="0.25">
      <c r="B3930" s="109"/>
      <c r="C3930" s="16"/>
      <c r="Y3930" s="98"/>
    </row>
    <row r="3931" spans="2:25" x14ac:dyDescent="0.25">
      <c r="B3931" s="109"/>
      <c r="C3931" s="16"/>
      <c r="Y3931" s="98"/>
    </row>
    <row r="3932" spans="2:25" x14ac:dyDescent="0.25">
      <c r="B3932" s="109"/>
      <c r="C3932" s="16"/>
      <c r="Y3932" s="98"/>
    </row>
    <row r="3933" spans="2:25" x14ac:dyDescent="0.25">
      <c r="B3933" s="109"/>
      <c r="C3933" s="16"/>
      <c r="Y3933" s="98"/>
    </row>
    <row r="3934" spans="2:25" x14ac:dyDescent="0.25">
      <c r="B3934" s="109"/>
      <c r="C3934" s="16"/>
      <c r="Y3934" s="98"/>
    </row>
    <row r="3935" spans="2:25" x14ac:dyDescent="0.25">
      <c r="B3935" s="109"/>
      <c r="C3935" s="16"/>
      <c r="Y3935" s="98"/>
    </row>
    <row r="3936" spans="2:25" x14ac:dyDescent="0.25">
      <c r="B3936" s="109"/>
      <c r="C3936" s="16"/>
      <c r="Y3936" s="98"/>
    </row>
    <row r="3937" spans="2:25" x14ac:dyDescent="0.25">
      <c r="B3937" s="109"/>
      <c r="C3937" s="16"/>
      <c r="Y3937" s="98"/>
    </row>
    <row r="3938" spans="2:25" x14ac:dyDescent="0.25">
      <c r="B3938" s="109"/>
      <c r="C3938" s="16"/>
      <c r="Y3938" s="98"/>
    </row>
    <row r="3939" spans="2:25" x14ac:dyDescent="0.25">
      <c r="B3939" s="109"/>
      <c r="C3939" s="16"/>
      <c r="Y3939" s="98"/>
    </row>
    <row r="3940" spans="2:25" x14ac:dyDescent="0.25">
      <c r="B3940" s="109"/>
      <c r="C3940" s="16"/>
      <c r="Y3940" s="98"/>
    </row>
    <row r="3941" spans="2:25" x14ac:dyDescent="0.25">
      <c r="B3941" s="109"/>
      <c r="C3941" s="16"/>
      <c r="Y3941" s="98"/>
    </row>
    <row r="3942" spans="2:25" x14ac:dyDescent="0.25">
      <c r="B3942" s="109"/>
      <c r="C3942" s="16"/>
      <c r="Y3942" s="98"/>
    </row>
    <row r="3943" spans="2:25" x14ac:dyDescent="0.25">
      <c r="B3943" s="109"/>
      <c r="C3943" s="16"/>
      <c r="Y3943" s="98"/>
    </row>
    <row r="3944" spans="2:25" x14ac:dyDescent="0.25">
      <c r="B3944" s="109"/>
      <c r="C3944" s="16"/>
      <c r="Y3944" s="98"/>
    </row>
    <row r="3945" spans="2:25" x14ac:dyDescent="0.25">
      <c r="B3945" s="109"/>
      <c r="C3945" s="16"/>
      <c r="Y3945" s="98"/>
    </row>
    <row r="3946" spans="2:25" x14ac:dyDescent="0.25">
      <c r="B3946" s="109"/>
      <c r="C3946" s="16"/>
      <c r="Y3946" s="98"/>
    </row>
    <row r="3947" spans="2:25" x14ac:dyDescent="0.25">
      <c r="B3947" s="109"/>
      <c r="C3947" s="16"/>
      <c r="Y3947" s="98"/>
    </row>
    <row r="3948" spans="2:25" x14ac:dyDescent="0.25">
      <c r="B3948" s="109"/>
      <c r="C3948" s="16"/>
      <c r="Y3948" s="98"/>
    </row>
    <row r="3949" spans="2:25" x14ac:dyDescent="0.25">
      <c r="B3949" s="109"/>
      <c r="C3949" s="16"/>
      <c r="Y3949" s="98"/>
    </row>
    <row r="3950" spans="2:25" x14ac:dyDescent="0.25">
      <c r="B3950" s="109"/>
      <c r="C3950" s="16"/>
      <c r="Y3950" s="98"/>
    </row>
    <row r="3951" spans="2:25" x14ac:dyDescent="0.25">
      <c r="B3951" s="109"/>
      <c r="C3951" s="16"/>
      <c r="Y3951" s="98"/>
    </row>
    <row r="3952" spans="2:25" x14ac:dyDescent="0.25">
      <c r="B3952" s="109"/>
      <c r="C3952" s="16"/>
      <c r="Y3952" s="98"/>
    </row>
    <row r="3953" spans="2:25" x14ac:dyDescent="0.25">
      <c r="B3953" s="109"/>
      <c r="C3953" s="16"/>
      <c r="Y3953" s="98"/>
    </row>
    <row r="3954" spans="2:25" x14ac:dyDescent="0.25">
      <c r="B3954" s="109"/>
      <c r="C3954" s="16"/>
      <c r="Y3954" s="98"/>
    </row>
    <row r="3955" spans="2:25" x14ac:dyDescent="0.25">
      <c r="B3955" s="109"/>
      <c r="C3955" s="16"/>
      <c r="Y3955" s="98"/>
    </row>
    <row r="3956" spans="2:25" x14ac:dyDescent="0.25">
      <c r="B3956" s="109"/>
      <c r="C3956" s="16"/>
      <c r="Y3956" s="98"/>
    </row>
    <row r="3957" spans="2:25" x14ac:dyDescent="0.25">
      <c r="B3957" s="109"/>
      <c r="C3957" s="16"/>
      <c r="Y3957" s="98"/>
    </row>
    <row r="3958" spans="2:25" x14ac:dyDescent="0.25">
      <c r="B3958" s="109"/>
      <c r="C3958" s="16"/>
      <c r="Y3958" s="98"/>
    </row>
    <row r="3959" spans="2:25" x14ac:dyDescent="0.25">
      <c r="B3959" s="109"/>
      <c r="C3959" s="16"/>
      <c r="Y3959" s="98"/>
    </row>
    <row r="3960" spans="2:25" x14ac:dyDescent="0.25">
      <c r="B3960" s="109"/>
      <c r="C3960" s="16"/>
      <c r="Y3960" s="98"/>
    </row>
    <row r="3961" spans="2:25" x14ac:dyDescent="0.25">
      <c r="B3961" s="109"/>
      <c r="C3961" s="16"/>
      <c r="Y3961" s="98"/>
    </row>
    <row r="3962" spans="2:25" x14ac:dyDescent="0.25">
      <c r="B3962" s="109"/>
      <c r="C3962" s="16"/>
      <c r="Y3962" s="98"/>
    </row>
    <row r="3963" spans="2:25" x14ac:dyDescent="0.25">
      <c r="B3963" s="109"/>
      <c r="C3963" s="16"/>
      <c r="Y3963" s="98"/>
    </row>
    <row r="3964" spans="2:25" x14ac:dyDescent="0.25">
      <c r="B3964" s="109"/>
      <c r="C3964" s="16"/>
      <c r="Y3964" s="98"/>
    </row>
    <row r="3965" spans="2:25" x14ac:dyDescent="0.25">
      <c r="B3965" s="109"/>
      <c r="C3965" s="16"/>
      <c r="Y3965" s="98"/>
    </row>
    <row r="3966" spans="2:25" x14ac:dyDescent="0.25">
      <c r="B3966" s="109"/>
      <c r="C3966" s="16"/>
      <c r="Y3966" s="98"/>
    </row>
    <row r="3967" spans="2:25" x14ac:dyDescent="0.25">
      <c r="B3967" s="109"/>
      <c r="C3967" s="16"/>
      <c r="Y3967" s="98"/>
    </row>
    <row r="3968" spans="2:25" x14ac:dyDescent="0.25">
      <c r="B3968" s="109"/>
      <c r="C3968" s="16"/>
      <c r="Y3968" s="98"/>
    </row>
    <row r="3969" spans="2:25" x14ac:dyDescent="0.25">
      <c r="B3969" s="109"/>
      <c r="C3969" s="16"/>
      <c r="Y3969" s="98"/>
    </row>
    <row r="3970" spans="2:25" x14ac:dyDescent="0.25">
      <c r="B3970" s="109"/>
      <c r="C3970" s="16"/>
      <c r="Y3970" s="98"/>
    </row>
    <row r="3971" spans="2:25" x14ac:dyDescent="0.25">
      <c r="B3971" s="109"/>
      <c r="C3971" s="16"/>
      <c r="Y3971" s="98"/>
    </row>
    <row r="3972" spans="2:25" x14ac:dyDescent="0.25">
      <c r="B3972" s="109"/>
      <c r="C3972" s="16"/>
      <c r="Y3972" s="98"/>
    </row>
    <row r="3973" spans="2:25" x14ac:dyDescent="0.25">
      <c r="B3973" s="109"/>
      <c r="C3973" s="16"/>
      <c r="Y3973" s="98"/>
    </row>
    <row r="3974" spans="2:25" x14ac:dyDescent="0.25">
      <c r="B3974" s="109"/>
      <c r="C3974" s="16"/>
      <c r="Y3974" s="98"/>
    </row>
    <row r="3975" spans="2:25" x14ac:dyDescent="0.25">
      <c r="B3975" s="109"/>
      <c r="C3975" s="16"/>
      <c r="Y3975" s="98"/>
    </row>
    <row r="3976" spans="2:25" x14ac:dyDescent="0.25">
      <c r="B3976" s="109"/>
      <c r="C3976" s="16"/>
      <c r="Y3976" s="98"/>
    </row>
    <row r="3977" spans="2:25" x14ac:dyDescent="0.25">
      <c r="B3977" s="109"/>
      <c r="C3977" s="16"/>
      <c r="Y3977" s="98"/>
    </row>
    <row r="3978" spans="2:25" x14ac:dyDescent="0.25">
      <c r="B3978" s="109"/>
      <c r="C3978" s="16"/>
      <c r="Y3978" s="98"/>
    </row>
    <row r="3979" spans="2:25" x14ac:dyDescent="0.25">
      <c r="B3979" s="109"/>
      <c r="C3979" s="16"/>
      <c r="Y3979" s="98"/>
    </row>
    <row r="3980" spans="2:25" x14ac:dyDescent="0.25">
      <c r="B3980" s="109"/>
      <c r="C3980" s="16"/>
      <c r="Y3980" s="98"/>
    </row>
    <row r="3981" spans="2:25" x14ac:dyDescent="0.25">
      <c r="B3981" s="109"/>
      <c r="C3981" s="16"/>
      <c r="Y3981" s="98"/>
    </row>
    <row r="3982" spans="2:25" x14ac:dyDescent="0.25">
      <c r="B3982" s="109"/>
      <c r="C3982" s="16"/>
      <c r="Y3982" s="98"/>
    </row>
    <row r="3983" spans="2:25" x14ac:dyDescent="0.25">
      <c r="B3983" s="109"/>
      <c r="C3983" s="16"/>
      <c r="Y3983" s="98"/>
    </row>
    <row r="3984" spans="2:25" x14ac:dyDescent="0.25">
      <c r="B3984" s="109"/>
      <c r="C3984" s="16"/>
      <c r="Y3984" s="98"/>
    </row>
    <row r="3985" spans="2:25" x14ac:dyDescent="0.25">
      <c r="B3985" s="109"/>
      <c r="C3985" s="16"/>
      <c r="Y3985" s="98"/>
    </row>
    <row r="3986" spans="2:25" x14ac:dyDescent="0.25">
      <c r="B3986" s="109"/>
      <c r="C3986" s="16"/>
      <c r="Y3986" s="98"/>
    </row>
    <row r="3987" spans="2:25" x14ac:dyDescent="0.25">
      <c r="B3987" s="109"/>
      <c r="C3987" s="16"/>
      <c r="Y3987" s="98"/>
    </row>
    <row r="3988" spans="2:25" x14ac:dyDescent="0.25">
      <c r="B3988" s="109"/>
      <c r="C3988" s="16"/>
      <c r="Y3988" s="98"/>
    </row>
    <row r="3989" spans="2:25" x14ac:dyDescent="0.25">
      <c r="B3989" s="109"/>
      <c r="C3989" s="16"/>
      <c r="Y3989" s="98"/>
    </row>
    <row r="3990" spans="2:25" x14ac:dyDescent="0.25">
      <c r="B3990" s="109"/>
      <c r="C3990" s="16"/>
      <c r="Y3990" s="98"/>
    </row>
    <row r="3991" spans="2:25" x14ac:dyDescent="0.25">
      <c r="B3991" s="109"/>
      <c r="C3991" s="16"/>
      <c r="Y3991" s="98"/>
    </row>
    <row r="3992" spans="2:25" x14ac:dyDescent="0.25">
      <c r="B3992" s="109"/>
      <c r="C3992" s="16"/>
      <c r="Y3992" s="98"/>
    </row>
    <row r="3993" spans="2:25" x14ac:dyDescent="0.25">
      <c r="B3993" s="109"/>
      <c r="C3993" s="16"/>
      <c r="Y3993" s="98"/>
    </row>
    <row r="3994" spans="2:25" x14ac:dyDescent="0.25">
      <c r="B3994" s="109"/>
      <c r="C3994" s="16"/>
      <c r="Y3994" s="98"/>
    </row>
    <row r="3995" spans="2:25" x14ac:dyDescent="0.25">
      <c r="B3995" s="109"/>
      <c r="C3995" s="16"/>
      <c r="Y3995" s="98"/>
    </row>
    <row r="3996" spans="2:25" x14ac:dyDescent="0.25">
      <c r="B3996" s="109"/>
      <c r="C3996" s="16"/>
      <c r="Y3996" s="98"/>
    </row>
    <row r="3997" spans="2:25" x14ac:dyDescent="0.25">
      <c r="B3997" s="109"/>
      <c r="C3997" s="16"/>
      <c r="Y3997" s="98"/>
    </row>
    <row r="3998" spans="2:25" x14ac:dyDescent="0.25">
      <c r="B3998" s="109"/>
      <c r="C3998" s="16"/>
      <c r="Y3998" s="98"/>
    </row>
    <row r="3999" spans="2:25" x14ac:dyDescent="0.25">
      <c r="B3999" s="109"/>
      <c r="C3999" s="16"/>
      <c r="Y3999" s="98"/>
    </row>
    <row r="4000" spans="2:25" x14ac:dyDescent="0.25">
      <c r="B4000" s="109"/>
      <c r="C4000" s="16"/>
      <c r="Y4000" s="98"/>
    </row>
    <row r="4001" spans="2:25" x14ac:dyDescent="0.25">
      <c r="B4001" s="109"/>
      <c r="C4001" s="16"/>
      <c r="Y4001" s="98"/>
    </row>
    <row r="4002" spans="2:25" x14ac:dyDescent="0.25">
      <c r="B4002" s="109"/>
      <c r="C4002" s="16"/>
      <c r="Y4002" s="98"/>
    </row>
    <row r="4003" spans="2:25" x14ac:dyDescent="0.25">
      <c r="B4003" s="109"/>
      <c r="C4003" s="16"/>
      <c r="Y4003" s="98"/>
    </row>
    <row r="4004" spans="2:25" x14ac:dyDescent="0.25">
      <c r="B4004" s="109"/>
      <c r="C4004" s="16"/>
      <c r="Y4004" s="98"/>
    </row>
    <row r="4005" spans="2:25" x14ac:dyDescent="0.25">
      <c r="B4005" s="109"/>
      <c r="C4005" s="16"/>
      <c r="Y4005" s="98"/>
    </row>
    <row r="4006" spans="2:25" x14ac:dyDescent="0.25">
      <c r="B4006" s="109"/>
      <c r="C4006" s="16"/>
      <c r="Y4006" s="98"/>
    </row>
    <row r="4007" spans="2:25" x14ac:dyDescent="0.25">
      <c r="B4007" s="109"/>
      <c r="C4007" s="16"/>
      <c r="Y4007" s="98"/>
    </row>
    <row r="4008" spans="2:25" x14ac:dyDescent="0.25">
      <c r="B4008" s="109"/>
      <c r="C4008" s="16"/>
      <c r="Y4008" s="98"/>
    </row>
    <row r="4009" spans="2:25" x14ac:dyDescent="0.25">
      <c r="B4009" s="109"/>
      <c r="C4009" s="16"/>
      <c r="Y4009" s="98"/>
    </row>
    <row r="4010" spans="2:25" x14ac:dyDescent="0.25">
      <c r="B4010" s="109"/>
      <c r="C4010" s="16"/>
      <c r="Y4010" s="98"/>
    </row>
    <row r="4011" spans="2:25" x14ac:dyDescent="0.25">
      <c r="B4011" s="109"/>
      <c r="C4011" s="16"/>
      <c r="Y4011" s="98"/>
    </row>
    <row r="4012" spans="2:25" x14ac:dyDescent="0.25">
      <c r="B4012" s="109"/>
      <c r="C4012" s="16"/>
      <c r="Y4012" s="98"/>
    </row>
    <row r="4013" spans="2:25" x14ac:dyDescent="0.25">
      <c r="B4013" s="109"/>
      <c r="C4013" s="16"/>
      <c r="Y4013" s="98"/>
    </row>
    <row r="4014" spans="2:25" x14ac:dyDescent="0.25">
      <c r="B4014" s="109"/>
      <c r="C4014" s="16"/>
      <c r="Y4014" s="98"/>
    </row>
    <row r="4015" spans="2:25" x14ac:dyDescent="0.25">
      <c r="B4015" s="109"/>
      <c r="C4015" s="16"/>
      <c r="Y4015" s="98"/>
    </row>
    <row r="4016" spans="2:25" x14ac:dyDescent="0.25">
      <c r="B4016" s="109"/>
      <c r="C4016" s="16"/>
      <c r="Y4016" s="98"/>
    </row>
    <row r="4017" spans="2:25" x14ac:dyDescent="0.25">
      <c r="B4017" s="109"/>
      <c r="C4017" s="16"/>
      <c r="Y4017" s="98"/>
    </row>
    <row r="4018" spans="2:25" x14ac:dyDescent="0.25">
      <c r="B4018" s="109"/>
      <c r="C4018" s="16"/>
      <c r="Y4018" s="98"/>
    </row>
    <row r="4019" spans="2:25" x14ac:dyDescent="0.25">
      <c r="B4019" s="109"/>
      <c r="C4019" s="16"/>
      <c r="Y4019" s="98"/>
    </row>
    <row r="4020" spans="2:25" x14ac:dyDescent="0.25">
      <c r="B4020" s="109"/>
      <c r="C4020" s="16"/>
      <c r="Y4020" s="98"/>
    </row>
    <row r="4021" spans="2:25" x14ac:dyDescent="0.25">
      <c r="B4021" s="109"/>
      <c r="C4021" s="16"/>
      <c r="Y4021" s="98"/>
    </row>
    <row r="4022" spans="2:25" x14ac:dyDescent="0.25">
      <c r="B4022" s="109"/>
      <c r="C4022" s="16"/>
      <c r="Y4022" s="98"/>
    </row>
    <row r="4023" spans="2:25" x14ac:dyDescent="0.25">
      <c r="B4023" s="109"/>
      <c r="C4023" s="16"/>
      <c r="Y4023" s="98"/>
    </row>
    <row r="4024" spans="2:25" x14ac:dyDescent="0.25">
      <c r="B4024" s="109"/>
      <c r="C4024" s="16"/>
      <c r="Y4024" s="98"/>
    </row>
    <row r="4025" spans="2:25" x14ac:dyDescent="0.25">
      <c r="B4025" s="109"/>
      <c r="C4025" s="16"/>
      <c r="Y4025" s="98"/>
    </row>
    <row r="4026" spans="2:25" x14ac:dyDescent="0.25">
      <c r="B4026" s="109"/>
      <c r="C4026" s="16"/>
      <c r="Y4026" s="98"/>
    </row>
    <row r="4027" spans="2:25" x14ac:dyDescent="0.25">
      <c r="B4027" s="109"/>
      <c r="C4027" s="16"/>
      <c r="Y4027" s="98"/>
    </row>
    <row r="4028" spans="2:25" x14ac:dyDescent="0.25">
      <c r="B4028" s="109"/>
      <c r="C4028" s="16"/>
      <c r="Y4028" s="98"/>
    </row>
    <row r="4029" spans="2:25" x14ac:dyDescent="0.25">
      <c r="B4029" s="109"/>
      <c r="C4029" s="16"/>
      <c r="Y4029" s="98"/>
    </row>
    <row r="4030" spans="2:25" x14ac:dyDescent="0.25">
      <c r="B4030" s="109"/>
      <c r="C4030" s="16"/>
      <c r="Y4030" s="98"/>
    </row>
    <row r="4031" spans="2:25" x14ac:dyDescent="0.25">
      <c r="B4031" s="109"/>
      <c r="C4031" s="16"/>
      <c r="Y4031" s="98"/>
    </row>
    <row r="4032" spans="2:25" x14ac:dyDescent="0.25">
      <c r="B4032" s="109"/>
      <c r="C4032" s="16"/>
      <c r="Y4032" s="98"/>
    </row>
    <row r="4033" spans="2:25" x14ac:dyDescent="0.25">
      <c r="B4033" s="109"/>
      <c r="C4033" s="16"/>
      <c r="Y4033" s="98"/>
    </row>
    <row r="4034" spans="2:25" x14ac:dyDescent="0.25">
      <c r="B4034" s="109"/>
      <c r="C4034" s="16"/>
      <c r="Y4034" s="98"/>
    </row>
    <row r="4035" spans="2:25" x14ac:dyDescent="0.25">
      <c r="B4035" s="109"/>
      <c r="C4035" s="16"/>
      <c r="Y4035" s="98"/>
    </row>
    <row r="4036" spans="2:25" x14ac:dyDescent="0.25">
      <c r="B4036" s="109"/>
      <c r="C4036" s="16"/>
      <c r="Y4036" s="98"/>
    </row>
    <row r="4037" spans="2:25" x14ac:dyDescent="0.25">
      <c r="B4037" s="109"/>
      <c r="C4037" s="16"/>
      <c r="Y4037" s="98"/>
    </row>
    <row r="4038" spans="2:25" x14ac:dyDescent="0.25">
      <c r="B4038" s="109"/>
      <c r="C4038" s="16"/>
      <c r="Y4038" s="98"/>
    </row>
    <row r="4039" spans="2:25" x14ac:dyDescent="0.25">
      <c r="B4039" s="109"/>
      <c r="C4039" s="16"/>
      <c r="Y4039" s="98"/>
    </row>
    <row r="4040" spans="2:25" x14ac:dyDescent="0.25">
      <c r="B4040" s="109"/>
      <c r="C4040" s="16"/>
      <c r="Y4040" s="98"/>
    </row>
    <row r="4041" spans="2:25" x14ac:dyDescent="0.25">
      <c r="B4041" s="109"/>
      <c r="C4041" s="16"/>
      <c r="Y4041" s="98"/>
    </row>
    <row r="4042" spans="2:25" x14ac:dyDescent="0.25">
      <c r="B4042" s="109"/>
      <c r="C4042" s="16"/>
      <c r="Y4042" s="98"/>
    </row>
    <row r="4043" spans="2:25" x14ac:dyDescent="0.25">
      <c r="B4043" s="109"/>
      <c r="C4043" s="16"/>
      <c r="Y4043" s="98"/>
    </row>
    <row r="4044" spans="2:25" x14ac:dyDescent="0.25">
      <c r="B4044" s="109"/>
      <c r="C4044" s="16"/>
      <c r="Y4044" s="98"/>
    </row>
    <row r="4045" spans="2:25" x14ac:dyDescent="0.25">
      <c r="B4045" s="109"/>
      <c r="C4045" s="16"/>
      <c r="Y4045" s="98"/>
    </row>
    <row r="4046" spans="2:25" x14ac:dyDescent="0.25">
      <c r="B4046" s="109"/>
      <c r="C4046" s="16"/>
      <c r="Y4046" s="98"/>
    </row>
    <row r="4047" spans="2:25" x14ac:dyDescent="0.25">
      <c r="B4047" s="109"/>
      <c r="C4047" s="16"/>
      <c r="Y4047" s="98"/>
    </row>
    <row r="4048" spans="2:25" x14ac:dyDescent="0.25">
      <c r="B4048" s="109"/>
      <c r="C4048" s="16"/>
      <c r="Y4048" s="98"/>
    </row>
    <row r="4049" spans="2:25" x14ac:dyDescent="0.25">
      <c r="B4049" s="109"/>
      <c r="C4049" s="16"/>
      <c r="Y4049" s="98"/>
    </row>
    <row r="4050" spans="2:25" x14ac:dyDescent="0.25">
      <c r="B4050" s="109"/>
      <c r="C4050" s="16"/>
      <c r="Y4050" s="98"/>
    </row>
    <row r="4051" spans="2:25" x14ac:dyDescent="0.25">
      <c r="B4051" s="109"/>
      <c r="C4051" s="16"/>
      <c r="Y4051" s="98"/>
    </row>
    <row r="4052" spans="2:25" x14ac:dyDescent="0.25">
      <c r="B4052" s="109"/>
      <c r="C4052" s="16"/>
      <c r="Y4052" s="98"/>
    </row>
    <row r="4053" spans="2:25" x14ac:dyDescent="0.25">
      <c r="B4053" s="109"/>
      <c r="C4053" s="16"/>
      <c r="Y4053" s="98"/>
    </row>
    <row r="4054" spans="2:25" x14ac:dyDescent="0.25">
      <c r="B4054" s="109"/>
      <c r="C4054" s="16"/>
      <c r="Y4054" s="98"/>
    </row>
    <row r="4055" spans="2:25" x14ac:dyDescent="0.25">
      <c r="B4055" s="109"/>
      <c r="C4055" s="16"/>
      <c r="Y4055" s="98"/>
    </row>
    <row r="4056" spans="2:25" x14ac:dyDescent="0.25">
      <c r="B4056" s="109"/>
      <c r="C4056" s="16"/>
      <c r="Y4056" s="98"/>
    </row>
    <row r="4057" spans="2:25" x14ac:dyDescent="0.25">
      <c r="B4057" s="109"/>
      <c r="C4057" s="16"/>
      <c r="Y4057" s="98"/>
    </row>
    <row r="4058" spans="2:25" x14ac:dyDescent="0.25">
      <c r="B4058" s="109"/>
      <c r="C4058" s="16"/>
      <c r="Y4058" s="98"/>
    </row>
    <row r="4059" spans="2:25" x14ac:dyDescent="0.25">
      <c r="B4059" s="109"/>
      <c r="C4059" s="16"/>
      <c r="Y4059" s="98"/>
    </row>
    <row r="4060" spans="2:25" x14ac:dyDescent="0.25">
      <c r="B4060" s="109"/>
      <c r="C4060" s="16"/>
      <c r="Y4060" s="98"/>
    </row>
    <row r="4061" spans="2:25" x14ac:dyDescent="0.25">
      <c r="B4061" s="109"/>
      <c r="C4061" s="16"/>
      <c r="Y4061" s="98"/>
    </row>
    <row r="4062" spans="2:25" x14ac:dyDescent="0.25">
      <c r="B4062" s="109"/>
      <c r="C4062" s="16"/>
      <c r="Y4062" s="98"/>
    </row>
    <row r="4063" spans="2:25" x14ac:dyDescent="0.25">
      <c r="B4063" s="109"/>
      <c r="C4063" s="16"/>
      <c r="Y4063" s="98"/>
    </row>
    <row r="4064" spans="2:25" x14ac:dyDescent="0.25">
      <c r="B4064" s="109"/>
      <c r="C4064" s="16"/>
      <c r="Y4064" s="98"/>
    </row>
    <row r="4065" spans="2:25" x14ac:dyDescent="0.25">
      <c r="B4065" s="109"/>
      <c r="C4065" s="16"/>
      <c r="Y4065" s="98"/>
    </row>
    <row r="4066" spans="2:25" x14ac:dyDescent="0.25">
      <c r="B4066" s="109"/>
      <c r="C4066" s="16"/>
      <c r="Y4066" s="98"/>
    </row>
    <row r="4067" spans="2:25" x14ac:dyDescent="0.25">
      <c r="B4067" s="109"/>
      <c r="C4067" s="16"/>
      <c r="Y4067" s="98"/>
    </row>
    <row r="4068" spans="2:25" x14ac:dyDescent="0.25">
      <c r="B4068" s="109"/>
      <c r="C4068" s="16"/>
      <c r="Y4068" s="98"/>
    </row>
    <row r="4069" spans="2:25" x14ac:dyDescent="0.25">
      <c r="B4069" s="109"/>
      <c r="C4069" s="16"/>
      <c r="Y4069" s="98"/>
    </row>
    <row r="4070" spans="2:25" x14ac:dyDescent="0.25">
      <c r="B4070" s="109"/>
      <c r="C4070" s="16"/>
      <c r="Y4070" s="98"/>
    </row>
    <row r="4071" spans="2:25" x14ac:dyDescent="0.25">
      <c r="B4071" s="109"/>
      <c r="C4071" s="16"/>
      <c r="Y4071" s="98"/>
    </row>
    <row r="4072" spans="2:25" x14ac:dyDescent="0.25">
      <c r="B4072" s="109"/>
      <c r="C4072" s="16"/>
      <c r="Y4072" s="98"/>
    </row>
    <row r="4073" spans="2:25" x14ac:dyDescent="0.25">
      <c r="B4073" s="109"/>
      <c r="C4073" s="16"/>
      <c r="Y4073" s="98"/>
    </row>
    <row r="4074" spans="2:25" x14ac:dyDescent="0.25">
      <c r="B4074" s="109"/>
      <c r="C4074" s="16"/>
      <c r="Y4074" s="98"/>
    </row>
    <row r="4075" spans="2:25" x14ac:dyDescent="0.25">
      <c r="B4075" s="109"/>
      <c r="C4075" s="16"/>
      <c r="Y4075" s="98"/>
    </row>
    <row r="4076" spans="2:25" x14ac:dyDescent="0.25">
      <c r="B4076" s="109"/>
      <c r="C4076" s="16"/>
      <c r="Y4076" s="98"/>
    </row>
    <row r="4077" spans="2:25" x14ac:dyDescent="0.25">
      <c r="B4077" s="109"/>
      <c r="C4077" s="16"/>
      <c r="Y4077" s="98"/>
    </row>
    <row r="4078" spans="2:25" x14ac:dyDescent="0.25">
      <c r="B4078" s="109"/>
      <c r="C4078" s="16"/>
      <c r="Y4078" s="98"/>
    </row>
    <row r="4079" spans="2:25" x14ac:dyDescent="0.25">
      <c r="B4079" s="109"/>
      <c r="C4079" s="16"/>
      <c r="Y4079" s="98"/>
    </row>
    <row r="4080" spans="2:25" x14ac:dyDescent="0.25">
      <c r="B4080" s="109"/>
      <c r="C4080" s="16"/>
      <c r="Y4080" s="98"/>
    </row>
    <row r="4081" spans="2:25" x14ac:dyDescent="0.25">
      <c r="B4081" s="109"/>
      <c r="C4081" s="16"/>
      <c r="Y4081" s="98"/>
    </row>
    <row r="4082" spans="2:25" x14ac:dyDescent="0.25">
      <c r="B4082" s="109"/>
      <c r="C4082" s="16"/>
      <c r="Y4082" s="98"/>
    </row>
    <row r="4083" spans="2:25" x14ac:dyDescent="0.25">
      <c r="B4083" s="109"/>
      <c r="C4083" s="16"/>
      <c r="Y4083" s="98"/>
    </row>
    <row r="4084" spans="2:25" x14ac:dyDescent="0.25">
      <c r="B4084" s="109"/>
      <c r="C4084" s="16"/>
      <c r="Y4084" s="98"/>
    </row>
    <row r="4085" spans="2:25" x14ac:dyDescent="0.25">
      <c r="B4085" s="109"/>
      <c r="C4085" s="16"/>
      <c r="Y4085" s="98"/>
    </row>
    <row r="4086" spans="2:25" x14ac:dyDescent="0.25">
      <c r="B4086" s="109"/>
      <c r="C4086" s="16"/>
      <c r="Y4086" s="98"/>
    </row>
    <row r="4087" spans="2:25" x14ac:dyDescent="0.25">
      <c r="B4087" s="109"/>
      <c r="C4087" s="16"/>
      <c r="Y4087" s="98"/>
    </row>
    <row r="4088" spans="2:25" x14ac:dyDescent="0.25">
      <c r="B4088" s="109"/>
      <c r="C4088" s="16"/>
      <c r="Y4088" s="98"/>
    </row>
    <row r="4089" spans="2:25" x14ac:dyDescent="0.25">
      <c r="B4089" s="109"/>
      <c r="C4089" s="16"/>
      <c r="Y4089" s="98"/>
    </row>
    <row r="4090" spans="2:25" x14ac:dyDescent="0.25">
      <c r="B4090" s="109"/>
      <c r="C4090" s="16"/>
      <c r="Y4090" s="98"/>
    </row>
    <row r="4091" spans="2:25" x14ac:dyDescent="0.25">
      <c r="B4091" s="109"/>
      <c r="C4091" s="16"/>
      <c r="Y4091" s="98"/>
    </row>
    <row r="4092" spans="2:25" x14ac:dyDescent="0.25">
      <c r="B4092" s="109"/>
      <c r="C4092" s="16"/>
      <c r="Y4092" s="98"/>
    </row>
    <row r="4093" spans="2:25" x14ac:dyDescent="0.25">
      <c r="B4093" s="109"/>
      <c r="C4093" s="16"/>
      <c r="Y4093" s="98"/>
    </row>
    <row r="4094" spans="2:25" x14ac:dyDescent="0.25">
      <c r="B4094" s="109"/>
      <c r="C4094" s="16"/>
      <c r="Y4094" s="98"/>
    </row>
    <row r="4095" spans="2:25" x14ac:dyDescent="0.25">
      <c r="B4095" s="109"/>
      <c r="C4095" s="16"/>
      <c r="Y4095" s="98"/>
    </row>
    <row r="4096" spans="2:25" x14ac:dyDescent="0.25">
      <c r="B4096" s="109"/>
      <c r="C4096" s="16"/>
      <c r="Y4096" s="98"/>
    </row>
    <row r="4097" spans="2:25" x14ac:dyDescent="0.25">
      <c r="B4097" s="109"/>
      <c r="C4097" s="16"/>
      <c r="Y4097" s="98"/>
    </row>
    <row r="4098" spans="2:25" x14ac:dyDescent="0.25">
      <c r="B4098" s="109"/>
      <c r="C4098" s="16"/>
      <c r="Y4098" s="98"/>
    </row>
    <row r="4099" spans="2:25" x14ac:dyDescent="0.25">
      <c r="B4099" s="109"/>
      <c r="C4099" s="16"/>
      <c r="Y4099" s="98"/>
    </row>
    <row r="4100" spans="2:25" x14ac:dyDescent="0.25">
      <c r="B4100" s="109"/>
      <c r="C4100" s="16"/>
      <c r="Y4100" s="98"/>
    </row>
    <row r="4101" spans="2:25" x14ac:dyDescent="0.25">
      <c r="B4101" s="109"/>
      <c r="C4101" s="16"/>
      <c r="Y4101" s="98"/>
    </row>
    <row r="4102" spans="2:25" x14ac:dyDescent="0.25">
      <c r="B4102" s="109"/>
      <c r="C4102" s="16"/>
      <c r="Y4102" s="98"/>
    </row>
    <row r="4103" spans="2:25" x14ac:dyDescent="0.25">
      <c r="B4103" s="109"/>
      <c r="C4103" s="16"/>
      <c r="Y4103" s="98"/>
    </row>
    <row r="4104" spans="2:25" x14ac:dyDescent="0.25">
      <c r="B4104" s="109"/>
      <c r="C4104" s="16"/>
      <c r="Y4104" s="98"/>
    </row>
    <row r="4105" spans="2:25" x14ac:dyDescent="0.25">
      <c r="B4105" s="109"/>
      <c r="C4105" s="16"/>
      <c r="Y4105" s="98"/>
    </row>
    <row r="4106" spans="2:25" x14ac:dyDescent="0.25">
      <c r="B4106" s="109"/>
      <c r="C4106" s="16"/>
      <c r="Y4106" s="98"/>
    </row>
    <row r="4107" spans="2:25" x14ac:dyDescent="0.25">
      <c r="B4107" s="109"/>
      <c r="C4107" s="16"/>
      <c r="Y4107" s="98"/>
    </row>
    <row r="4108" spans="2:25" x14ac:dyDescent="0.25">
      <c r="B4108" s="109"/>
      <c r="C4108" s="16"/>
      <c r="Y4108" s="98"/>
    </row>
    <row r="4109" spans="2:25" x14ac:dyDescent="0.25">
      <c r="B4109" s="109"/>
      <c r="C4109" s="16"/>
      <c r="Y4109" s="98"/>
    </row>
    <row r="4110" spans="2:25" x14ac:dyDescent="0.25">
      <c r="B4110" s="109"/>
      <c r="C4110" s="16"/>
      <c r="Y4110" s="98"/>
    </row>
    <row r="4111" spans="2:25" x14ac:dyDescent="0.25">
      <c r="B4111" s="109"/>
      <c r="C4111" s="16"/>
      <c r="Y4111" s="98"/>
    </row>
    <row r="4112" spans="2:25" x14ac:dyDescent="0.25">
      <c r="B4112" s="109"/>
      <c r="C4112" s="16"/>
      <c r="Y4112" s="98"/>
    </row>
    <row r="4113" spans="2:25" x14ac:dyDescent="0.25">
      <c r="B4113" s="109"/>
      <c r="C4113" s="16"/>
      <c r="Y4113" s="98"/>
    </row>
    <row r="4114" spans="2:25" x14ac:dyDescent="0.25">
      <c r="B4114" s="109"/>
      <c r="C4114" s="16"/>
      <c r="Y4114" s="98"/>
    </row>
    <row r="4115" spans="2:25" x14ac:dyDescent="0.25">
      <c r="B4115" s="109"/>
      <c r="C4115" s="16"/>
      <c r="Y4115" s="98"/>
    </row>
    <row r="4116" spans="2:25" x14ac:dyDescent="0.25">
      <c r="B4116" s="109"/>
      <c r="C4116" s="16"/>
      <c r="Y4116" s="98"/>
    </row>
    <row r="4117" spans="2:25" x14ac:dyDescent="0.25">
      <c r="B4117" s="109"/>
      <c r="C4117" s="16"/>
      <c r="Y4117" s="98"/>
    </row>
    <row r="4118" spans="2:25" x14ac:dyDescent="0.25">
      <c r="B4118" s="109"/>
      <c r="C4118" s="16"/>
      <c r="Y4118" s="98"/>
    </row>
    <row r="4119" spans="2:25" x14ac:dyDescent="0.25">
      <c r="B4119" s="109"/>
      <c r="C4119" s="16"/>
      <c r="Y4119" s="98"/>
    </row>
    <row r="4120" spans="2:25" x14ac:dyDescent="0.25">
      <c r="B4120" s="109"/>
      <c r="C4120" s="16"/>
      <c r="Y4120" s="98"/>
    </row>
    <row r="4121" spans="2:25" x14ac:dyDescent="0.25">
      <c r="B4121" s="109"/>
      <c r="C4121" s="16"/>
      <c r="Y4121" s="98"/>
    </row>
    <row r="4122" spans="2:25" x14ac:dyDescent="0.25">
      <c r="B4122" s="109"/>
      <c r="C4122" s="16"/>
      <c r="Y4122" s="98"/>
    </row>
    <row r="4123" spans="2:25" x14ac:dyDescent="0.25">
      <c r="B4123" s="109"/>
      <c r="C4123" s="16"/>
      <c r="Y4123" s="98"/>
    </row>
    <row r="4124" spans="2:25" x14ac:dyDescent="0.25">
      <c r="B4124" s="109"/>
      <c r="C4124" s="16"/>
      <c r="Y4124" s="98"/>
    </row>
    <row r="4125" spans="2:25" x14ac:dyDescent="0.25">
      <c r="B4125" s="109"/>
      <c r="C4125" s="16"/>
      <c r="Y4125" s="98"/>
    </row>
    <row r="4126" spans="2:25" x14ac:dyDescent="0.25">
      <c r="B4126" s="109"/>
      <c r="C4126" s="16"/>
      <c r="Y4126" s="98"/>
    </row>
    <row r="4127" spans="2:25" x14ac:dyDescent="0.25">
      <c r="B4127" s="109"/>
      <c r="C4127" s="16"/>
      <c r="Y4127" s="98"/>
    </row>
    <row r="4128" spans="2:25" x14ac:dyDescent="0.25">
      <c r="B4128" s="109"/>
      <c r="C4128" s="16"/>
      <c r="Y4128" s="98"/>
    </row>
    <row r="4129" spans="2:25" x14ac:dyDescent="0.25">
      <c r="B4129" s="109"/>
      <c r="C4129" s="16"/>
      <c r="Y4129" s="98"/>
    </row>
    <row r="4130" spans="2:25" x14ac:dyDescent="0.25">
      <c r="B4130" s="109"/>
      <c r="C4130" s="16"/>
      <c r="Y4130" s="98"/>
    </row>
    <row r="4131" spans="2:25" x14ac:dyDescent="0.25">
      <c r="B4131" s="109"/>
      <c r="C4131" s="16"/>
      <c r="Y4131" s="98"/>
    </row>
    <row r="4132" spans="2:25" x14ac:dyDescent="0.25">
      <c r="B4132" s="109"/>
      <c r="C4132" s="16"/>
      <c r="Y4132" s="98"/>
    </row>
    <row r="4133" spans="2:25" x14ac:dyDescent="0.25">
      <c r="B4133" s="109"/>
      <c r="C4133" s="16"/>
      <c r="Y4133" s="98"/>
    </row>
    <row r="4134" spans="2:25" x14ac:dyDescent="0.25">
      <c r="B4134" s="109"/>
      <c r="C4134" s="16"/>
      <c r="Y4134" s="98"/>
    </row>
    <row r="4135" spans="2:25" x14ac:dyDescent="0.25">
      <c r="B4135" s="109"/>
      <c r="C4135" s="16"/>
      <c r="Y4135" s="98"/>
    </row>
    <row r="4136" spans="2:25" x14ac:dyDescent="0.25">
      <c r="B4136" s="109"/>
      <c r="C4136" s="16"/>
      <c r="Y4136" s="98"/>
    </row>
    <row r="4137" spans="2:25" x14ac:dyDescent="0.25">
      <c r="B4137" s="109"/>
      <c r="C4137" s="16"/>
      <c r="Y4137" s="98"/>
    </row>
    <row r="4138" spans="2:25" x14ac:dyDescent="0.25">
      <c r="B4138" s="109"/>
      <c r="C4138" s="16"/>
      <c r="Y4138" s="98"/>
    </row>
    <row r="4139" spans="2:25" x14ac:dyDescent="0.25">
      <c r="B4139" s="109"/>
      <c r="C4139" s="16"/>
      <c r="Y4139" s="98"/>
    </row>
    <row r="4140" spans="2:25" x14ac:dyDescent="0.25">
      <c r="B4140" s="109"/>
      <c r="C4140" s="16"/>
      <c r="Y4140" s="98"/>
    </row>
    <row r="4141" spans="2:25" x14ac:dyDescent="0.25">
      <c r="B4141" s="109"/>
      <c r="C4141" s="16"/>
      <c r="Y4141" s="98"/>
    </row>
    <row r="4142" spans="2:25" x14ac:dyDescent="0.25">
      <c r="B4142" s="109"/>
      <c r="C4142" s="16"/>
      <c r="Y4142" s="98"/>
    </row>
    <row r="4143" spans="2:25" x14ac:dyDescent="0.25">
      <c r="B4143" s="109"/>
      <c r="C4143" s="16"/>
      <c r="Y4143" s="98"/>
    </row>
    <row r="4144" spans="2:25" x14ac:dyDescent="0.25">
      <c r="B4144" s="109"/>
      <c r="C4144" s="16"/>
      <c r="Y4144" s="98"/>
    </row>
    <row r="4145" spans="2:25" x14ac:dyDescent="0.25">
      <c r="B4145" s="109"/>
      <c r="C4145" s="16"/>
      <c r="Y4145" s="98"/>
    </row>
    <row r="4146" spans="2:25" x14ac:dyDescent="0.25">
      <c r="B4146" s="109"/>
      <c r="C4146" s="16"/>
      <c r="Y4146" s="98"/>
    </row>
    <row r="4147" spans="2:25" x14ac:dyDescent="0.25">
      <c r="B4147" s="109"/>
      <c r="C4147" s="16"/>
      <c r="Y4147" s="98"/>
    </row>
    <row r="4148" spans="2:25" x14ac:dyDescent="0.25">
      <c r="B4148" s="109"/>
      <c r="C4148" s="16"/>
      <c r="Y4148" s="98"/>
    </row>
    <row r="4149" spans="2:25" x14ac:dyDescent="0.25">
      <c r="B4149" s="109"/>
      <c r="C4149" s="16"/>
      <c r="Y4149" s="98"/>
    </row>
    <row r="4150" spans="2:25" x14ac:dyDescent="0.25">
      <c r="B4150" s="109"/>
      <c r="C4150" s="16"/>
      <c r="Y4150" s="98"/>
    </row>
    <row r="4151" spans="2:25" x14ac:dyDescent="0.25">
      <c r="B4151" s="109"/>
      <c r="C4151" s="16"/>
      <c r="Y4151" s="98"/>
    </row>
    <row r="4152" spans="2:25" x14ac:dyDescent="0.25">
      <c r="B4152" s="109"/>
      <c r="C4152" s="16"/>
      <c r="Y4152" s="98"/>
    </row>
    <row r="4153" spans="2:25" x14ac:dyDescent="0.25">
      <c r="B4153" s="109"/>
      <c r="C4153" s="16"/>
      <c r="Y4153" s="98"/>
    </row>
    <row r="4154" spans="2:25" x14ac:dyDescent="0.25">
      <c r="B4154" s="109"/>
      <c r="C4154" s="16"/>
      <c r="Y4154" s="98"/>
    </row>
    <row r="4155" spans="2:25" x14ac:dyDescent="0.25">
      <c r="B4155" s="109"/>
      <c r="C4155" s="16"/>
      <c r="Y4155" s="98"/>
    </row>
    <row r="4156" spans="2:25" x14ac:dyDescent="0.25">
      <c r="B4156" s="109"/>
      <c r="C4156" s="16"/>
      <c r="Y4156" s="98"/>
    </row>
    <row r="4157" spans="2:25" x14ac:dyDescent="0.25">
      <c r="B4157" s="109"/>
      <c r="C4157" s="16"/>
      <c r="Y4157" s="98"/>
    </row>
    <row r="4158" spans="2:25" x14ac:dyDescent="0.25">
      <c r="B4158" s="109"/>
      <c r="C4158" s="16"/>
      <c r="Y4158" s="98"/>
    </row>
    <row r="4159" spans="2:25" x14ac:dyDescent="0.25">
      <c r="B4159" s="109"/>
      <c r="C4159" s="16"/>
      <c r="Y4159" s="98"/>
    </row>
    <row r="4160" spans="2:25" x14ac:dyDescent="0.25">
      <c r="B4160" s="109"/>
      <c r="C4160" s="16"/>
      <c r="Y4160" s="98"/>
    </row>
    <row r="4161" spans="2:25" x14ac:dyDescent="0.25">
      <c r="B4161" s="109"/>
      <c r="C4161" s="16"/>
      <c r="Y4161" s="98"/>
    </row>
    <row r="4162" spans="2:25" x14ac:dyDescent="0.25">
      <c r="B4162" s="109"/>
      <c r="C4162" s="16"/>
      <c r="Y4162" s="98"/>
    </row>
    <row r="4163" spans="2:25" x14ac:dyDescent="0.25">
      <c r="B4163" s="109"/>
      <c r="C4163" s="16"/>
      <c r="Y4163" s="98"/>
    </row>
    <row r="4164" spans="2:25" x14ac:dyDescent="0.25">
      <c r="B4164" s="109"/>
      <c r="C4164" s="16"/>
      <c r="Y4164" s="98"/>
    </row>
    <row r="4165" spans="2:25" x14ac:dyDescent="0.25">
      <c r="B4165" s="109"/>
      <c r="C4165" s="16"/>
      <c r="Y4165" s="98"/>
    </row>
    <row r="4166" spans="2:25" x14ac:dyDescent="0.25">
      <c r="B4166" s="109"/>
      <c r="C4166" s="16"/>
      <c r="Y4166" s="98"/>
    </row>
    <row r="4167" spans="2:25" x14ac:dyDescent="0.25">
      <c r="B4167" s="109"/>
      <c r="C4167" s="16"/>
      <c r="Y4167" s="98"/>
    </row>
    <row r="4168" spans="2:25" x14ac:dyDescent="0.25">
      <c r="B4168" s="109"/>
      <c r="C4168" s="16"/>
      <c r="Y4168" s="98"/>
    </row>
    <row r="4169" spans="2:25" x14ac:dyDescent="0.25">
      <c r="B4169" s="109"/>
      <c r="C4169" s="16"/>
      <c r="Y4169" s="98"/>
    </row>
    <row r="4170" spans="2:25" x14ac:dyDescent="0.25">
      <c r="B4170" s="109"/>
      <c r="C4170" s="16"/>
      <c r="Y4170" s="98"/>
    </row>
    <row r="4171" spans="2:25" x14ac:dyDescent="0.25">
      <c r="B4171" s="109"/>
      <c r="C4171" s="16"/>
      <c r="Y4171" s="98"/>
    </row>
    <row r="4172" spans="2:25" x14ac:dyDescent="0.25">
      <c r="B4172" s="109"/>
      <c r="C4172" s="16"/>
      <c r="Y4172" s="98"/>
    </row>
    <row r="4173" spans="2:25" x14ac:dyDescent="0.25">
      <c r="B4173" s="109"/>
      <c r="C4173" s="16"/>
      <c r="Y4173" s="98"/>
    </row>
    <row r="4174" spans="2:25" x14ac:dyDescent="0.25">
      <c r="B4174" s="109"/>
      <c r="C4174" s="16"/>
      <c r="Y4174" s="98"/>
    </row>
    <row r="4175" spans="2:25" x14ac:dyDescent="0.25">
      <c r="B4175" s="109"/>
      <c r="C4175" s="16"/>
      <c r="Y4175" s="98"/>
    </row>
    <row r="4176" spans="2:25" x14ac:dyDescent="0.25">
      <c r="B4176" s="109"/>
      <c r="C4176" s="16"/>
      <c r="Y4176" s="98"/>
    </row>
    <row r="4177" spans="2:25" x14ac:dyDescent="0.25">
      <c r="B4177" s="109"/>
      <c r="C4177" s="16"/>
      <c r="Y4177" s="98"/>
    </row>
    <row r="4178" spans="2:25" x14ac:dyDescent="0.25">
      <c r="B4178" s="109"/>
      <c r="C4178" s="16"/>
      <c r="Y4178" s="98"/>
    </row>
    <row r="4179" spans="2:25" x14ac:dyDescent="0.25">
      <c r="B4179" s="109"/>
      <c r="C4179" s="16"/>
      <c r="Y4179" s="98"/>
    </row>
    <row r="4180" spans="2:25" x14ac:dyDescent="0.25">
      <c r="B4180" s="109"/>
      <c r="C4180" s="16"/>
      <c r="Y4180" s="98"/>
    </row>
    <row r="4181" spans="2:25" x14ac:dyDescent="0.25">
      <c r="B4181" s="109"/>
      <c r="C4181" s="16"/>
      <c r="Y4181" s="98"/>
    </row>
    <row r="4182" spans="2:25" x14ac:dyDescent="0.25">
      <c r="B4182" s="109"/>
      <c r="C4182" s="16"/>
      <c r="Y4182" s="98"/>
    </row>
    <row r="4183" spans="2:25" x14ac:dyDescent="0.25">
      <c r="B4183" s="109"/>
      <c r="C4183" s="16"/>
      <c r="Y4183" s="98"/>
    </row>
    <row r="4184" spans="2:25" x14ac:dyDescent="0.25">
      <c r="B4184" s="109"/>
      <c r="C4184" s="16"/>
      <c r="Y4184" s="98"/>
    </row>
    <row r="4185" spans="2:25" x14ac:dyDescent="0.25">
      <c r="B4185" s="109"/>
      <c r="C4185" s="16"/>
      <c r="Y4185" s="98"/>
    </row>
    <row r="4186" spans="2:25" x14ac:dyDescent="0.25">
      <c r="B4186" s="109"/>
      <c r="C4186" s="16"/>
      <c r="Y4186" s="98"/>
    </row>
    <row r="4187" spans="2:25" x14ac:dyDescent="0.25">
      <c r="B4187" s="109"/>
      <c r="C4187" s="16"/>
      <c r="Y4187" s="98"/>
    </row>
    <row r="4188" spans="2:25" x14ac:dyDescent="0.25">
      <c r="B4188" s="109"/>
      <c r="C4188" s="16"/>
      <c r="Y4188" s="98"/>
    </row>
    <row r="4189" spans="2:25" x14ac:dyDescent="0.25">
      <c r="B4189" s="109"/>
      <c r="C4189" s="16"/>
      <c r="Y4189" s="98"/>
    </row>
    <row r="4190" spans="2:25" x14ac:dyDescent="0.25">
      <c r="B4190" s="109"/>
      <c r="C4190" s="16"/>
      <c r="Y4190" s="98"/>
    </row>
    <row r="4191" spans="2:25" x14ac:dyDescent="0.25">
      <c r="B4191" s="109"/>
      <c r="C4191" s="16"/>
      <c r="Y4191" s="98"/>
    </row>
    <row r="4192" spans="2:25" x14ac:dyDescent="0.25">
      <c r="B4192" s="109"/>
      <c r="C4192" s="16"/>
      <c r="Y4192" s="98"/>
    </row>
    <row r="4193" spans="2:25" x14ac:dyDescent="0.25">
      <c r="B4193" s="109"/>
      <c r="C4193" s="16"/>
      <c r="Y4193" s="98"/>
    </row>
    <row r="4194" spans="2:25" x14ac:dyDescent="0.25">
      <c r="B4194" s="109"/>
      <c r="C4194" s="16"/>
      <c r="Y4194" s="98"/>
    </row>
    <row r="4195" spans="2:25" x14ac:dyDescent="0.25">
      <c r="B4195" s="109"/>
      <c r="C4195" s="16"/>
      <c r="Y4195" s="98"/>
    </row>
    <row r="4196" spans="2:25" x14ac:dyDescent="0.25">
      <c r="B4196" s="109"/>
      <c r="C4196" s="16"/>
      <c r="Y4196" s="98"/>
    </row>
    <row r="4197" spans="2:25" x14ac:dyDescent="0.25">
      <c r="B4197" s="109"/>
      <c r="C4197" s="16"/>
      <c r="Y4197" s="98"/>
    </row>
    <row r="4198" spans="2:25" x14ac:dyDescent="0.25">
      <c r="B4198" s="109"/>
      <c r="C4198" s="16"/>
      <c r="Y4198" s="98"/>
    </row>
    <row r="4199" spans="2:25" x14ac:dyDescent="0.25">
      <c r="B4199" s="109"/>
      <c r="C4199" s="16"/>
      <c r="Y4199" s="98"/>
    </row>
    <row r="4200" spans="2:25" x14ac:dyDescent="0.25">
      <c r="B4200" s="109"/>
      <c r="C4200" s="16"/>
      <c r="Y4200" s="98"/>
    </row>
    <row r="4201" spans="2:25" x14ac:dyDescent="0.25">
      <c r="B4201" s="109"/>
      <c r="C4201" s="16"/>
      <c r="Y4201" s="98"/>
    </row>
    <row r="4202" spans="2:25" x14ac:dyDescent="0.25">
      <c r="B4202" s="109"/>
      <c r="C4202" s="16"/>
      <c r="Y4202" s="98"/>
    </row>
    <row r="4203" spans="2:25" x14ac:dyDescent="0.25">
      <c r="B4203" s="109"/>
      <c r="C4203" s="16"/>
      <c r="Y4203" s="98"/>
    </row>
    <row r="4204" spans="2:25" x14ac:dyDescent="0.25">
      <c r="B4204" s="109"/>
      <c r="C4204" s="16"/>
      <c r="Y4204" s="98"/>
    </row>
    <row r="4205" spans="2:25" x14ac:dyDescent="0.25">
      <c r="B4205" s="109"/>
      <c r="C4205" s="16"/>
      <c r="Y4205" s="98"/>
    </row>
    <row r="4206" spans="2:25" x14ac:dyDescent="0.25">
      <c r="B4206" s="109"/>
      <c r="C4206" s="16"/>
      <c r="Y4206" s="98"/>
    </row>
    <row r="4207" spans="2:25" x14ac:dyDescent="0.25">
      <c r="B4207" s="109"/>
      <c r="C4207" s="16"/>
      <c r="Y4207" s="98"/>
    </row>
    <row r="4208" spans="2:25" x14ac:dyDescent="0.25">
      <c r="B4208" s="109"/>
      <c r="C4208" s="16"/>
      <c r="Y4208" s="98"/>
    </row>
    <row r="4209" spans="2:25" x14ac:dyDescent="0.25">
      <c r="B4209" s="109"/>
      <c r="C4209" s="16"/>
      <c r="Y4209" s="98"/>
    </row>
    <row r="4210" spans="2:25" x14ac:dyDescent="0.25">
      <c r="B4210" s="109"/>
      <c r="C4210" s="16"/>
      <c r="Y4210" s="98"/>
    </row>
    <row r="4211" spans="2:25" x14ac:dyDescent="0.25">
      <c r="B4211" s="109"/>
      <c r="C4211" s="16"/>
      <c r="Y4211" s="98"/>
    </row>
    <row r="4212" spans="2:25" x14ac:dyDescent="0.25">
      <c r="B4212" s="109"/>
      <c r="C4212" s="16"/>
      <c r="Y4212" s="98"/>
    </row>
    <row r="4213" spans="2:25" x14ac:dyDescent="0.25">
      <c r="B4213" s="109"/>
      <c r="C4213" s="16"/>
      <c r="Y4213" s="98"/>
    </row>
    <row r="4214" spans="2:25" x14ac:dyDescent="0.25">
      <c r="B4214" s="109"/>
      <c r="C4214" s="16"/>
      <c r="Y4214" s="98"/>
    </row>
    <row r="4215" spans="2:25" x14ac:dyDescent="0.25">
      <c r="B4215" s="109"/>
      <c r="C4215" s="16"/>
      <c r="Y4215" s="98"/>
    </row>
    <row r="4216" spans="2:25" x14ac:dyDescent="0.25">
      <c r="B4216" s="109"/>
      <c r="C4216" s="16"/>
      <c r="Y4216" s="98"/>
    </row>
    <row r="4217" spans="2:25" x14ac:dyDescent="0.25">
      <c r="B4217" s="109"/>
      <c r="C4217" s="16"/>
      <c r="Y4217" s="98"/>
    </row>
    <row r="4218" spans="2:25" x14ac:dyDescent="0.25">
      <c r="B4218" s="109"/>
      <c r="C4218" s="16"/>
      <c r="Y4218" s="98"/>
    </row>
    <row r="4219" spans="2:25" x14ac:dyDescent="0.25">
      <c r="B4219" s="109"/>
      <c r="C4219" s="16"/>
      <c r="Y4219" s="98"/>
    </row>
    <row r="4220" spans="2:25" x14ac:dyDescent="0.25">
      <c r="B4220" s="109"/>
      <c r="C4220" s="16"/>
      <c r="Y4220" s="98"/>
    </row>
    <row r="4221" spans="2:25" x14ac:dyDescent="0.25">
      <c r="B4221" s="109"/>
      <c r="C4221" s="16"/>
      <c r="Y4221" s="98"/>
    </row>
    <row r="4222" spans="2:25" x14ac:dyDescent="0.25">
      <c r="B4222" s="109"/>
      <c r="C4222" s="16"/>
      <c r="Y4222" s="98"/>
    </row>
    <row r="4223" spans="2:25" x14ac:dyDescent="0.25">
      <c r="B4223" s="109"/>
      <c r="C4223" s="16"/>
      <c r="Y4223" s="98"/>
    </row>
    <row r="4224" spans="2:25" x14ac:dyDescent="0.25">
      <c r="B4224" s="109"/>
      <c r="C4224" s="16"/>
      <c r="Y4224" s="98"/>
    </row>
    <row r="4225" spans="2:25" x14ac:dyDescent="0.25">
      <c r="B4225" s="109"/>
      <c r="C4225" s="16"/>
      <c r="Y4225" s="98"/>
    </row>
    <row r="4226" spans="2:25" x14ac:dyDescent="0.25">
      <c r="B4226" s="109"/>
      <c r="C4226" s="16"/>
      <c r="Y4226" s="98"/>
    </row>
    <row r="4227" spans="2:25" x14ac:dyDescent="0.25">
      <c r="B4227" s="109"/>
      <c r="C4227" s="16"/>
      <c r="Y4227" s="98"/>
    </row>
    <row r="4228" spans="2:25" x14ac:dyDescent="0.25">
      <c r="B4228" s="109"/>
      <c r="C4228" s="16"/>
      <c r="Y4228" s="98"/>
    </row>
    <row r="4229" spans="2:25" x14ac:dyDescent="0.25">
      <c r="B4229" s="109"/>
      <c r="C4229" s="16"/>
      <c r="Y4229" s="98"/>
    </row>
    <row r="4230" spans="2:25" x14ac:dyDescent="0.25">
      <c r="B4230" s="109"/>
      <c r="C4230" s="16"/>
      <c r="Y4230" s="98"/>
    </row>
    <row r="4231" spans="2:25" x14ac:dyDescent="0.25">
      <c r="B4231" s="109"/>
      <c r="C4231" s="16"/>
      <c r="Y4231" s="98"/>
    </row>
    <row r="4232" spans="2:25" x14ac:dyDescent="0.25">
      <c r="B4232" s="109"/>
      <c r="C4232" s="16"/>
      <c r="Y4232" s="98"/>
    </row>
    <row r="4233" spans="2:25" x14ac:dyDescent="0.25">
      <c r="B4233" s="109"/>
      <c r="C4233" s="16"/>
      <c r="Y4233" s="98"/>
    </row>
    <row r="4234" spans="2:25" x14ac:dyDescent="0.25">
      <c r="B4234" s="109"/>
      <c r="C4234" s="16"/>
      <c r="Y4234" s="98"/>
    </row>
    <row r="4235" spans="2:25" x14ac:dyDescent="0.25">
      <c r="B4235" s="109"/>
      <c r="C4235" s="16"/>
      <c r="Y4235" s="98"/>
    </row>
    <row r="4236" spans="2:25" x14ac:dyDescent="0.25">
      <c r="B4236" s="109"/>
      <c r="C4236" s="16"/>
      <c r="Y4236" s="98"/>
    </row>
    <row r="4237" spans="2:25" x14ac:dyDescent="0.25">
      <c r="B4237" s="109"/>
      <c r="C4237" s="16"/>
      <c r="Y4237" s="98"/>
    </row>
    <row r="4238" spans="2:25" x14ac:dyDescent="0.25">
      <c r="B4238" s="109"/>
      <c r="C4238" s="16"/>
      <c r="Y4238" s="98"/>
    </row>
    <row r="4239" spans="2:25" x14ac:dyDescent="0.25">
      <c r="B4239" s="109"/>
      <c r="C4239" s="16"/>
      <c r="Y4239" s="98"/>
    </row>
    <row r="4240" spans="2:25" x14ac:dyDescent="0.25">
      <c r="B4240" s="109"/>
      <c r="C4240" s="16"/>
      <c r="Y4240" s="98"/>
    </row>
    <row r="4241" spans="2:25" x14ac:dyDescent="0.25">
      <c r="B4241" s="109"/>
      <c r="C4241" s="16"/>
      <c r="Y4241" s="98"/>
    </row>
    <row r="4242" spans="2:25" x14ac:dyDescent="0.25">
      <c r="B4242" s="109"/>
      <c r="C4242" s="16"/>
      <c r="Y4242" s="98"/>
    </row>
    <row r="4243" spans="2:25" x14ac:dyDescent="0.25">
      <c r="B4243" s="109"/>
      <c r="C4243" s="16"/>
      <c r="Y4243" s="98"/>
    </row>
    <row r="4244" spans="2:25" x14ac:dyDescent="0.25">
      <c r="B4244" s="109"/>
      <c r="C4244" s="16"/>
      <c r="Y4244" s="98"/>
    </row>
    <row r="4245" spans="2:25" x14ac:dyDescent="0.25">
      <c r="B4245" s="109"/>
      <c r="C4245" s="16"/>
      <c r="Y4245" s="98"/>
    </row>
    <row r="4246" spans="2:25" x14ac:dyDescent="0.25">
      <c r="B4246" s="109"/>
      <c r="C4246" s="16"/>
      <c r="Y4246" s="98"/>
    </row>
    <row r="4247" spans="2:25" x14ac:dyDescent="0.25">
      <c r="B4247" s="109"/>
      <c r="C4247" s="16"/>
      <c r="Y4247" s="98"/>
    </row>
    <row r="4248" spans="2:25" x14ac:dyDescent="0.25">
      <c r="B4248" s="109"/>
      <c r="C4248" s="16"/>
      <c r="Y4248" s="98"/>
    </row>
    <row r="4249" spans="2:25" x14ac:dyDescent="0.25">
      <c r="B4249" s="109"/>
      <c r="C4249" s="16"/>
      <c r="Y4249" s="98"/>
    </row>
    <row r="4250" spans="2:25" x14ac:dyDescent="0.25">
      <c r="B4250" s="109"/>
      <c r="C4250" s="16"/>
      <c r="Y4250" s="98"/>
    </row>
    <row r="4251" spans="2:25" x14ac:dyDescent="0.25">
      <c r="B4251" s="109"/>
      <c r="C4251" s="16"/>
      <c r="Y4251" s="98"/>
    </row>
    <row r="4252" spans="2:25" x14ac:dyDescent="0.25">
      <c r="B4252" s="109"/>
      <c r="C4252" s="16"/>
      <c r="Y4252" s="98"/>
    </row>
    <row r="4253" spans="2:25" x14ac:dyDescent="0.25">
      <c r="B4253" s="109"/>
      <c r="C4253" s="16"/>
      <c r="Y4253" s="98"/>
    </row>
    <row r="4254" spans="2:25" x14ac:dyDescent="0.25">
      <c r="B4254" s="109"/>
      <c r="C4254" s="16"/>
      <c r="Y4254" s="98"/>
    </row>
    <row r="4255" spans="2:25" x14ac:dyDescent="0.25">
      <c r="B4255" s="109"/>
      <c r="C4255" s="16"/>
      <c r="Y4255" s="98"/>
    </row>
    <row r="4256" spans="2:25" x14ac:dyDescent="0.25">
      <c r="B4256" s="109"/>
      <c r="C4256" s="16"/>
      <c r="Y4256" s="98"/>
    </row>
    <row r="4257" spans="2:25" x14ac:dyDescent="0.25">
      <c r="B4257" s="109"/>
      <c r="C4257" s="16"/>
      <c r="Y4257" s="98"/>
    </row>
    <row r="4258" spans="2:25" x14ac:dyDescent="0.25">
      <c r="B4258" s="109"/>
      <c r="C4258" s="16"/>
      <c r="Y4258" s="98"/>
    </row>
    <row r="4259" spans="2:25" x14ac:dyDescent="0.25">
      <c r="B4259" s="109"/>
      <c r="C4259" s="16"/>
      <c r="Y4259" s="98"/>
    </row>
    <row r="4260" spans="2:25" x14ac:dyDescent="0.25">
      <c r="B4260" s="109"/>
      <c r="C4260" s="16"/>
      <c r="Y4260" s="98"/>
    </row>
    <row r="4261" spans="2:25" x14ac:dyDescent="0.25">
      <c r="B4261" s="109"/>
      <c r="C4261" s="16"/>
      <c r="Y4261" s="98"/>
    </row>
    <row r="4262" spans="2:25" x14ac:dyDescent="0.25">
      <c r="B4262" s="109"/>
      <c r="C4262" s="16"/>
      <c r="Y4262" s="98"/>
    </row>
    <row r="4263" spans="2:25" x14ac:dyDescent="0.25">
      <c r="B4263" s="109"/>
      <c r="C4263" s="16"/>
      <c r="Y4263" s="98"/>
    </row>
    <row r="4264" spans="2:25" x14ac:dyDescent="0.25">
      <c r="B4264" s="109"/>
      <c r="C4264" s="16"/>
      <c r="Y4264" s="98"/>
    </row>
    <row r="4265" spans="2:25" x14ac:dyDescent="0.25">
      <c r="B4265" s="109"/>
      <c r="C4265" s="16"/>
      <c r="Y4265" s="98"/>
    </row>
    <row r="4266" spans="2:25" x14ac:dyDescent="0.25">
      <c r="B4266" s="109"/>
      <c r="C4266" s="16"/>
      <c r="Y4266" s="98"/>
    </row>
    <row r="4267" spans="2:25" x14ac:dyDescent="0.25">
      <c r="B4267" s="109"/>
      <c r="C4267" s="16"/>
      <c r="Y4267" s="98"/>
    </row>
    <row r="4268" spans="2:25" x14ac:dyDescent="0.25">
      <c r="B4268" s="109"/>
      <c r="C4268" s="16"/>
      <c r="Y4268" s="98"/>
    </row>
    <row r="4269" spans="2:25" x14ac:dyDescent="0.25">
      <c r="B4269" s="109"/>
      <c r="C4269" s="16"/>
      <c r="Y4269" s="98"/>
    </row>
    <row r="4270" spans="2:25" x14ac:dyDescent="0.25">
      <c r="B4270" s="109"/>
      <c r="C4270" s="16"/>
      <c r="Y4270" s="98"/>
    </row>
    <row r="4271" spans="2:25" x14ac:dyDescent="0.25">
      <c r="B4271" s="109"/>
      <c r="C4271" s="16"/>
      <c r="Y4271" s="98"/>
    </row>
    <row r="4272" spans="2:25" x14ac:dyDescent="0.25">
      <c r="B4272" s="109"/>
      <c r="C4272" s="16"/>
      <c r="Y4272" s="98"/>
    </row>
    <row r="4273" spans="2:25" x14ac:dyDescent="0.25">
      <c r="B4273" s="109"/>
      <c r="C4273" s="16"/>
      <c r="Y4273" s="98"/>
    </row>
    <row r="4274" spans="2:25" x14ac:dyDescent="0.25">
      <c r="B4274" s="109"/>
      <c r="C4274" s="16"/>
      <c r="Y4274" s="98"/>
    </row>
    <row r="4275" spans="2:25" x14ac:dyDescent="0.25">
      <c r="B4275" s="109"/>
      <c r="C4275" s="16"/>
      <c r="Y4275" s="98"/>
    </row>
    <row r="4276" spans="2:25" x14ac:dyDescent="0.25">
      <c r="B4276" s="109"/>
      <c r="C4276" s="16"/>
      <c r="Y4276" s="98"/>
    </row>
    <row r="4277" spans="2:25" x14ac:dyDescent="0.25">
      <c r="B4277" s="109"/>
      <c r="C4277" s="16"/>
      <c r="Y4277" s="98"/>
    </row>
    <row r="4278" spans="2:25" x14ac:dyDescent="0.25">
      <c r="B4278" s="109"/>
      <c r="C4278" s="16"/>
      <c r="Y4278" s="98"/>
    </row>
    <row r="4279" spans="2:25" x14ac:dyDescent="0.25">
      <c r="B4279" s="109"/>
      <c r="C4279" s="16"/>
      <c r="Y4279" s="98"/>
    </row>
    <row r="4280" spans="2:25" x14ac:dyDescent="0.25">
      <c r="B4280" s="109"/>
      <c r="C4280" s="16"/>
      <c r="Y4280" s="98"/>
    </row>
    <row r="4281" spans="2:25" x14ac:dyDescent="0.25">
      <c r="B4281" s="109"/>
      <c r="C4281" s="16"/>
      <c r="Y4281" s="98"/>
    </row>
    <row r="4282" spans="2:25" x14ac:dyDescent="0.25">
      <c r="B4282" s="109"/>
      <c r="C4282" s="16"/>
      <c r="Y4282" s="98"/>
    </row>
    <row r="4283" spans="2:25" x14ac:dyDescent="0.25">
      <c r="B4283" s="109"/>
      <c r="C4283" s="16"/>
      <c r="Y4283" s="98"/>
    </row>
    <row r="4284" spans="2:25" x14ac:dyDescent="0.25">
      <c r="B4284" s="109"/>
      <c r="C4284" s="16"/>
      <c r="Y4284" s="98"/>
    </row>
    <row r="4285" spans="2:25" x14ac:dyDescent="0.25">
      <c r="B4285" s="109"/>
      <c r="C4285" s="16"/>
      <c r="Y4285" s="98"/>
    </row>
    <row r="4286" spans="2:25" x14ac:dyDescent="0.25">
      <c r="B4286" s="109"/>
      <c r="C4286" s="16"/>
      <c r="Y4286" s="98"/>
    </row>
    <row r="4287" spans="2:25" x14ac:dyDescent="0.25">
      <c r="B4287" s="109"/>
      <c r="C4287" s="16"/>
      <c r="Y4287" s="98"/>
    </row>
    <row r="4288" spans="2:25" x14ac:dyDescent="0.25">
      <c r="B4288" s="109"/>
      <c r="C4288" s="16"/>
      <c r="Y4288" s="98"/>
    </row>
    <row r="4289" spans="2:25" x14ac:dyDescent="0.25">
      <c r="B4289" s="109"/>
      <c r="C4289" s="16"/>
      <c r="Y4289" s="98"/>
    </row>
    <row r="4290" spans="2:25" x14ac:dyDescent="0.25">
      <c r="B4290" s="109"/>
      <c r="C4290" s="16"/>
      <c r="Y4290" s="98"/>
    </row>
    <row r="4291" spans="2:25" x14ac:dyDescent="0.25">
      <c r="B4291" s="109"/>
      <c r="C4291" s="16"/>
      <c r="Y4291" s="98"/>
    </row>
    <row r="4292" spans="2:25" x14ac:dyDescent="0.25">
      <c r="B4292" s="109"/>
      <c r="C4292" s="16"/>
      <c r="Y4292" s="98"/>
    </row>
    <row r="4293" spans="2:25" x14ac:dyDescent="0.25">
      <c r="B4293" s="109"/>
      <c r="C4293" s="16"/>
      <c r="Y4293" s="98"/>
    </row>
    <row r="4294" spans="2:25" x14ac:dyDescent="0.25">
      <c r="B4294" s="109"/>
      <c r="C4294" s="16"/>
      <c r="Y4294" s="98"/>
    </row>
    <row r="4295" spans="2:25" x14ac:dyDescent="0.25">
      <c r="B4295" s="109"/>
      <c r="C4295" s="16"/>
      <c r="Y4295" s="98"/>
    </row>
    <row r="4296" spans="2:25" x14ac:dyDescent="0.25">
      <c r="B4296" s="109"/>
      <c r="C4296" s="16"/>
      <c r="Y4296" s="98"/>
    </row>
    <row r="4297" spans="2:25" x14ac:dyDescent="0.25">
      <c r="B4297" s="109"/>
      <c r="C4297" s="16"/>
      <c r="Y4297" s="98"/>
    </row>
    <row r="4298" spans="2:25" x14ac:dyDescent="0.25">
      <c r="B4298" s="109"/>
      <c r="C4298" s="16"/>
      <c r="Y4298" s="98"/>
    </row>
    <row r="4299" spans="2:25" x14ac:dyDescent="0.25">
      <c r="B4299" s="109"/>
      <c r="C4299" s="16"/>
      <c r="Y4299" s="98"/>
    </row>
    <row r="4300" spans="2:25" x14ac:dyDescent="0.25">
      <c r="B4300" s="109"/>
      <c r="C4300" s="16"/>
      <c r="Y4300" s="98"/>
    </row>
    <row r="4301" spans="2:25" x14ac:dyDescent="0.25">
      <c r="B4301" s="109"/>
      <c r="C4301" s="16"/>
      <c r="Y4301" s="98"/>
    </row>
    <row r="4302" spans="2:25" x14ac:dyDescent="0.25">
      <c r="B4302" s="109"/>
      <c r="C4302" s="16"/>
      <c r="Y4302" s="98"/>
    </row>
    <row r="4303" spans="2:25" x14ac:dyDescent="0.25">
      <c r="B4303" s="109"/>
      <c r="C4303" s="16"/>
      <c r="Y4303" s="98"/>
    </row>
    <row r="4304" spans="2:25" x14ac:dyDescent="0.25">
      <c r="B4304" s="109"/>
      <c r="C4304" s="16"/>
      <c r="Y4304" s="98"/>
    </row>
    <row r="4305" spans="2:25" x14ac:dyDescent="0.25">
      <c r="B4305" s="109"/>
      <c r="C4305" s="16"/>
      <c r="Y4305" s="98"/>
    </row>
    <row r="4306" spans="2:25" x14ac:dyDescent="0.25">
      <c r="B4306" s="109"/>
      <c r="C4306" s="16"/>
      <c r="Y4306" s="98"/>
    </row>
    <row r="4307" spans="2:25" x14ac:dyDescent="0.25">
      <c r="B4307" s="109"/>
      <c r="C4307" s="16"/>
      <c r="Y4307" s="98"/>
    </row>
    <row r="4308" spans="2:25" x14ac:dyDescent="0.25">
      <c r="B4308" s="109"/>
      <c r="C4308" s="16"/>
      <c r="Y4308" s="98"/>
    </row>
    <row r="4309" spans="2:25" x14ac:dyDescent="0.25">
      <c r="B4309" s="109"/>
      <c r="C4309" s="16"/>
      <c r="Y4309" s="98"/>
    </row>
    <row r="4310" spans="2:25" x14ac:dyDescent="0.25">
      <c r="B4310" s="109"/>
      <c r="C4310" s="16"/>
      <c r="Y4310" s="98"/>
    </row>
    <row r="4311" spans="2:25" x14ac:dyDescent="0.25">
      <c r="B4311" s="109"/>
      <c r="C4311" s="16"/>
      <c r="Y4311" s="98"/>
    </row>
    <row r="4312" spans="2:25" x14ac:dyDescent="0.25">
      <c r="B4312" s="109"/>
      <c r="C4312" s="16"/>
      <c r="Y4312" s="98"/>
    </row>
    <row r="4313" spans="2:25" x14ac:dyDescent="0.25">
      <c r="B4313" s="109"/>
      <c r="C4313" s="16"/>
      <c r="Y4313" s="98"/>
    </row>
    <row r="4314" spans="2:25" x14ac:dyDescent="0.25">
      <c r="B4314" s="109"/>
      <c r="C4314" s="16"/>
      <c r="Y4314" s="98"/>
    </row>
    <row r="4315" spans="2:25" x14ac:dyDescent="0.25">
      <c r="B4315" s="109"/>
      <c r="C4315" s="16"/>
      <c r="Y4315" s="98"/>
    </row>
    <row r="4316" spans="2:25" x14ac:dyDescent="0.25">
      <c r="B4316" s="109"/>
      <c r="C4316" s="16"/>
      <c r="Y4316" s="98"/>
    </row>
    <row r="4317" spans="2:25" x14ac:dyDescent="0.25">
      <c r="B4317" s="109"/>
      <c r="C4317" s="16"/>
      <c r="Y4317" s="98"/>
    </row>
    <row r="4318" spans="2:25" x14ac:dyDescent="0.25">
      <c r="B4318" s="109"/>
      <c r="C4318" s="16"/>
      <c r="Y4318" s="98"/>
    </row>
    <row r="4319" spans="2:25" x14ac:dyDescent="0.25">
      <c r="B4319" s="109"/>
      <c r="C4319" s="16"/>
      <c r="Y4319" s="98"/>
    </row>
    <row r="4320" spans="2:25" x14ac:dyDescent="0.25">
      <c r="B4320" s="109"/>
      <c r="C4320" s="16"/>
      <c r="Y4320" s="98"/>
    </row>
    <row r="4321" spans="2:25" x14ac:dyDescent="0.25">
      <c r="B4321" s="109"/>
      <c r="C4321" s="16"/>
      <c r="Y4321" s="98"/>
    </row>
    <row r="4322" spans="2:25" x14ac:dyDescent="0.25">
      <c r="B4322" s="109"/>
      <c r="C4322" s="16"/>
      <c r="Y4322" s="98"/>
    </row>
    <row r="4323" spans="2:25" x14ac:dyDescent="0.25">
      <c r="B4323" s="109"/>
      <c r="C4323" s="16"/>
      <c r="Y4323" s="98"/>
    </row>
    <row r="4324" spans="2:25" x14ac:dyDescent="0.25">
      <c r="B4324" s="109"/>
      <c r="C4324" s="16"/>
      <c r="Y4324" s="98"/>
    </row>
    <row r="4325" spans="2:25" x14ac:dyDescent="0.25">
      <c r="B4325" s="109"/>
      <c r="C4325" s="16"/>
      <c r="Y4325" s="98"/>
    </row>
    <row r="4326" spans="2:25" x14ac:dyDescent="0.25">
      <c r="B4326" s="109"/>
      <c r="C4326" s="16"/>
      <c r="Y4326" s="98"/>
    </row>
    <row r="4327" spans="2:25" x14ac:dyDescent="0.25">
      <c r="B4327" s="109"/>
      <c r="C4327" s="16"/>
      <c r="Y4327" s="98"/>
    </row>
    <row r="4328" spans="2:25" x14ac:dyDescent="0.25">
      <c r="B4328" s="109"/>
      <c r="C4328" s="16"/>
      <c r="Y4328" s="98"/>
    </row>
    <row r="4329" spans="2:25" x14ac:dyDescent="0.25">
      <c r="B4329" s="109"/>
      <c r="C4329" s="16"/>
      <c r="Y4329" s="98"/>
    </row>
    <row r="4330" spans="2:25" x14ac:dyDescent="0.25">
      <c r="B4330" s="109"/>
      <c r="C4330" s="16"/>
      <c r="Y4330" s="98"/>
    </row>
    <row r="4331" spans="2:25" x14ac:dyDescent="0.25">
      <c r="B4331" s="109"/>
      <c r="C4331" s="16"/>
      <c r="Y4331" s="98"/>
    </row>
    <row r="4332" spans="2:25" x14ac:dyDescent="0.25">
      <c r="B4332" s="109"/>
      <c r="C4332" s="16"/>
      <c r="Y4332" s="98"/>
    </row>
    <row r="4333" spans="2:25" x14ac:dyDescent="0.25">
      <c r="B4333" s="109"/>
      <c r="C4333" s="16"/>
      <c r="Y4333" s="98"/>
    </row>
    <row r="4334" spans="2:25" x14ac:dyDescent="0.25">
      <c r="B4334" s="109"/>
      <c r="C4334" s="16"/>
      <c r="Y4334" s="98"/>
    </row>
    <row r="4335" spans="2:25" x14ac:dyDescent="0.25">
      <c r="B4335" s="109"/>
      <c r="C4335" s="16"/>
      <c r="Y4335" s="98"/>
    </row>
    <row r="4336" spans="2:25" x14ac:dyDescent="0.25">
      <c r="B4336" s="109"/>
      <c r="C4336" s="16"/>
      <c r="Y4336" s="98"/>
    </row>
    <row r="4337" spans="2:25" x14ac:dyDescent="0.25">
      <c r="B4337" s="109"/>
      <c r="C4337" s="16"/>
      <c r="Y4337" s="98"/>
    </row>
    <row r="4338" spans="2:25" x14ac:dyDescent="0.25">
      <c r="B4338" s="109"/>
      <c r="C4338" s="16"/>
      <c r="Y4338" s="98"/>
    </row>
    <row r="4339" spans="2:25" x14ac:dyDescent="0.25">
      <c r="B4339" s="109"/>
      <c r="C4339" s="16"/>
      <c r="Y4339" s="98"/>
    </row>
    <row r="4340" spans="2:25" x14ac:dyDescent="0.25">
      <c r="B4340" s="109"/>
      <c r="C4340" s="16"/>
      <c r="Y4340" s="98"/>
    </row>
    <row r="4341" spans="2:25" x14ac:dyDescent="0.25">
      <c r="B4341" s="109"/>
      <c r="C4341" s="16"/>
      <c r="Y4341" s="98"/>
    </row>
    <row r="4342" spans="2:25" x14ac:dyDescent="0.25">
      <c r="B4342" s="109"/>
      <c r="C4342" s="16"/>
      <c r="Y4342" s="98"/>
    </row>
    <row r="4343" spans="2:25" x14ac:dyDescent="0.25">
      <c r="B4343" s="109"/>
      <c r="C4343" s="16"/>
      <c r="Y4343" s="98"/>
    </row>
    <row r="4344" spans="2:25" x14ac:dyDescent="0.25">
      <c r="B4344" s="109"/>
      <c r="C4344" s="16"/>
      <c r="Y4344" s="98"/>
    </row>
    <row r="4345" spans="2:25" x14ac:dyDescent="0.25">
      <c r="B4345" s="109"/>
      <c r="C4345" s="16"/>
      <c r="Y4345" s="98"/>
    </row>
    <row r="4346" spans="2:25" x14ac:dyDescent="0.25">
      <c r="B4346" s="109"/>
      <c r="C4346" s="16"/>
      <c r="Y4346" s="98"/>
    </row>
    <row r="4347" spans="2:25" x14ac:dyDescent="0.25">
      <c r="B4347" s="109"/>
      <c r="C4347" s="16"/>
      <c r="Y4347" s="98"/>
    </row>
    <row r="4348" spans="2:25" x14ac:dyDescent="0.25">
      <c r="B4348" s="109"/>
      <c r="C4348" s="16"/>
      <c r="Y4348" s="98"/>
    </row>
    <row r="4349" spans="2:25" x14ac:dyDescent="0.25">
      <c r="B4349" s="109"/>
      <c r="C4349" s="16"/>
      <c r="Y4349" s="98"/>
    </row>
    <row r="4350" spans="2:25" x14ac:dyDescent="0.25">
      <c r="B4350" s="109"/>
      <c r="C4350" s="16"/>
      <c r="Y4350" s="98"/>
    </row>
    <row r="4351" spans="2:25" x14ac:dyDescent="0.25">
      <c r="B4351" s="109"/>
      <c r="C4351" s="16"/>
      <c r="Y4351" s="98"/>
    </row>
    <row r="4352" spans="2:25" x14ac:dyDescent="0.25">
      <c r="B4352" s="109"/>
      <c r="C4352" s="16"/>
      <c r="Y4352" s="98"/>
    </row>
    <row r="4353" spans="2:25" x14ac:dyDescent="0.25">
      <c r="B4353" s="109"/>
      <c r="C4353" s="16"/>
      <c r="Y4353" s="98"/>
    </row>
    <row r="4354" spans="2:25" x14ac:dyDescent="0.25">
      <c r="B4354" s="109"/>
      <c r="C4354" s="16"/>
      <c r="Y4354" s="98"/>
    </row>
    <row r="4355" spans="2:25" x14ac:dyDescent="0.25">
      <c r="B4355" s="109"/>
      <c r="C4355" s="16"/>
      <c r="Y4355" s="98"/>
    </row>
    <row r="4356" spans="2:25" x14ac:dyDescent="0.25">
      <c r="B4356" s="109"/>
      <c r="C4356" s="16"/>
      <c r="Y4356" s="98"/>
    </row>
    <row r="4357" spans="2:25" x14ac:dyDescent="0.25">
      <c r="B4357" s="109"/>
      <c r="C4357" s="16"/>
      <c r="Y4357" s="98"/>
    </row>
    <row r="4358" spans="2:25" x14ac:dyDescent="0.25">
      <c r="B4358" s="109"/>
      <c r="C4358" s="16"/>
      <c r="Y4358" s="98"/>
    </row>
    <row r="4359" spans="2:25" x14ac:dyDescent="0.25">
      <c r="B4359" s="109"/>
      <c r="C4359" s="16"/>
      <c r="Y4359" s="98"/>
    </row>
    <row r="4360" spans="2:25" x14ac:dyDescent="0.25">
      <c r="B4360" s="109"/>
      <c r="C4360" s="16"/>
      <c r="Y4360" s="98"/>
    </row>
    <row r="4361" spans="2:25" x14ac:dyDescent="0.25">
      <c r="B4361" s="109"/>
      <c r="C4361" s="16"/>
      <c r="Y4361" s="98"/>
    </row>
    <row r="4362" spans="2:25" x14ac:dyDescent="0.25">
      <c r="B4362" s="109"/>
      <c r="C4362" s="16"/>
      <c r="Y4362" s="98"/>
    </row>
    <row r="4363" spans="2:25" x14ac:dyDescent="0.25">
      <c r="B4363" s="109"/>
      <c r="C4363" s="16"/>
      <c r="Y4363" s="98"/>
    </row>
    <row r="4364" spans="2:25" x14ac:dyDescent="0.25">
      <c r="B4364" s="109"/>
      <c r="C4364" s="16"/>
      <c r="Y4364" s="98"/>
    </row>
    <row r="4365" spans="2:25" x14ac:dyDescent="0.25">
      <c r="B4365" s="109"/>
      <c r="C4365" s="16"/>
      <c r="Y4365" s="98"/>
    </row>
    <row r="4366" spans="2:25" x14ac:dyDescent="0.25">
      <c r="B4366" s="109"/>
      <c r="C4366" s="16"/>
      <c r="Y4366" s="98"/>
    </row>
    <row r="4367" spans="2:25" x14ac:dyDescent="0.25">
      <c r="B4367" s="109"/>
      <c r="C4367" s="16"/>
      <c r="Y4367" s="98"/>
    </row>
    <row r="4368" spans="2:25" x14ac:dyDescent="0.25">
      <c r="B4368" s="109"/>
      <c r="C4368" s="16"/>
      <c r="Y4368" s="98"/>
    </row>
    <row r="4369" spans="2:25" x14ac:dyDescent="0.25">
      <c r="B4369" s="109"/>
      <c r="C4369" s="16"/>
      <c r="Y4369" s="98"/>
    </row>
    <row r="4370" spans="2:25" x14ac:dyDescent="0.25">
      <c r="B4370" s="109"/>
      <c r="C4370" s="16"/>
      <c r="Y4370" s="98"/>
    </row>
    <row r="4371" spans="2:25" x14ac:dyDescent="0.25">
      <c r="B4371" s="109"/>
      <c r="C4371" s="16"/>
      <c r="Y4371" s="98"/>
    </row>
    <row r="4372" spans="2:25" x14ac:dyDescent="0.25">
      <c r="B4372" s="109"/>
      <c r="C4372" s="16"/>
      <c r="Y4372" s="98"/>
    </row>
    <row r="4373" spans="2:25" x14ac:dyDescent="0.25">
      <c r="B4373" s="109"/>
      <c r="C4373" s="16"/>
      <c r="Y4373" s="98"/>
    </row>
    <row r="4374" spans="2:25" x14ac:dyDescent="0.25">
      <c r="B4374" s="109"/>
      <c r="C4374" s="16"/>
      <c r="Y4374" s="98"/>
    </row>
    <row r="4375" spans="2:25" x14ac:dyDescent="0.25">
      <c r="B4375" s="109"/>
      <c r="C4375" s="16"/>
      <c r="Y4375" s="98"/>
    </row>
    <row r="4376" spans="2:25" x14ac:dyDescent="0.25">
      <c r="B4376" s="109"/>
      <c r="C4376" s="16"/>
      <c r="Y4376" s="98"/>
    </row>
    <row r="4377" spans="2:25" x14ac:dyDescent="0.25">
      <c r="B4377" s="109"/>
      <c r="C4377" s="16"/>
      <c r="Y4377" s="98"/>
    </row>
    <row r="4378" spans="2:25" x14ac:dyDescent="0.25">
      <c r="B4378" s="109"/>
      <c r="C4378" s="16"/>
      <c r="Y4378" s="98"/>
    </row>
    <row r="4379" spans="2:25" x14ac:dyDescent="0.25">
      <c r="B4379" s="109"/>
      <c r="C4379" s="16"/>
      <c r="Y4379" s="98"/>
    </row>
    <row r="4380" spans="2:25" x14ac:dyDescent="0.25">
      <c r="B4380" s="109"/>
      <c r="C4380" s="16"/>
      <c r="Y4380" s="98"/>
    </row>
    <row r="4381" spans="2:25" x14ac:dyDescent="0.25">
      <c r="B4381" s="109"/>
      <c r="C4381" s="16"/>
      <c r="Y4381" s="98"/>
    </row>
    <row r="4382" spans="2:25" x14ac:dyDescent="0.25">
      <c r="B4382" s="109"/>
      <c r="C4382" s="16"/>
      <c r="Y4382" s="98"/>
    </row>
    <row r="4383" spans="2:25" x14ac:dyDescent="0.25">
      <c r="B4383" s="109"/>
      <c r="C4383" s="16"/>
      <c r="Y4383" s="98"/>
    </row>
    <row r="4384" spans="2:25" x14ac:dyDescent="0.25">
      <c r="B4384" s="109"/>
      <c r="C4384" s="16"/>
      <c r="Y4384" s="98"/>
    </row>
    <row r="4385" spans="2:25" x14ac:dyDescent="0.25">
      <c r="B4385" s="109"/>
      <c r="C4385" s="16"/>
      <c r="Y4385" s="98"/>
    </row>
    <row r="4386" spans="2:25" x14ac:dyDescent="0.25">
      <c r="B4386" s="109"/>
      <c r="C4386" s="16"/>
      <c r="Y4386" s="98"/>
    </row>
    <row r="4387" spans="2:25" x14ac:dyDescent="0.25">
      <c r="B4387" s="109"/>
      <c r="C4387" s="16"/>
      <c r="Y4387" s="98"/>
    </row>
    <row r="4388" spans="2:25" x14ac:dyDescent="0.25">
      <c r="B4388" s="109"/>
      <c r="C4388" s="16"/>
      <c r="Y4388" s="98"/>
    </row>
    <row r="4389" spans="2:25" x14ac:dyDescent="0.25">
      <c r="B4389" s="109"/>
      <c r="C4389" s="16"/>
      <c r="Y4389" s="98"/>
    </row>
    <row r="4390" spans="2:25" x14ac:dyDescent="0.25">
      <c r="B4390" s="109"/>
      <c r="C4390" s="16"/>
      <c r="Y4390" s="98"/>
    </row>
    <row r="4391" spans="2:25" x14ac:dyDescent="0.25">
      <c r="B4391" s="109"/>
      <c r="C4391" s="16"/>
      <c r="Y4391" s="98"/>
    </row>
    <row r="4392" spans="2:25" x14ac:dyDescent="0.25">
      <c r="B4392" s="109"/>
      <c r="C4392" s="16"/>
      <c r="Y4392" s="98"/>
    </row>
    <row r="4393" spans="2:25" x14ac:dyDescent="0.25">
      <c r="B4393" s="109"/>
      <c r="C4393" s="16"/>
      <c r="Y4393" s="98"/>
    </row>
    <row r="4394" spans="2:25" x14ac:dyDescent="0.25">
      <c r="B4394" s="109"/>
      <c r="C4394" s="16"/>
      <c r="Y4394" s="98"/>
    </row>
    <row r="4395" spans="2:25" x14ac:dyDescent="0.25">
      <c r="B4395" s="109"/>
      <c r="C4395" s="16"/>
      <c r="Y4395" s="98"/>
    </row>
    <row r="4396" spans="2:25" x14ac:dyDescent="0.25">
      <c r="B4396" s="109"/>
      <c r="C4396" s="16"/>
      <c r="Y4396" s="98"/>
    </row>
    <row r="4397" spans="2:25" x14ac:dyDescent="0.25">
      <c r="B4397" s="109"/>
      <c r="C4397" s="16"/>
      <c r="Y4397" s="98"/>
    </row>
    <row r="4398" spans="2:25" x14ac:dyDescent="0.25">
      <c r="B4398" s="109"/>
      <c r="C4398" s="16"/>
      <c r="Y4398" s="98"/>
    </row>
    <row r="4399" spans="2:25" x14ac:dyDescent="0.25">
      <c r="B4399" s="109"/>
      <c r="C4399" s="16"/>
      <c r="Y4399" s="98"/>
    </row>
    <row r="4400" spans="2:25" x14ac:dyDescent="0.25">
      <c r="B4400" s="109"/>
      <c r="C4400" s="16"/>
      <c r="Y4400" s="98"/>
    </row>
    <row r="4401" spans="2:25" x14ac:dyDescent="0.25">
      <c r="B4401" s="109"/>
      <c r="C4401" s="16"/>
      <c r="Y4401" s="98"/>
    </row>
    <row r="4402" spans="2:25" x14ac:dyDescent="0.25">
      <c r="B4402" s="109"/>
      <c r="C4402" s="16"/>
      <c r="Y4402" s="98"/>
    </row>
    <row r="4403" spans="2:25" x14ac:dyDescent="0.25">
      <c r="B4403" s="109"/>
      <c r="C4403" s="16"/>
      <c r="Y4403" s="98"/>
    </row>
    <row r="4404" spans="2:25" x14ac:dyDescent="0.25">
      <c r="B4404" s="109"/>
      <c r="C4404" s="16"/>
      <c r="Y4404" s="98"/>
    </row>
    <row r="4405" spans="2:25" x14ac:dyDescent="0.25">
      <c r="B4405" s="109"/>
      <c r="C4405" s="16"/>
      <c r="Y4405" s="98"/>
    </row>
    <row r="4406" spans="2:25" x14ac:dyDescent="0.25">
      <c r="B4406" s="109"/>
      <c r="C4406" s="16"/>
      <c r="Y4406" s="98"/>
    </row>
    <row r="4407" spans="2:25" x14ac:dyDescent="0.25">
      <c r="B4407" s="109"/>
      <c r="C4407" s="16"/>
      <c r="Y4407" s="98"/>
    </row>
    <row r="4408" spans="2:25" x14ac:dyDescent="0.25">
      <c r="B4408" s="109"/>
      <c r="C4408" s="16"/>
      <c r="Y4408" s="98"/>
    </row>
    <row r="4409" spans="2:25" x14ac:dyDescent="0.25">
      <c r="B4409" s="109"/>
      <c r="C4409" s="16"/>
      <c r="Y4409" s="98"/>
    </row>
    <row r="4410" spans="2:25" x14ac:dyDescent="0.25">
      <c r="B4410" s="109"/>
      <c r="C4410" s="16"/>
      <c r="Y4410" s="98"/>
    </row>
    <row r="4411" spans="2:25" x14ac:dyDescent="0.25">
      <c r="B4411" s="109"/>
      <c r="C4411" s="16"/>
      <c r="Y4411" s="98"/>
    </row>
    <row r="4412" spans="2:25" x14ac:dyDescent="0.25">
      <c r="B4412" s="109"/>
      <c r="C4412" s="16"/>
      <c r="Y4412" s="98"/>
    </row>
    <row r="4413" spans="2:25" x14ac:dyDescent="0.25">
      <c r="B4413" s="109"/>
      <c r="C4413" s="16"/>
      <c r="Y4413" s="98"/>
    </row>
    <row r="4414" spans="2:25" x14ac:dyDescent="0.25">
      <c r="B4414" s="109"/>
      <c r="C4414" s="16"/>
      <c r="Y4414" s="98"/>
    </row>
    <row r="4415" spans="2:25" x14ac:dyDescent="0.25">
      <c r="B4415" s="109"/>
      <c r="C4415" s="16"/>
      <c r="Y4415" s="98"/>
    </row>
    <row r="4416" spans="2:25" x14ac:dyDescent="0.25">
      <c r="B4416" s="109"/>
      <c r="C4416" s="16"/>
      <c r="Y4416" s="98"/>
    </row>
    <row r="4417" spans="2:25" x14ac:dyDescent="0.25">
      <c r="B4417" s="109"/>
      <c r="C4417" s="16"/>
      <c r="Y4417" s="98"/>
    </row>
    <row r="4418" spans="2:25" x14ac:dyDescent="0.25">
      <c r="B4418" s="109"/>
      <c r="C4418" s="16"/>
      <c r="Y4418" s="98"/>
    </row>
    <row r="4419" spans="2:25" x14ac:dyDescent="0.25">
      <c r="B4419" s="109"/>
      <c r="C4419" s="16"/>
      <c r="Y4419" s="98"/>
    </row>
    <row r="4420" spans="2:25" x14ac:dyDescent="0.25">
      <c r="B4420" s="109"/>
      <c r="C4420" s="16"/>
      <c r="Y4420" s="98"/>
    </row>
    <row r="4421" spans="2:25" x14ac:dyDescent="0.25">
      <c r="B4421" s="109"/>
      <c r="C4421" s="16"/>
      <c r="Y4421" s="98"/>
    </row>
    <row r="4422" spans="2:25" x14ac:dyDescent="0.25">
      <c r="B4422" s="109"/>
      <c r="C4422" s="16"/>
      <c r="Y4422" s="98"/>
    </row>
    <row r="4423" spans="2:25" x14ac:dyDescent="0.25">
      <c r="B4423" s="109"/>
      <c r="C4423" s="16"/>
      <c r="Y4423" s="98"/>
    </row>
    <row r="4424" spans="2:25" x14ac:dyDescent="0.25">
      <c r="B4424" s="109"/>
      <c r="C4424" s="16"/>
      <c r="Y4424" s="98"/>
    </row>
    <row r="4425" spans="2:25" x14ac:dyDescent="0.25">
      <c r="B4425" s="109"/>
      <c r="C4425" s="16"/>
      <c r="Y4425" s="98"/>
    </row>
    <row r="4426" spans="2:25" x14ac:dyDescent="0.25">
      <c r="B4426" s="109"/>
      <c r="C4426" s="16"/>
      <c r="Y4426" s="98"/>
    </row>
    <row r="4427" spans="2:25" x14ac:dyDescent="0.25">
      <c r="B4427" s="109"/>
      <c r="C4427" s="16"/>
      <c r="Y4427" s="98"/>
    </row>
    <row r="4428" spans="2:25" x14ac:dyDescent="0.25">
      <c r="B4428" s="109"/>
      <c r="C4428" s="16"/>
      <c r="Y4428" s="98"/>
    </row>
    <row r="4429" spans="2:25" x14ac:dyDescent="0.25">
      <c r="B4429" s="109"/>
      <c r="C4429" s="16"/>
      <c r="Y4429" s="98"/>
    </row>
    <row r="4430" spans="2:25" x14ac:dyDescent="0.25">
      <c r="B4430" s="109"/>
      <c r="C4430" s="16"/>
      <c r="Y4430" s="98"/>
    </row>
    <row r="4431" spans="2:25" x14ac:dyDescent="0.25">
      <c r="B4431" s="109"/>
      <c r="C4431" s="16"/>
      <c r="Y4431" s="98"/>
    </row>
    <row r="4432" spans="2:25" x14ac:dyDescent="0.25">
      <c r="B4432" s="109"/>
      <c r="C4432" s="16"/>
      <c r="Y4432" s="98"/>
    </row>
    <row r="4433" spans="2:25" x14ac:dyDescent="0.25">
      <c r="B4433" s="109"/>
      <c r="C4433" s="16"/>
      <c r="Y4433" s="98"/>
    </row>
    <row r="4434" spans="2:25" x14ac:dyDescent="0.25">
      <c r="B4434" s="109"/>
      <c r="C4434" s="16"/>
      <c r="Y4434" s="98"/>
    </row>
    <row r="4435" spans="2:25" x14ac:dyDescent="0.25">
      <c r="B4435" s="109"/>
      <c r="C4435" s="16"/>
      <c r="Y4435" s="98"/>
    </row>
    <row r="4436" spans="2:25" x14ac:dyDescent="0.25">
      <c r="B4436" s="109"/>
      <c r="C4436" s="16"/>
      <c r="Y4436" s="98"/>
    </row>
    <row r="4437" spans="2:25" x14ac:dyDescent="0.25">
      <c r="B4437" s="109"/>
      <c r="C4437" s="16"/>
      <c r="Y4437" s="98"/>
    </row>
    <row r="4438" spans="2:25" x14ac:dyDescent="0.25">
      <c r="B4438" s="109"/>
      <c r="C4438" s="16"/>
      <c r="Y4438" s="98"/>
    </row>
    <row r="4439" spans="2:25" x14ac:dyDescent="0.25">
      <c r="B4439" s="109"/>
      <c r="C4439" s="16"/>
      <c r="Y4439" s="98"/>
    </row>
    <row r="4440" spans="2:25" x14ac:dyDescent="0.25">
      <c r="B4440" s="109"/>
      <c r="C4440" s="16"/>
      <c r="Y4440" s="98"/>
    </row>
    <row r="4441" spans="2:25" x14ac:dyDescent="0.25">
      <c r="B4441" s="109"/>
      <c r="C4441" s="16"/>
      <c r="Y4441" s="98"/>
    </row>
    <row r="4442" spans="2:25" x14ac:dyDescent="0.25">
      <c r="B4442" s="109"/>
      <c r="C4442" s="16"/>
      <c r="Y4442" s="98"/>
    </row>
    <row r="4443" spans="2:25" x14ac:dyDescent="0.25">
      <c r="B4443" s="109"/>
      <c r="C4443" s="16"/>
      <c r="Y4443" s="98"/>
    </row>
    <row r="4444" spans="2:25" x14ac:dyDescent="0.25">
      <c r="B4444" s="109"/>
      <c r="C4444" s="16"/>
      <c r="Y4444" s="98"/>
    </row>
    <row r="4445" spans="2:25" x14ac:dyDescent="0.25">
      <c r="B4445" s="109"/>
      <c r="C4445" s="16"/>
      <c r="Y4445" s="98"/>
    </row>
    <row r="4446" spans="2:25" x14ac:dyDescent="0.25">
      <c r="B4446" s="109"/>
      <c r="C4446" s="16"/>
      <c r="Y4446" s="98"/>
    </row>
    <row r="4447" spans="2:25" x14ac:dyDescent="0.25">
      <c r="B4447" s="109"/>
      <c r="C4447" s="16"/>
      <c r="Y4447" s="98"/>
    </row>
    <row r="4448" spans="2:25" x14ac:dyDescent="0.25">
      <c r="B4448" s="109"/>
      <c r="C4448" s="16"/>
      <c r="Y4448" s="98"/>
    </row>
    <row r="4449" spans="2:25" x14ac:dyDescent="0.25">
      <c r="B4449" s="109"/>
      <c r="C4449" s="16"/>
      <c r="Y4449" s="98"/>
    </row>
    <row r="4450" spans="2:25" x14ac:dyDescent="0.25">
      <c r="B4450" s="109"/>
      <c r="C4450" s="16"/>
      <c r="Y4450" s="98"/>
    </row>
    <row r="4451" spans="2:25" x14ac:dyDescent="0.25">
      <c r="B4451" s="109"/>
      <c r="C4451" s="16"/>
      <c r="Y4451" s="98"/>
    </row>
    <row r="4452" spans="2:25" x14ac:dyDescent="0.25">
      <c r="B4452" s="109"/>
      <c r="C4452" s="16"/>
      <c r="Y4452" s="98"/>
    </row>
    <row r="4453" spans="2:25" x14ac:dyDescent="0.25">
      <c r="B4453" s="109"/>
      <c r="C4453" s="16"/>
      <c r="Y4453" s="98"/>
    </row>
    <row r="4454" spans="2:25" x14ac:dyDescent="0.25">
      <c r="B4454" s="109"/>
      <c r="C4454" s="16"/>
      <c r="Y4454" s="98"/>
    </row>
    <row r="4455" spans="2:25" x14ac:dyDescent="0.25">
      <c r="B4455" s="109"/>
      <c r="C4455" s="16"/>
      <c r="Y4455" s="98"/>
    </row>
    <row r="4456" spans="2:25" x14ac:dyDescent="0.25">
      <c r="B4456" s="109"/>
      <c r="C4456" s="16"/>
      <c r="Y4456" s="98"/>
    </row>
    <row r="4457" spans="2:25" x14ac:dyDescent="0.25">
      <c r="B4457" s="109"/>
      <c r="C4457" s="16"/>
      <c r="Y4457" s="98"/>
    </row>
    <row r="4458" spans="2:25" x14ac:dyDescent="0.25">
      <c r="B4458" s="109"/>
      <c r="C4458" s="16"/>
      <c r="Y4458" s="98"/>
    </row>
    <row r="4459" spans="2:25" x14ac:dyDescent="0.25">
      <c r="B4459" s="109"/>
      <c r="C4459" s="16"/>
      <c r="Y4459" s="98"/>
    </row>
    <row r="4460" spans="2:25" x14ac:dyDescent="0.25">
      <c r="B4460" s="109"/>
      <c r="C4460" s="16"/>
      <c r="Y4460" s="98"/>
    </row>
    <row r="4461" spans="2:25" x14ac:dyDescent="0.25">
      <c r="B4461" s="109"/>
      <c r="C4461" s="16"/>
      <c r="Y4461" s="98"/>
    </row>
    <row r="4462" spans="2:25" x14ac:dyDescent="0.25">
      <c r="B4462" s="109"/>
      <c r="C4462" s="16"/>
      <c r="Y4462" s="98"/>
    </row>
    <row r="4463" spans="2:25" x14ac:dyDescent="0.25">
      <c r="B4463" s="109"/>
      <c r="C4463" s="16"/>
      <c r="Y4463" s="98"/>
    </row>
    <row r="4464" spans="2:25" x14ac:dyDescent="0.25">
      <c r="B4464" s="109"/>
      <c r="C4464" s="16"/>
      <c r="Y4464" s="98"/>
    </row>
    <row r="4465" spans="2:25" x14ac:dyDescent="0.25">
      <c r="B4465" s="109"/>
      <c r="C4465" s="16"/>
      <c r="Y4465" s="98"/>
    </row>
    <row r="4466" spans="2:25" x14ac:dyDescent="0.25">
      <c r="B4466" s="109"/>
      <c r="C4466" s="16"/>
      <c r="Y4466" s="98"/>
    </row>
    <row r="4467" spans="2:25" x14ac:dyDescent="0.25">
      <c r="B4467" s="109"/>
      <c r="C4467" s="16"/>
      <c r="Y4467" s="98"/>
    </row>
    <row r="4468" spans="2:25" x14ac:dyDescent="0.25">
      <c r="B4468" s="109"/>
      <c r="C4468" s="16"/>
      <c r="Y4468" s="98"/>
    </row>
    <row r="4469" spans="2:25" x14ac:dyDescent="0.25">
      <c r="B4469" s="109"/>
      <c r="C4469" s="16"/>
      <c r="Y4469" s="98"/>
    </row>
    <row r="4470" spans="2:25" x14ac:dyDescent="0.25">
      <c r="B4470" s="109"/>
      <c r="C4470" s="16"/>
      <c r="Y4470" s="98"/>
    </row>
    <row r="4471" spans="2:25" x14ac:dyDescent="0.25">
      <c r="B4471" s="109"/>
      <c r="C4471" s="16"/>
      <c r="Y4471" s="98"/>
    </row>
    <row r="4472" spans="2:25" x14ac:dyDescent="0.25">
      <c r="B4472" s="109"/>
      <c r="C4472" s="16"/>
      <c r="Y4472" s="98"/>
    </row>
    <row r="4473" spans="2:25" x14ac:dyDescent="0.25">
      <c r="B4473" s="109"/>
      <c r="C4473" s="16"/>
      <c r="Y4473" s="98"/>
    </row>
    <row r="4474" spans="2:25" x14ac:dyDescent="0.25">
      <c r="B4474" s="109"/>
      <c r="C4474" s="16"/>
      <c r="Y4474" s="98"/>
    </row>
    <row r="4475" spans="2:25" x14ac:dyDescent="0.25">
      <c r="B4475" s="109"/>
      <c r="C4475" s="16"/>
      <c r="Y4475" s="98"/>
    </row>
    <row r="4476" spans="2:25" x14ac:dyDescent="0.25">
      <c r="B4476" s="109"/>
      <c r="C4476" s="16"/>
      <c r="Y4476" s="98"/>
    </row>
    <row r="4477" spans="2:25" x14ac:dyDescent="0.25">
      <c r="B4477" s="109"/>
      <c r="C4477" s="16"/>
      <c r="Y4477" s="98"/>
    </row>
    <row r="4478" spans="2:25" x14ac:dyDescent="0.25">
      <c r="B4478" s="109"/>
      <c r="C4478" s="16"/>
      <c r="Y4478" s="98"/>
    </row>
    <row r="4479" spans="2:25" x14ac:dyDescent="0.25">
      <c r="B4479" s="109"/>
      <c r="C4479" s="16"/>
      <c r="Y4479" s="98"/>
    </row>
    <row r="4480" spans="2:25" x14ac:dyDescent="0.25">
      <c r="B4480" s="109"/>
      <c r="C4480" s="16"/>
      <c r="Y4480" s="98"/>
    </row>
    <row r="4481" spans="2:25" x14ac:dyDescent="0.25">
      <c r="B4481" s="109"/>
      <c r="C4481" s="16"/>
      <c r="Y4481" s="98"/>
    </row>
    <row r="4482" spans="2:25" x14ac:dyDescent="0.25">
      <c r="B4482" s="109"/>
      <c r="C4482" s="16"/>
      <c r="Y4482" s="98"/>
    </row>
    <row r="4483" spans="2:25" x14ac:dyDescent="0.25">
      <c r="B4483" s="109"/>
      <c r="C4483" s="16"/>
      <c r="Y4483" s="98"/>
    </row>
    <row r="4484" spans="2:25" x14ac:dyDescent="0.25">
      <c r="B4484" s="109"/>
      <c r="C4484" s="16"/>
      <c r="Y4484" s="98"/>
    </row>
    <row r="4485" spans="2:25" x14ac:dyDescent="0.25">
      <c r="B4485" s="109"/>
      <c r="C4485" s="16"/>
      <c r="Y4485" s="98"/>
    </row>
    <row r="4486" spans="2:25" x14ac:dyDescent="0.25">
      <c r="B4486" s="109"/>
      <c r="C4486" s="16"/>
      <c r="Y4486" s="98"/>
    </row>
    <row r="4487" spans="2:25" x14ac:dyDescent="0.25">
      <c r="B4487" s="109"/>
      <c r="C4487" s="16"/>
      <c r="Y4487" s="98"/>
    </row>
    <row r="4488" spans="2:25" x14ac:dyDescent="0.25">
      <c r="B4488" s="109"/>
      <c r="C4488" s="16"/>
      <c r="Y4488" s="98"/>
    </row>
    <row r="4489" spans="2:25" x14ac:dyDescent="0.25">
      <c r="B4489" s="109"/>
      <c r="C4489" s="16"/>
      <c r="Y4489" s="98"/>
    </row>
    <row r="4490" spans="2:25" x14ac:dyDescent="0.25">
      <c r="B4490" s="109"/>
      <c r="C4490" s="16"/>
      <c r="Y4490" s="98"/>
    </row>
    <row r="4491" spans="2:25" x14ac:dyDescent="0.25">
      <c r="B4491" s="109"/>
      <c r="C4491" s="16"/>
      <c r="Y4491" s="98"/>
    </row>
    <row r="4492" spans="2:25" x14ac:dyDescent="0.25">
      <c r="B4492" s="109"/>
      <c r="C4492" s="16"/>
      <c r="Y4492" s="98"/>
    </row>
    <row r="4493" spans="2:25" x14ac:dyDescent="0.25">
      <c r="B4493" s="109"/>
      <c r="C4493" s="16"/>
      <c r="Y4493" s="98"/>
    </row>
    <row r="4494" spans="2:25" x14ac:dyDescent="0.25">
      <c r="B4494" s="109"/>
      <c r="C4494" s="16"/>
      <c r="Y4494" s="98"/>
    </row>
    <row r="4495" spans="2:25" x14ac:dyDescent="0.25">
      <c r="B4495" s="109"/>
      <c r="C4495" s="16"/>
      <c r="Y4495" s="98"/>
    </row>
    <row r="4496" spans="2:25" x14ac:dyDescent="0.25">
      <c r="B4496" s="109"/>
      <c r="C4496" s="16"/>
      <c r="Y4496" s="98"/>
    </row>
    <row r="4497" spans="2:25" x14ac:dyDescent="0.25">
      <c r="B4497" s="109"/>
      <c r="C4497" s="16"/>
      <c r="Y4497" s="98"/>
    </row>
    <row r="4498" spans="2:25" x14ac:dyDescent="0.25">
      <c r="B4498" s="109"/>
      <c r="C4498" s="16"/>
      <c r="Y4498" s="98"/>
    </row>
    <row r="4499" spans="2:25" x14ac:dyDescent="0.25">
      <c r="B4499" s="109"/>
      <c r="C4499" s="16"/>
      <c r="Y4499" s="98"/>
    </row>
    <row r="4500" spans="2:25" x14ac:dyDescent="0.25">
      <c r="B4500" s="109"/>
      <c r="C4500" s="16"/>
      <c r="Y4500" s="98"/>
    </row>
    <row r="4501" spans="2:25" x14ac:dyDescent="0.25">
      <c r="B4501" s="109"/>
      <c r="C4501" s="16"/>
      <c r="Y4501" s="98"/>
    </row>
    <row r="4502" spans="2:25" x14ac:dyDescent="0.25">
      <c r="B4502" s="109"/>
      <c r="C4502" s="16"/>
      <c r="Y4502" s="98"/>
    </row>
    <row r="4503" spans="2:25" x14ac:dyDescent="0.25">
      <c r="B4503" s="109"/>
      <c r="C4503" s="16"/>
      <c r="Y4503" s="98"/>
    </row>
    <row r="4504" spans="2:25" x14ac:dyDescent="0.25">
      <c r="B4504" s="109"/>
      <c r="C4504" s="16"/>
      <c r="Y4504" s="98"/>
    </row>
    <row r="4505" spans="2:25" x14ac:dyDescent="0.25">
      <c r="B4505" s="109"/>
      <c r="C4505" s="16"/>
      <c r="Y4505" s="98"/>
    </row>
    <row r="4506" spans="2:25" x14ac:dyDescent="0.25">
      <c r="B4506" s="109"/>
      <c r="C4506" s="16"/>
      <c r="Y4506" s="98"/>
    </row>
    <row r="4507" spans="2:25" x14ac:dyDescent="0.25">
      <c r="B4507" s="109"/>
      <c r="C4507" s="16"/>
      <c r="Y4507" s="98"/>
    </row>
    <row r="4508" spans="2:25" x14ac:dyDescent="0.25">
      <c r="B4508" s="109"/>
      <c r="C4508" s="16"/>
      <c r="Y4508" s="98"/>
    </row>
    <row r="4509" spans="2:25" x14ac:dyDescent="0.25">
      <c r="B4509" s="109"/>
      <c r="C4509" s="16"/>
      <c r="Y4509" s="98"/>
    </row>
    <row r="4510" spans="2:25" x14ac:dyDescent="0.25">
      <c r="B4510" s="109"/>
      <c r="C4510" s="16"/>
      <c r="Y4510" s="98"/>
    </row>
    <row r="4511" spans="2:25" x14ac:dyDescent="0.25">
      <c r="B4511" s="109"/>
      <c r="C4511" s="16"/>
      <c r="Y4511" s="98"/>
    </row>
    <row r="4512" spans="2:25" x14ac:dyDescent="0.25">
      <c r="B4512" s="109"/>
      <c r="C4512" s="16"/>
      <c r="Y4512" s="98"/>
    </row>
    <row r="4513" spans="2:25" x14ac:dyDescent="0.25">
      <c r="B4513" s="109"/>
      <c r="C4513" s="16"/>
      <c r="Y4513" s="98"/>
    </row>
    <row r="4514" spans="2:25" x14ac:dyDescent="0.25">
      <c r="B4514" s="109"/>
      <c r="C4514" s="16"/>
      <c r="Y4514" s="98"/>
    </row>
    <row r="4515" spans="2:25" x14ac:dyDescent="0.25">
      <c r="B4515" s="109"/>
      <c r="C4515" s="16"/>
      <c r="Y4515" s="98"/>
    </row>
    <row r="4516" spans="2:25" x14ac:dyDescent="0.25">
      <c r="B4516" s="109"/>
      <c r="C4516" s="16"/>
      <c r="Y4516" s="98"/>
    </row>
    <row r="4517" spans="2:25" x14ac:dyDescent="0.25">
      <c r="B4517" s="109"/>
      <c r="C4517" s="16"/>
      <c r="Y4517" s="98"/>
    </row>
    <row r="4518" spans="2:25" x14ac:dyDescent="0.25">
      <c r="B4518" s="109"/>
      <c r="C4518" s="16"/>
      <c r="Y4518" s="98"/>
    </row>
    <row r="4519" spans="2:25" x14ac:dyDescent="0.25">
      <c r="B4519" s="109"/>
      <c r="C4519" s="16"/>
      <c r="Y4519" s="98"/>
    </row>
    <row r="4520" spans="2:25" x14ac:dyDescent="0.25">
      <c r="B4520" s="109"/>
      <c r="C4520" s="16"/>
      <c r="Y4520" s="98"/>
    </row>
    <row r="4521" spans="2:25" x14ac:dyDescent="0.25">
      <c r="B4521" s="109"/>
      <c r="C4521" s="16"/>
      <c r="Y4521" s="98"/>
    </row>
    <row r="4522" spans="2:25" x14ac:dyDescent="0.25">
      <c r="B4522" s="109"/>
      <c r="C4522" s="16"/>
      <c r="Y4522" s="98"/>
    </row>
    <row r="4523" spans="2:25" x14ac:dyDescent="0.25">
      <c r="B4523" s="109"/>
      <c r="C4523" s="16"/>
      <c r="Y4523" s="98"/>
    </row>
    <row r="4524" spans="2:25" x14ac:dyDescent="0.25">
      <c r="B4524" s="109"/>
      <c r="C4524" s="16"/>
      <c r="Y4524" s="98"/>
    </row>
    <row r="4525" spans="2:25" x14ac:dyDescent="0.25">
      <c r="B4525" s="109"/>
      <c r="C4525" s="16"/>
      <c r="Y4525" s="98"/>
    </row>
    <row r="4526" spans="2:25" x14ac:dyDescent="0.25">
      <c r="B4526" s="109"/>
      <c r="C4526" s="16"/>
      <c r="Y4526" s="98"/>
    </row>
    <row r="4527" spans="2:25" x14ac:dyDescent="0.25">
      <c r="B4527" s="109"/>
      <c r="C4527" s="16"/>
      <c r="Y4527" s="98"/>
    </row>
    <row r="4528" spans="2:25" x14ac:dyDescent="0.25">
      <c r="B4528" s="109"/>
      <c r="C4528" s="16"/>
      <c r="Y4528" s="98"/>
    </row>
    <row r="4529" spans="2:25" x14ac:dyDescent="0.25">
      <c r="B4529" s="109"/>
      <c r="C4529" s="16"/>
      <c r="Y4529" s="98"/>
    </row>
    <row r="4530" spans="2:25" x14ac:dyDescent="0.25">
      <c r="B4530" s="109"/>
      <c r="C4530" s="16"/>
      <c r="Y4530" s="98"/>
    </row>
    <row r="4531" spans="2:25" x14ac:dyDescent="0.25">
      <c r="B4531" s="109"/>
      <c r="C4531" s="16"/>
      <c r="Y4531" s="98"/>
    </row>
    <row r="4532" spans="2:25" x14ac:dyDescent="0.25">
      <c r="B4532" s="109"/>
      <c r="C4532" s="16"/>
      <c r="Y4532" s="98"/>
    </row>
    <row r="4533" spans="2:25" x14ac:dyDescent="0.25">
      <c r="B4533" s="109"/>
      <c r="C4533" s="16"/>
      <c r="Y4533" s="98"/>
    </row>
    <row r="4534" spans="2:25" x14ac:dyDescent="0.25">
      <c r="B4534" s="109"/>
      <c r="C4534" s="16"/>
      <c r="Y4534" s="98"/>
    </row>
    <row r="4535" spans="2:25" x14ac:dyDescent="0.25">
      <c r="B4535" s="109"/>
      <c r="C4535" s="16"/>
      <c r="Y4535" s="98"/>
    </row>
    <row r="4536" spans="2:25" x14ac:dyDescent="0.25">
      <c r="B4536" s="109"/>
      <c r="C4536" s="16"/>
      <c r="Y4536" s="98"/>
    </row>
    <row r="4537" spans="2:25" x14ac:dyDescent="0.25">
      <c r="B4537" s="109"/>
      <c r="C4537" s="16"/>
      <c r="Y4537" s="98"/>
    </row>
    <row r="4538" spans="2:25" x14ac:dyDescent="0.25">
      <c r="B4538" s="109"/>
      <c r="C4538" s="16"/>
      <c r="Y4538" s="98"/>
    </row>
    <row r="4539" spans="2:25" x14ac:dyDescent="0.25">
      <c r="B4539" s="109"/>
      <c r="C4539" s="16"/>
      <c r="Y4539" s="98"/>
    </row>
    <row r="4540" spans="2:25" x14ac:dyDescent="0.25">
      <c r="B4540" s="109"/>
      <c r="C4540" s="16"/>
      <c r="Y4540" s="98"/>
    </row>
    <row r="4541" spans="2:25" x14ac:dyDescent="0.25">
      <c r="B4541" s="109"/>
      <c r="C4541" s="16"/>
      <c r="Y4541" s="98"/>
    </row>
    <row r="4542" spans="2:25" x14ac:dyDescent="0.25">
      <c r="B4542" s="109"/>
      <c r="C4542" s="16"/>
      <c r="Y4542" s="98"/>
    </row>
    <row r="4543" spans="2:25" x14ac:dyDescent="0.25">
      <c r="B4543" s="109"/>
      <c r="C4543" s="16"/>
      <c r="Y4543" s="98"/>
    </row>
    <row r="4544" spans="2:25" x14ac:dyDescent="0.25">
      <c r="B4544" s="109"/>
      <c r="C4544" s="16"/>
      <c r="Y4544" s="98"/>
    </row>
    <row r="4545" spans="2:25" x14ac:dyDescent="0.25">
      <c r="B4545" s="109"/>
      <c r="C4545" s="16"/>
      <c r="Y4545" s="98"/>
    </row>
    <row r="4546" spans="2:25" x14ac:dyDescent="0.25">
      <c r="B4546" s="109"/>
      <c r="C4546" s="16"/>
      <c r="Y4546" s="98"/>
    </row>
    <row r="4547" spans="2:25" x14ac:dyDescent="0.25">
      <c r="B4547" s="109"/>
      <c r="C4547" s="16"/>
      <c r="Y4547" s="98"/>
    </row>
    <row r="4548" spans="2:25" x14ac:dyDescent="0.25">
      <c r="B4548" s="109"/>
      <c r="C4548" s="16"/>
      <c r="Y4548" s="98"/>
    </row>
    <row r="4549" spans="2:25" x14ac:dyDescent="0.25">
      <c r="B4549" s="109"/>
      <c r="C4549" s="16"/>
      <c r="Y4549" s="98"/>
    </row>
    <row r="4550" spans="2:25" x14ac:dyDescent="0.25">
      <c r="B4550" s="109"/>
      <c r="C4550" s="16"/>
      <c r="Y4550" s="98"/>
    </row>
    <row r="4551" spans="2:25" x14ac:dyDescent="0.25">
      <c r="B4551" s="109"/>
      <c r="C4551" s="16"/>
      <c r="Y4551" s="98"/>
    </row>
    <row r="4552" spans="2:25" x14ac:dyDescent="0.25">
      <c r="B4552" s="109"/>
      <c r="C4552" s="16"/>
      <c r="Y4552" s="98"/>
    </row>
    <row r="4553" spans="2:25" x14ac:dyDescent="0.25">
      <c r="B4553" s="109"/>
      <c r="C4553" s="16"/>
      <c r="Y4553" s="98"/>
    </row>
    <row r="4554" spans="2:25" x14ac:dyDescent="0.25">
      <c r="B4554" s="109"/>
      <c r="C4554" s="16"/>
      <c r="Y4554" s="98"/>
    </row>
    <row r="4555" spans="2:25" x14ac:dyDescent="0.25">
      <c r="B4555" s="109"/>
      <c r="C4555" s="16"/>
      <c r="Y4555" s="98"/>
    </row>
    <row r="4556" spans="2:25" x14ac:dyDescent="0.25">
      <c r="B4556" s="109"/>
      <c r="C4556" s="16"/>
      <c r="Y4556" s="98"/>
    </row>
    <row r="4557" spans="2:25" x14ac:dyDescent="0.25">
      <c r="B4557" s="109"/>
      <c r="C4557" s="16"/>
      <c r="Y4557" s="98"/>
    </row>
    <row r="4558" spans="2:25" x14ac:dyDescent="0.25">
      <c r="B4558" s="109"/>
      <c r="C4558" s="16"/>
      <c r="Y4558" s="98"/>
    </row>
    <row r="4559" spans="2:25" x14ac:dyDescent="0.25">
      <c r="B4559" s="109"/>
      <c r="C4559" s="16"/>
      <c r="Y4559" s="98"/>
    </row>
    <row r="4560" spans="2:25" x14ac:dyDescent="0.25">
      <c r="B4560" s="109"/>
      <c r="C4560" s="16"/>
      <c r="Y4560" s="98"/>
    </row>
    <row r="4561" spans="2:25" x14ac:dyDescent="0.25">
      <c r="B4561" s="109"/>
      <c r="C4561" s="16"/>
      <c r="Y4561" s="98"/>
    </row>
    <row r="4562" spans="2:25" x14ac:dyDescent="0.25">
      <c r="B4562" s="109"/>
      <c r="C4562" s="16"/>
      <c r="Y4562" s="98"/>
    </row>
    <row r="4563" spans="2:25" x14ac:dyDescent="0.25">
      <c r="B4563" s="109"/>
      <c r="C4563" s="16"/>
      <c r="Y4563" s="98"/>
    </row>
    <row r="4564" spans="2:25" x14ac:dyDescent="0.25">
      <c r="B4564" s="109"/>
      <c r="C4564" s="16"/>
      <c r="Y4564" s="98"/>
    </row>
    <row r="4565" spans="2:25" x14ac:dyDescent="0.25">
      <c r="B4565" s="109"/>
      <c r="C4565" s="16"/>
      <c r="Y4565" s="98"/>
    </row>
    <row r="4566" spans="2:25" x14ac:dyDescent="0.25">
      <c r="B4566" s="109"/>
      <c r="C4566" s="16"/>
      <c r="Y4566" s="98"/>
    </row>
    <row r="4567" spans="2:25" x14ac:dyDescent="0.25">
      <c r="B4567" s="109"/>
      <c r="C4567" s="16"/>
      <c r="Y4567" s="98"/>
    </row>
    <row r="4568" spans="2:25" x14ac:dyDescent="0.25">
      <c r="B4568" s="109"/>
      <c r="C4568" s="16"/>
      <c r="Y4568" s="98"/>
    </row>
    <row r="4569" spans="2:25" x14ac:dyDescent="0.25">
      <c r="B4569" s="109"/>
      <c r="C4569" s="16"/>
      <c r="Y4569" s="98"/>
    </row>
    <row r="4570" spans="2:25" x14ac:dyDescent="0.25">
      <c r="B4570" s="109"/>
      <c r="C4570" s="16"/>
      <c r="Y4570" s="98"/>
    </row>
    <row r="4571" spans="2:25" x14ac:dyDescent="0.25">
      <c r="B4571" s="109"/>
      <c r="C4571" s="16"/>
      <c r="Y4571" s="98"/>
    </row>
    <row r="4572" spans="2:25" x14ac:dyDescent="0.25">
      <c r="B4572" s="109"/>
      <c r="C4572" s="16"/>
      <c r="Y4572" s="98"/>
    </row>
    <row r="4573" spans="2:25" x14ac:dyDescent="0.25">
      <c r="B4573" s="109"/>
      <c r="C4573" s="16"/>
      <c r="Y4573" s="98"/>
    </row>
    <row r="4574" spans="2:25" x14ac:dyDescent="0.25">
      <c r="B4574" s="109"/>
      <c r="C4574" s="16"/>
      <c r="Y4574" s="98"/>
    </row>
    <row r="4575" spans="2:25" x14ac:dyDescent="0.25">
      <c r="B4575" s="109"/>
      <c r="C4575" s="16"/>
      <c r="Y4575" s="98"/>
    </row>
    <row r="4576" spans="2:25" x14ac:dyDescent="0.25">
      <c r="B4576" s="109"/>
      <c r="C4576" s="16"/>
      <c r="Y4576" s="98"/>
    </row>
    <row r="4577" spans="2:25" x14ac:dyDescent="0.25">
      <c r="B4577" s="109"/>
      <c r="C4577" s="16"/>
      <c r="Y4577" s="98"/>
    </row>
    <row r="4578" spans="2:25" x14ac:dyDescent="0.25">
      <c r="B4578" s="109"/>
      <c r="C4578" s="16"/>
      <c r="Y4578" s="98"/>
    </row>
    <row r="4579" spans="2:25" x14ac:dyDescent="0.25">
      <c r="B4579" s="109"/>
      <c r="C4579" s="16"/>
      <c r="Y4579" s="98"/>
    </row>
    <row r="4580" spans="2:25" x14ac:dyDescent="0.25">
      <c r="B4580" s="109"/>
      <c r="C4580" s="16"/>
      <c r="Y4580" s="98"/>
    </row>
    <row r="4581" spans="2:25" x14ac:dyDescent="0.25">
      <c r="B4581" s="109"/>
      <c r="C4581" s="16"/>
      <c r="Y4581" s="98"/>
    </row>
    <row r="4582" spans="2:25" x14ac:dyDescent="0.25">
      <c r="B4582" s="109"/>
      <c r="C4582" s="16"/>
      <c r="Y4582" s="98"/>
    </row>
    <row r="4583" spans="2:25" x14ac:dyDescent="0.25">
      <c r="B4583" s="109"/>
      <c r="C4583" s="16"/>
      <c r="Y4583" s="98"/>
    </row>
    <row r="4584" spans="2:25" x14ac:dyDescent="0.25">
      <c r="B4584" s="109"/>
      <c r="C4584" s="16"/>
      <c r="Y4584" s="98"/>
    </row>
    <row r="4585" spans="2:25" x14ac:dyDescent="0.25">
      <c r="B4585" s="109"/>
      <c r="C4585" s="16"/>
      <c r="Y4585" s="98"/>
    </row>
    <row r="4586" spans="2:25" x14ac:dyDescent="0.25">
      <c r="B4586" s="109"/>
      <c r="C4586" s="16"/>
      <c r="Y4586" s="98"/>
    </row>
    <row r="4587" spans="2:25" x14ac:dyDescent="0.25">
      <c r="B4587" s="109"/>
      <c r="C4587" s="16"/>
      <c r="Y4587" s="98"/>
    </row>
    <row r="4588" spans="2:25" x14ac:dyDescent="0.25">
      <c r="B4588" s="109"/>
      <c r="C4588" s="16"/>
      <c r="Y4588" s="98"/>
    </row>
    <row r="4589" spans="2:25" x14ac:dyDescent="0.25">
      <c r="B4589" s="109"/>
      <c r="C4589" s="16"/>
      <c r="Y4589" s="98"/>
    </row>
    <row r="4590" spans="2:25" x14ac:dyDescent="0.25">
      <c r="B4590" s="109"/>
      <c r="C4590" s="16"/>
      <c r="Y4590" s="98"/>
    </row>
    <row r="4591" spans="2:25" x14ac:dyDescent="0.25">
      <c r="B4591" s="109"/>
      <c r="C4591" s="16"/>
      <c r="Y4591" s="98"/>
    </row>
    <row r="4592" spans="2:25" x14ac:dyDescent="0.25">
      <c r="B4592" s="109"/>
      <c r="C4592" s="16"/>
      <c r="Y4592" s="98"/>
    </row>
    <row r="4593" spans="2:25" x14ac:dyDescent="0.25">
      <c r="B4593" s="109"/>
      <c r="C4593" s="16"/>
      <c r="Y4593" s="98"/>
    </row>
    <row r="4594" spans="2:25" x14ac:dyDescent="0.25">
      <c r="B4594" s="109"/>
      <c r="C4594" s="16"/>
      <c r="Y4594" s="98"/>
    </row>
    <row r="4595" spans="2:25" x14ac:dyDescent="0.25">
      <c r="B4595" s="109"/>
      <c r="C4595" s="16"/>
      <c r="Y4595" s="98"/>
    </row>
    <row r="4596" spans="2:25" x14ac:dyDescent="0.25">
      <c r="B4596" s="109"/>
      <c r="C4596" s="16"/>
      <c r="Y4596" s="98"/>
    </row>
    <row r="4597" spans="2:25" x14ac:dyDescent="0.25">
      <c r="B4597" s="109"/>
      <c r="C4597" s="16"/>
      <c r="Y4597" s="98"/>
    </row>
    <row r="4598" spans="2:25" x14ac:dyDescent="0.25">
      <c r="B4598" s="109"/>
      <c r="C4598" s="16"/>
      <c r="Y4598" s="98"/>
    </row>
    <row r="4599" spans="2:25" x14ac:dyDescent="0.25">
      <c r="B4599" s="109"/>
      <c r="C4599" s="16"/>
      <c r="Y4599" s="98"/>
    </row>
    <row r="4600" spans="2:25" x14ac:dyDescent="0.25">
      <c r="B4600" s="109"/>
      <c r="C4600" s="16"/>
      <c r="Y4600" s="98"/>
    </row>
    <row r="4601" spans="2:25" x14ac:dyDescent="0.25">
      <c r="B4601" s="109"/>
      <c r="C4601" s="16"/>
      <c r="Y4601" s="98"/>
    </row>
    <row r="4602" spans="2:25" x14ac:dyDescent="0.25">
      <c r="B4602" s="109"/>
      <c r="C4602" s="16"/>
      <c r="Y4602" s="98"/>
    </row>
    <row r="4603" spans="2:25" x14ac:dyDescent="0.25">
      <c r="B4603" s="109"/>
      <c r="C4603" s="16"/>
      <c r="Y4603" s="98"/>
    </row>
    <row r="4604" spans="2:25" x14ac:dyDescent="0.25">
      <c r="B4604" s="109"/>
      <c r="C4604" s="16"/>
      <c r="Y4604" s="98"/>
    </row>
    <row r="4605" spans="2:25" x14ac:dyDescent="0.25">
      <c r="B4605" s="109"/>
      <c r="C4605" s="16"/>
      <c r="Y4605" s="98"/>
    </row>
    <row r="4606" spans="2:25" x14ac:dyDescent="0.25">
      <c r="B4606" s="109"/>
      <c r="C4606" s="16"/>
      <c r="Y4606" s="98"/>
    </row>
    <row r="4607" spans="2:25" x14ac:dyDescent="0.25">
      <c r="B4607" s="109"/>
      <c r="C4607" s="16"/>
      <c r="Y4607" s="98"/>
    </row>
    <row r="4608" spans="2:25" x14ac:dyDescent="0.25">
      <c r="B4608" s="109"/>
      <c r="C4608" s="16"/>
      <c r="Y4608" s="98"/>
    </row>
    <row r="4609" spans="2:25" x14ac:dyDescent="0.25">
      <c r="B4609" s="109"/>
      <c r="C4609" s="16"/>
      <c r="Y4609" s="98"/>
    </row>
    <row r="4610" spans="2:25" x14ac:dyDescent="0.25">
      <c r="B4610" s="109"/>
      <c r="C4610" s="16"/>
      <c r="Y4610" s="98"/>
    </row>
    <row r="4611" spans="2:25" x14ac:dyDescent="0.25">
      <c r="B4611" s="109"/>
      <c r="C4611" s="16"/>
      <c r="Y4611" s="98"/>
    </row>
    <row r="4612" spans="2:25" x14ac:dyDescent="0.25">
      <c r="B4612" s="109"/>
      <c r="C4612" s="16"/>
      <c r="Y4612" s="98"/>
    </row>
    <row r="4613" spans="2:25" x14ac:dyDescent="0.25">
      <c r="B4613" s="109"/>
      <c r="C4613" s="16"/>
      <c r="Y4613" s="98"/>
    </row>
    <row r="4614" spans="2:25" x14ac:dyDescent="0.25">
      <c r="B4614" s="109"/>
      <c r="C4614" s="16"/>
      <c r="Y4614" s="98"/>
    </row>
    <row r="4615" spans="2:25" x14ac:dyDescent="0.25">
      <c r="B4615" s="109"/>
      <c r="C4615" s="16"/>
      <c r="Y4615" s="98"/>
    </row>
    <row r="4616" spans="2:25" x14ac:dyDescent="0.25">
      <c r="B4616" s="109"/>
      <c r="C4616" s="16"/>
      <c r="Y4616" s="98"/>
    </row>
    <row r="4617" spans="2:25" x14ac:dyDescent="0.25">
      <c r="B4617" s="109"/>
      <c r="C4617" s="16"/>
      <c r="Y4617" s="98"/>
    </row>
    <row r="4618" spans="2:25" x14ac:dyDescent="0.25">
      <c r="B4618" s="109"/>
      <c r="C4618" s="16"/>
      <c r="Y4618" s="98"/>
    </row>
    <row r="4619" spans="2:25" x14ac:dyDescent="0.25">
      <c r="B4619" s="109"/>
      <c r="C4619" s="16"/>
      <c r="Y4619" s="98"/>
    </row>
    <row r="4620" spans="2:25" x14ac:dyDescent="0.25">
      <c r="B4620" s="109"/>
      <c r="C4620" s="16"/>
      <c r="Y4620" s="98"/>
    </row>
    <row r="4621" spans="2:25" x14ac:dyDescent="0.25">
      <c r="B4621" s="109"/>
      <c r="C4621" s="16"/>
      <c r="Y4621" s="98"/>
    </row>
    <row r="4622" spans="2:25" x14ac:dyDescent="0.25">
      <c r="B4622" s="109"/>
      <c r="C4622" s="16"/>
      <c r="Y4622" s="98"/>
    </row>
    <row r="4623" spans="2:25" x14ac:dyDescent="0.25">
      <c r="B4623" s="109"/>
      <c r="C4623" s="16"/>
      <c r="Y4623" s="98"/>
    </row>
    <row r="4624" spans="2:25" x14ac:dyDescent="0.25">
      <c r="B4624" s="109"/>
      <c r="C4624" s="16"/>
      <c r="Y4624" s="98"/>
    </row>
    <row r="4625" spans="2:25" x14ac:dyDescent="0.25">
      <c r="B4625" s="109"/>
      <c r="C4625" s="16"/>
      <c r="Y4625" s="98"/>
    </row>
    <row r="4626" spans="2:25" x14ac:dyDescent="0.25">
      <c r="B4626" s="109"/>
      <c r="C4626" s="16"/>
      <c r="Y4626" s="98"/>
    </row>
    <row r="4627" spans="2:25" x14ac:dyDescent="0.25">
      <c r="B4627" s="109"/>
      <c r="C4627" s="16"/>
      <c r="Y4627" s="98"/>
    </row>
    <row r="4628" spans="2:25" x14ac:dyDescent="0.25">
      <c r="B4628" s="109"/>
      <c r="C4628" s="16"/>
      <c r="Y4628" s="98"/>
    </row>
    <row r="4629" spans="2:25" x14ac:dyDescent="0.25">
      <c r="B4629" s="109"/>
      <c r="C4629" s="16"/>
      <c r="Y4629" s="98"/>
    </row>
    <row r="4630" spans="2:25" x14ac:dyDescent="0.25">
      <c r="B4630" s="109"/>
      <c r="C4630" s="16"/>
      <c r="Y4630" s="98"/>
    </row>
    <row r="4631" spans="2:25" x14ac:dyDescent="0.25">
      <c r="B4631" s="109"/>
      <c r="C4631" s="16"/>
      <c r="Y4631" s="98"/>
    </row>
    <row r="4632" spans="2:25" x14ac:dyDescent="0.25">
      <c r="B4632" s="109"/>
      <c r="C4632" s="16"/>
      <c r="Y4632" s="98"/>
    </row>
    <row r="4633" spans="2:25" x14ac:dyDescent="0.25">
      <c r="B4633" s="109"/>
      <c r="C4633" s="16"/>
      <c r="Y4633" s="98"/>
    </row>
    <row r="4634" spans="2:25" x14ac:dyDescent="0.25">
      <c r="B4634" s="109"/>
      <c r="C4634" s="16"/>
      <c r="Y4634" s="98"/>
    </row>
    <row r="4635" spans="2:25" x14ac:dyDescent="0.25">
      <c r="B4635" s="109"/>
      <c r="C4635" s="16"/>
      <c r="Y4635" s="98"/>
    </row>
    <row r="4636" spans="2:25" x14ac:dyDescent="0.25">
      <c r="B4636" s="109"/>
      <c r="C4636" s="16"/>
      <c r="Y4636" s="98"/>
    </row>
    <row r="4637" spans="2:25" x14ac:dyDescent="0.25">
      <c r="B4637" s="109"/>
      <c r="C4637" s="16"/>
      <c r="Y4637" s="98"/>
    </row>
    <row r="4638" spans="2:25" x14ac:dyDescent="0.25">
      <c r="B4638" s="109"/>
      <c r="C4638" s="16"/>
      <c r="Y4638" s="98"/>
    </row>
    <row r="4639" spans="2:25" x14ac:dyDescent="0.25">
      <c r="B4639" s="109"/>
      <c r="C4639" s="16"/>
      <c r="Y4639" s="98"/>
    </row>
    <row r="4640" spans="2:25" x14ac:dyDescent="0.25">
      <c r="B4640" s="109"/>
      <c r="C4640" s="16"/>
      <c r="Y4640" s="98"/>
    </row>
    <row r="4641" spans="2:25" x14ac:dyDescent="0.25">
      <c r="B4641" s="109"/>
      <c r="C4641" s="16"/>
      <c r="Y4641" s="98"/>
    </row>
    <row r="4642" spans="2:25" x14ac:dyDescent="0.25">
      <c r="B4642" s="109"/>
      <c r="C4642" s="16"/>
      <c r="Y4642" s="98"/>
    </row>
    <row r="4643" spans="2:25" x14ac:dyDescent="0.25">
      <c r="B4643" s="109"/>
      <c r="C4643" s="16"/>
      <c r="Y4643" s="98"/>
    </row>
    <row r="4644" spans="2:25" x14ac:dyDescent="0.25">
      <c r="B4644" s="109"/>
      <c r="C4644" s="16"/>
      <c r="Y4644" s="98"/>
    </row>
    <row r="4645" spans="2:25" x14ac:dyDescent="0.25">
      <c r="B4645" s="109"/>
      <c r="C4645" s="16"/>
      <c r="Y4645" s="98"/>
    </row>
    <row r="4646" spans="2:25" x14ac:dyDescent="0.25">
      <c r="B4646" s="109"/>
      <c r="C4646" s="16"/>
      <c r="Y4646" s="98"/>
    </row>
    <row r="4647" spans="2:25" x14ac:dyDescent="0.25">
      <c r="B4647" s="109"/>
      <c r="C4647" s="16"/>
      <c r="Y4647" s="98"/>
    </row>
    <row r="4648" spans="2:25" x14ac:dyDescent="0.25">
      <c r="B4648" s="109"/>
      <c r="C4648" s="16"/>
      <c r="Y4648" s="98"/>
    </row>
    <row r="4649" spans="2:25" x14ac:dyDescent="0.25">
      <c r="B4649" s="109"/>
      <c r="C4649" s="16"/>
      <c r="Y4649" s="98"/>
    </row>
    <row r="4650" spans="2:25" x14ac:dyDescent="0.25">
      <c r="B4650" s="109"/>
      <c r="C4650" s="16"/>
      <c r="Y4650" s="98"/>
    </row>
    <row r="4651" spans="2:25" x14ac:dyDescent="0.25">
      <c r="B4651" s="109"/>
      <c r="C4651" s="16"/>
      <c r="Y4651" s="98"/>
    </row>
    <row r="4652" spans="2:25" x14ac:dyDescent="0.25">
      <c r="B4652" s="109"/>
      <c r="C4652" s="16"/>
      <c r="Y4652" s="98"/>
    </row>
    <row r="4653" spans="2:25" x14ac:dyDescent="0.25">
      <c r="B4653" s="109"/>
      <c r="C4653" s="16"/>
      <c r="Y4653" s="98"/>
    </row>
    <row r="4654" spans="2:25" x14ac:dyDescent="0.25">
      <c r="B4654" s="109"/>
      <c r="C4654" s="16"/>
      <c r="Y4654" s="98"/>
    </row>
    <row r="4655" spans="2:25" x14ac:dyDescent="0.25">
      <c r="B4655" s="109"/>
      <c r="C4655" s="16"/>
      <c r="Y4655" s="98"/>
    </row>
    <row r="4656" spans="2:25" x14ac:dyDescent="0.25">
      <c r="B4656" s="109"/>
      <c r="C4656" s="16"/>
      <c r="Y4656" s="98"/>
    </row>
    <row r="4657" spans="2:25" x14ac:dyDescent="0.25">
      <c r="B4657" s="109"/>
      <c r="C4657" s="16"/>
      <c r="Y4657" s="98"/>
    </row>
    <row r="4658" spans="2:25" x14ac:dyDescent="0.25">
      <c r="B4658" s="109"/>
      <c r="C4658" s="16"/>
      <c r="Y4658" s="98"/>
    </row>
    <row r="4659" spans="2:25" x14ac:dyDescent="0.25">
      <c r="B4659" s="109"/>
      <c r="C4659" s="16"/>
      <c r="Y4659" s="98"/>
    </row>
    <row r="4660" spans="2:25" x14ac:dyDescent="0.25">
      <c r="B4660" s="109"/>
      <c r="C4660" s="16"/>
      <c r="Y4660" s="98"/>
    </row>
    <row r="4661" spans="2:25" x14ac:dyDescent="0.25">
      <c r="B4661" s="109"/>
      <c r="C4661" s="16"/>
      <c r="Y4661" s="98"/>
    </row>
    <row r="4662" spans="2:25" x14ac:dyDescent="0.25">
      <c r="B4662" s="109"/>
      <c r="C4662" s="16"/>
      <c r="Y4662" s="98"/>
    </row>
    <row r="4663" spans="2:25" x14ac:dyDescent="0.25">
      <c r="B4663" s="109"/>
      <c r="C4663" s="16"/>
      <c r="Y4663" s="98"/>
    </row>
    <row r="4664" spans="2:25" x14ac:dyDescent="0.25">
      <c r="B4664" s="109"/>
      <c r="C4664" s="16"/>
      <c r="Y4664" s="98"/>
    </row>
    <row r="4665" spans="2:25" x14ac:dyDescent="0.25">
      <c r="B4665" s="109"/>
      <c r="C4665" s="16"/>
      <c r="Y4665" s="98"/>
    </row>
    <row r="4666" spans="2:25" x14ac:dyDescent="0.25">
      <c r="B4666" s="109"/>
      <c r="C4666" s="16"/>
      <c r="Y4666" s="98"/>
    </row>
    <row r="4667" spans="2:25" x14ac:dyDescent="0.25">
      <c r="B4667" s="109"/>
      <c r="C4667" s="16"/>
      <c r="Y4667" s="98"/>
    </row>
    <row r="4668" spans="2:25" x14ac:dyDescent="0.25">
      <c r="B4668" s="109"/>
      <c r="C4668" s="16"/>
      <c r="Y4668" s="98"/>
    </row>
    <row r="4669" spans="2:25" x14ac:dyDescent="0.25">
      <c r="B4669" s="109"/>
      <c r="C4669" s="16"/>
      <c r="Y4669" s="98"/>
    </row>
    <row r="4670" spans="2:25" x14ac:dyDescent="0.25">
      <c r="B4670" s="109"/>
      <c r="C4670" s="16"/>
      <c r="Y4670" s="98"/>
    </row>
    <row r="4671" spans="2:25" x14ac:dyDescent="0.25">
      <c r="B4671" s="109"/>
      <c r="C4671" s="16"/>
      <c r="Y4671" s="98"/>
    </row>
    <row r="4672" spans="2:25" x14ac:dyDescent="0.25">
      <c r="B4672" s="109"/>
      <c r="C4672" s="16"/>
      <c r="Y4672" s="98"/>
    </row>
    <row r="4673" spans="2:25" x14ac:dyDescent="0.25">
      <c r="B4673" s="109"/>
      <c r="C4673" s="16"/>
      <c r="Y4673" s="98"/>
    </row>
    <row r="4674" spans="2:25" x14ac:dyDescent="0.25">
      <c r="B4674" s="109"/>
      <c r="C4674" s="16"/>
      <c r="Y4674" s="98"/>
    </row>
    <row r="4675" spans="2:25" x14ac:dyDescent="0.25">
      <c r="B4675" s="109"/>
      <c r="C4675" s="16"/>
      <c r="Y4675" s="98"/>
    </row>
    <row r="4676" spans="2:25" x14ac:dyDescent="0.25">
      <c r="B4676" s="109"/>
      <c r="C4676" s="16"/>
      <c r="Y4676" s="98"/>
    </row>
    <row r="4677" spans="2:25" x14ac:dyDescent="0.25">
      <c r="B4677" s="109"/>
      <c r="C4677" s="16"/>
      <c r="Y4677" s="98"/>
    </row>
    <row r="4678" spans="2:25" x14ac:dyDescent="0.25">
      <c r="B4678" s="109"/>
      <c r="C4678" s="16"/>
      <c r="Y4678" s="98"/>
    </row>
    <row r="4679" spans="2:25" x14ac:dyDescent="0.25">
      <c r="B4679" s="109"/>
      <c r="C4679" s="16"/>
      <c r="Y4679" s="98"/>
    </row>
    <row r="4680" spans="2:25" x14ac:dyDescent="0.25">
      <c r="B4680" s="109"/>
      <c r="C4680" s="16"/>
      <c r="Y4680" s="98"/>
    </row>
    <row r="4681" spans="2:25" x14ac:dyDescent="0.25">
      <c r="B4681" s="109"/>
      <c r="C4681" s="16"/>
      <c r="Y4681" s="98"/>
    </row>
    <row r="4682" spans="2:25" x14ac:dyDescent="0.25">
      <c r="B4682" s="109"/>
      <c r="C4682" s="16"/>
      <c r="Y4682" s="98"/>
    </row>
    <row r="4683" spans="2:25" x14ac:dyDescent="0.25">
      <c r="B4683" s="109"/>
      <c r="C4683" s="16"/>
      <c r="Y4683" s="98"/>
    </row>
    <row r="4684" spans="2:25" x14ac:dyDescent="0.25">
      <c r="B4684" s="109"/>
      <c r="C4684" s="16"/>
      <c r="Y4684" s="98"/>
    </row>
    <row r="4685" spans="2:25" x14ac:dyDescent="0.25">
      <c r="B4685" s="109"/>
      <c r="C4685" s="16"/>
      <c r="Y4685" s="98"/>
    </row>
    <row r="4686" spans="2:25" x14ac:dyDescent="0.25">
      <c r="B4686" s="109"/>
      <c r="C4686" s="16"/>
      <c r="Y4686" s="98"/>
    </row>
    <row r="4687" spans="2:25" x14ac:dyDescent="0.25">
      <c r="B4687" s="109"/>
      <c r="C4687" s="16"/>
      <c r="Y4687" s="98"/>
    </row>
    <row r="4688" spans="2:25" x14ac:dyDescent="0.25">
      <c r="B4688" s="109"/>
      <c r="C4688" s="16"/>
      <c r="Y4688" s="98"/>
    </row>
    <row r="4689" spans="2:25" x14ac:dyDescent="0.25">
      <c r="B4689" s="109"/>
      <c r="C4689" s="16"/>
      <c r="Y4689" s="98"/>
    </row>
    <row r="4690" spans="2:25" x14ac:dyDescent="0.25">
      <c r="B4690" s="109"/>
      <c r="C4690" s="16"/>
      <c r="Y4690" s="98"/>
    </row>
    <row r="4691" spans="2:25" x14ac:dyDescent="0.25">
      <c r="B4691" s="109"/>
      <c r="C4691" s="16"/>
      <c r="Y4691" s="98"/>
    </row>
    <row r="4692" spans="2:25" x14ac:dyDescent="0.25">
      <c r="B4692" s="109"/>
      <c r="C4692" s="16"/>
      <c r="Y4692" s="98"/>
    </row>
    <row r="4693" spans="2:25" x14ac:dyDescent="0.25">
      <c r="B4693" s="109"/>
      <c r="C4693" s="16"/>
      <c r="Y4693" s="98"/>
    </row>
    <row r="4694" spans="2:25" x14ac:dyDescent="0.25">
      <c r="B4694" s="109"/>
      <c r="C4694" s="16"/>
      <c r="Y4694" s="98"/>
    </row>
    <row r="4695" spans="2:25" x14ac:dyDescent="0.25">
      <c r="B4695" s="109"/>
      <c r="C4695" s="16"/>
      <c r="Y4695" s="98"/>
    </row>
    <row r="4696" spans="2:25" x14ac:dyDescent="0.25">
      <c r="B4696" s="109"/>
      <c r="C4696" s="16"/>
      <c r="Y4696" s="98"/>
    </row>
    <row r="4697" spans="2:25" x14ac:dyDescent="0.25">
      <c r="B4697" s="109"/>
      <c r="C4697" s="16"/>
      <c r="Y4697" s="98"/>
    </row>
    <row r="4698" spans="2:25" x14ac:dyDescent="0.25">
      <c r="B4698" s="109"/>
      <c r="C4698" s="16"/>
      <c r="Y4698" s="98"/>
    </row>
    <row r="4699" spans="2:25" x14ac:dyDescent="0.25">
      <c r="B4699" s="109"/>
      <c r="C4699" s="16"/>
      <c r="Y4699" s="98"/>
    </row>
    <row r="4700" spans="2:25" x14ac:dyDescent="0.25">
      <c r="B4700" s="109"/>
      <c r="C4700" s="16"/>
      <c r="Y4700" s="98"/>
    </row>
    <row r="4701" spans="2:25" x14ac:dyDescent="0.25">
      <c r="B4701" s="109"/>
      <c r="C4701" s="16"/>
      <c r="Y4701" s="98"/>
    </row>
    <row r="4702" spans="2:25" x14ac:dyDescent="0.25">
      <c r="B4702" s="109"/>
      <c r="C4702" s="16"/>
      <c r="Y4702" s="98"/>
    </row>
    <row r="4703" spans="2:25" x14ac:dyDescent="0.25">
      <c r="B4703" s="109"/>
      <c r="C4703" s="16"/>
      <c r="Y4703" s="98"/>
    </row>
    <row r="4704" spans="2:25" x14ac:dyDescent="0.25">
      <c r="B4704" s="109"/>
      <c r="C4704" s="16"/>
      <c r="Y4704" s="98"/>
    </row>
    <row r="4705" spans="2:25" x14ac:dyDescent="0.25">
      <c r="B4705" s="109"/>
      <c r="C4705" s="16"/>
      <c r="Y4705" s="98"/>
    </row>
    <row r="4706" spans="2:25" x14ac:dyDescent="0.25">
      <c r="B4706" s="109"/>
      <c r="C4706" s="16"/>
      <c r="Y4706" s="98"/>
    </row>
    <row r="4707" spans="2:25" x14ac:dyDescent="0.25">
      <c r="B4707" s="109"/>
      <c r="C4707" s="16"/>
      <c r="Y4707" s="98"/>
    </row>
    <row r="4708" spans="2:25" x14ac:dyDescent="0.25">
      <c r="B4708" s="109"/>
      <c r="C4708" s="16"/>
      <c r="Y4708" s="98"/>
    </row>
    <row r="4709" spans="2:25" x14ac:dyDescent="0.25">
      <c r="B4709" s="109"/>
      <c r="C4709" s="16"/>
      <c r="Y4709" s="98"/>
    </row>
    <row r="4710" spans="2:25" x14ac:dyDescent="0.25">
      <c r="B4710" s="109"/>
      <c r="C4710" s="16"/>
      <c r="Y4710" s="98"/>
    </row>
    <row r="4711" spans="2:25" x14ac:dyDescent="0.25">
      <c r="B4711" s="109"/>
      <c r="C4711" s="16"/>
      <c r="Y4711" s="98"/>
    </row>
    <row r="4712" spans="2:25" x14ac:dyDescent="0.25">
      <c r="B4712" s="109"/>
      <c r="C4712" s="16"/>
      <c r="Y4712" s="98"/>
    </row>
    <row r="4713" spans="2:25" x14ac:dyDescent="0.25">
      <c r="B4713" s="109"/>
      <c r="C4713" s="16"/>
      <c r="Y4713" s="98"/>
    </row>
    <row r="4714" spans="2:25" x14ac:dyDescent="0.25">
      <c r="B4714" s="109"/>
      <c r="C4714" s="16"/>
      <c r="Y4714" s="98"/>
    </row>
    <row r="4715" spans="2:25" x14ac:dyDescent="0.25">
      <c r="B4715" s="109"/>
      <c r="C4715" s="16"/>
      <c r="Y4715" s="98"/>
    </row>
    <row r="4716" spans="2:25" x14ac:dyDescent="0.25">
      <c r="B4716" s="109"/>
      <c r="C4716" s="16"/>
      <c r="Y4716" s="98"/>
    </row>
    <row r="4717" spans="2:25" x14ac:dyDescent="0.25">
      <c r="B4717" s="109"/>
      <c r="C4717" s="16"/>
      <c r="Y4717" s="98"/>
    </row>
    <row r="4718" spans="2:25" x14ac:dyDescent="0.25">
      <c r="B4718" s="109"/>
      <c r="C4718" s="16"/>
      <c r="Y4718" s="98"/>
    </row>
    <row r="4719" spans="2:25" x14ac:dyDescent="0.25">
      <c r="B4719" s="109"/>
      <c r="C4719" s="16"/>
      <c r="Y4719" s="98"/>
    </row>
    <row r="4720" spans="2:25" x14ac:dyDescent="0.25">
      <c r="B4720" s="109"/>
      <c r="C4720" s="16"/>
      <c r="Y4720" s="98"/>
    </row>
    <row r="4721" spans="2:25" x14ac:dyDescent="0.25">
      <c r="B4721" s="109"/>
      <c r="C4721" s="16"/>
      <c r="Y4721" s="98"/>
    </row>
    <row r="4722" spans="2:25" x14ac:dyDescent="0.25">
      <c r="B4722" s="109"/>
      <c r="C4722" s="16"/>
      <c r="Y4722" s="98"/>
    </row>
    <row r="4723" spans="2:25" x14ac:dyDescent="0.25">
      <c r="B4723" s="109"/>
      <c r="C4723" s="16"/>
      <c r="Y4723" s="98"/>
    </row>
    <row r="4724" spans="2:25" x14ac:dyDescent="0.25">
      <c r="B4724" s="109"/>
      <c r="C4724" s="16"/>
      <c r="Y4724" s="98"/>
    </row>
    <row r="4725" spans="2:25" x14ac:dyDescent="0.25">
      <c r="B4725" s="109"/>
      <c r="C4725" s="16"/>
      <c r="Y4725" s="98"/>
    </row>
    <row r="4726" spans="2:25" x14ac:dyDescent="0.25">
      <c r="B4726" s="109"/>
      <c r="C4726" s="16"/>
      <c r="Y4726" s="98"/>
    </row>
    <row r="4727" spans="2:25" x14ac:dyDescent="0.25">
      <c r="B4727" s="109"/>
      <c r="C4727" s="16"/>
      <c r="Y4727" s="98"/>
    </row>
    <row r="4728" spans="2:25" x14ac:dyDescent="0.25">
      <c r="B4728" s="109"/>
      <c r="C4728" s="16"/>
      <c r="Y4728" s="98"/>
    </row>
    <row r="4729" spans="2:25" x14ac:dyDescent="0.25">
      <c r="B4729" s="109"/>
      <c r="C4729" s="16"/>
      <c r="Y4729" s="98"/>
    </row>
    <row r="4730" spans="2:25" x14ac:dyDescent="0.25">
      <c r="B4730" s="109"/>
      <c r="C4730" s="16"/>
      <c r="Y4730" s="98"/>
    </row>
    <row r="4731" spans="2:25" x14ac:dyDescent="0.25">
      <c r="B4731" s="109"/>
      <c r="C4731" s="16"/>
      <c r="Y4731" s="98"/>
    </row>
    <row r="4732" spans="2:25" x14ac:dyDescent="0.25">
      <c r="B4732" s="109"/>
      <c r="C4732" s="16"/>
      <c r="Y4732" s="98"/>
    </row>
    <row r="4733" spans="2:25" x14ac:dyDescent="0.25">
      <c r="B4733" s="109"/>
      <c r="C4733" s="16"/>
      <c r="Y4733" s="98"/>
    </row>
    <row r="4734" spans="2:25" x14ac:dyDescent="0.25">
      <c r="B4734" s="109"/>
      <c r="C4734" s="16"/>
      <c r="Y4734" s="98"/>
    </row>
    <row r="4735" spans="2:25" x14ac:dyDescent="0.25">
      <c r="B4735" s="109"/>
      <c r="C4735" s="16"/>
      <c r="Y4735" s="98"/>
    </row>
    <row r="4736" spans="2:25" x14ac:dyDescent="0.25">
      <c r="B4736" s="109"/>
      <c r="C4736" s="16"/>
      <c r="Y4736" s="98"/>
    </row>
    <row r="4737" spans="2:25" x14ac:dyDescent="0.25">
      <c r="B4737" s="109"/>
      <c r="C4737" s="16"/>
      <c r="Y4737" s="98"/>
    </row>
    <row r="4738" spans="2:25" x14ac:dyDescent="0.25">
      <c r="B4738" s="109"/>
      <c r="C4738" s="16"/>
      <c r="Y4738" s="98"/>
    </row>
    <row r="4739" spans="2:25" x14ac:dyDescent="0.25">
      <c r="B4739" s="109"/>
      <c r="C4739" s="16"/>
      <c r="Y4739" s="98"/>
    </row>
    <row r="4740" spans="2:25" x14ac:dyDescent="0.25">
      <c r="B4740" s="109"/>
      <c r="C4740" s="16"/>
      <c r="Y4740" s="98"/>
    </row>
    <row r="4741" spans="2:25" x14ac:dyDescent="0.25">
      <c r="B4741" s="109"/>
      <c r="C4741" s="16"/>
      <c r="Y4741" s="98"/>
    </row>
    <row r="4742" spans="2:25" x14ac:dyDescent="0.25">
      <c r="B4742" s="109"/>
      <c r="C4742" s="16"/>
      <c r="Y4742" s="98"/>
    </row>
    <row r="4743" spans="2:25" x14ac:dyDescent="0.25">
      <c r="B4743" s="109"/>
      <c r="C4743" s="16"/>
      <c r="Y4743" s="98"/>
    </row>
    <row r="4744" spans="2:25" x14ac:dyDescent="0.25">
      <c r="B4744" s="109"/>
      <c r="C4744" s="16"/>
      <c r="Y4744" s="98"/>
    </row>
    <row r="4745" spans="2:25" x14ac:dyDescent="0.25">
      <c r="B4745" s="109"/>
      <c r="C4745" s="16"/>
      <c r="Y4745" s="98"/>
    </row>
    <row r="4746" spans="2:25" x14ac:dyDescent="0.25">
      <c r="B4746" s="109"/>
      <c r="C4746" s="16"/>
      <c r="Y4746" s="98"/>
    </row>
    <row r="4747" spans="2:25" x14ac:dyDescent="0.25">
      <c r="B4747" s="109"/>
      <c r="C4747" s="16"/>
      <c r="Y4747" s="98"/>
    </row>
    <row r="4748" spans="2:25" x14ac:dyDescent="0.25">
      <c r="B4748" s="109"/>
      <c r="C4748" s="16"/>
      <c r="Y4748" s="98"/>
    </row>
    <row r="4749" spans="2:25" x14ac:dyDescent="0.25">
      <c r="B4749" s="109"/>
      <c r="C4749" s="16"/>
      <c r="Y4749" s="98"/>
    </row>
    <row r="4750" spans="2:25" x14ac:dyDescent="0.25">
      <c r="B4750" s="109"/>
      <c r="C4750" s="16"/>
      <c r="Y4750" s="98"/>
    </row>
    <row r="4751" spans="2:25" x14ac:dyDescent="0.25">
      <c r="B4751" s="109"/>
      <c r="C4751" s="16"/>
      <c r="Y4751" s="98"/>
    </row>
    <row r="4752" spans="2:25" x14ac:dyDescent="0.25">
      <c r="B4752" s="109"/>
      <c r="C4752" s="16"/>
      <c r="Y4752" s="98"/>
    </row>
    <row r="4753" spans="2:25" x14ac:dyDescent="0.25">
      <c r="B4753" s="109"/>
      <c r="C4753" s="16"/>
      <c r="Y4753" s="98"/>
    </row>
    <row r="4754" spans="2:25" x14ac:dyDescent="0.25">
      <c r="B4754" s="109"/>
      <c r="C4754" s="16"/>
      <c r="Y4754" s="98"/>
    </row>
    <row r="4755" spans="2:25" x14ac:dyDescent="0.25">
      <c r="B4755" s="109"/>
      <c r="C4755" s="16"/>
      <c r="Y4755" s="98"/>
    </row>
    <row r="4756" spans="2:25" x14ac:dyDescent="0.25">
      <c r="B4756" s="109"/>
      <c r="C4756" s="16"/>
      <c r="Y4756" s="98"/>
    </row>
    <row r="4757" spans="2:25" x14ac:dyDescent="0.25">
      <c r="B4757" s="109"/>
      <c r="C4757" s="16"/>
      <c r="Y4757" s="98"/>
    </row>
    <row r="4758" spans="2:25" x14ac:dyDescent="0.25">
      <c r="B4758" s="109"/>
      <c r="C4758" s="16"/>
      <c r="Y4758" s="98"/>
    </row>
    <row r="4759" spans="2:25" x14ac:dyDescent="0.25">
      <c r="B4759" s="109"/>
      <c r="C4759" s="16"/>
      <c r="Y4759" s="98"/>
    </row>
    <row r="4760" spans="2:25" x14ac:dyDescent="0.25">
      <c r="B4760" s="109"/>
      <c r="C4760" s="16"/>
      <c r="Y4760" s="98"/>
    </row>
    <row r="4761" spans="2:25" x14ac:dyDescent="0.25">
      <c r="B4761" s="109"/>
      <c r="C4761" s="16"/>
      <c r="Y4761" s="98"/>
    </row>
    <row r="4762" spans="2:25" x14ac:dyDescent="0.25">
      <c r="B4762" s="109"/>
      <c r="C4762" s="16"/>
      <c r="Y4762" s="98"/>
    </row>
    <row r="4763" spans="2:25" x14ac:dyDescent="0.25">
      <c r="B4763" s="109"/>
      <c r="C4763" s="16"/>
      <c r="Y4763" s="98"/>
    </row>
    <row r="4764" spans="2:25" x14ac:dyDescent="0.25">
      <c r="B4764" s="109"/>
      <c r="C4764" s="16"/>
      <c r="Y4764" s="98"/>
    </row>
    <row r="4765" spans="2:25" x14ac:dyDescent="0.25">
      <c r="B4765" s="109"/>
      <c r="C4765" s="16"/>
      <c r="Y4765" s="98"/>
    </row>
    <row r="4766" spans="2:25" x14ac:dyDescent="0.25">
      <c r="B4766" s="109"/>
      <c r="C4766" s="16"/>
      <c r="Y4766" s="98"/>
    </row>
    <row r="4767" spans="2:25" x14ac:dyDescent="0.25">
      <c r="B4767" s="109"/>
      <c r="C4767" s="16"/>
      <c r="Y4767" s="98"/>
    </row>
    <row r="4768" spans="2:25" x14ac:dyDescent="0.25">
      <c r="B4768" s="109"/>
      <c r="C4768" s="16"/>
      <c r="Y4768" s="98"/>
    </row>
    <row r="4769" spans="2:25" x14ac:dyDescent="0.25">
      <c r="B4769" s="109"/>
      <c r="C4769" s="16"/>
      <c r="Y4769" s="98"/>
    </row>
    <row r="4770" spans="2:25" x14ac:dyDescent="0.25">
      <c r="B4770" s="109"/>
      <c r="C4770" s="16"/>
      <c r="Y4770" s="98"/>
    </row>
    <row r="4771" spans="2:25" x14ac:dyDescent="0.25">
      <c r="B4771" s="109"/>
      <c r="C4771" s="16"/>
      <c r="Y4771" s="98"/>
    </row>
    <row r="4772" spans="2:25" x14ac:dyDescent="0.25">
      <c r="B4772" s="109"/>
      <c r="C4772" s="16"/>
      <c r="Y4772" s="98"/>
    </row>
    <row r="4773" spans="2:25" x14ac:dyDescent="0.25">
      <c r="B4773" s="109"/>
      <c r="C4773" s="16"/>
      <c r="Y4773" s="98"/>
    </row>
    <row r="4774" spans="2:25" x14ac:dyDescent="0.25">
      <c r="B4774" s="109"/>
      <c r="C4774" s="16"/>
      <c r="Y4774" s="98"/>
    </row>
    <row r="4775" spans="2:25" x14ac:dyDescent="0.25">
      <c r="B4775" s="109"/>
      <c r="C4775" s="16"/>
      <c r="Y4775" s="98"/>
    </row>
    <row r="4776" spans="2:25" x14ac:dyDescent="0.25">
      <c r="B4776" s="109"/>
      <c r="C4776" s="16"/>
      <c r="Y4776" s="98"/>
    </row>
    <row r="4777" spans="2:25" x14ac:dyDescent="0.25">
      <c r="B4777" s="109"/>
      <c r="C4777" s="16"/>
      <c r="Y4777" s="98"/>
    </row>
    <row r="4778" spans="2:25" x14ac:dyDescent="0.25">
      <c r="B4778" s="109"/>
      <c r="C4778" s="16"/>
      <c r="Y4778" s="98"/>
    </row>
    <row r="4779" spans="2:25" x14ac:dyDescent="0.25">
      <c r="B4779" s="109"/>
      <c r="C4779" s="16"/>
      <c r="Y4779" s="98"/>
    </row>
    <row r="4780" spans="2:25" x14ac:dyDescent="0.25">
      <c r="B4780" s="109"/>
      <c r="C4780" s="16"/>
      <c r="Y4780" s="98"/>
    </row>
    <row r="4781" spans="2:25" x14ac:dyDescent="0.25">
      <c r="B4781" s="109"/>
      <c r="C4781" s="16"/>
      <c r="Y4781" s="98"/>
    </row>
    <row r="4782" spans="2:25" x14ac:dyDescent="0.25">
      <c r="B4782" s="109"/>
      <c r="C4782" s="16"/>
      <c r="Y4782" s="98"/>
    </row>
    <row r="4783" spans="2:25" x14ac:dyDescent="0.25">
      <c r="B4783" s="109"/>
      <c r="C4783" s="16"/>
      <c r="Y4783" s="98"/>
    </row>
    <row r="4784" spans="2:25" x14ac:dyDescent="0.25">
      <c r="B4784" s="109"/>
      <c r="C4784" s="16"/>
      <c r="Y4784" s="98"/>
    </row>
    <row r="4785" spans="2:25" x14ac:dyDescent="0.25">
      <c r="B4785" s="109"/>
      <c r="C4785" s="16"/>
      <c r="Y4785" s="98"/>
    </row>
    <row r="4786" spans="2:25" x14ac:dyDescent="0.25">
      <c r="B4786" s="109"/>
      <c r="C4786" s="16"/>
      <c r="Y4786" s="98"/>
    </row>
    <row r="4787" spans="2:25" x14ac:dyDescent="0.25">
      <c r="B4787" s="109"/>
      <c r="C4787" s="16"/>
      <c r="Y4787" s="98"/>
    </row>
    <row r="4788" spans="2:25" x14ac:dyDescent="0.25">
      <c r="B4788" s="109"/>
      <c r="C4788" s="16"/>
      <c r="Y4788" s="98"/>
    </row>
    <row r="4789" spans="2:25" x14ac:dyDescent="0.25">
      <c r="B4789" s="109"/>
      <c r="C4789" s="16"/>
      <c r="Y4789" s="98"/>
    </row>
    <row r="4790" spans="2:25" x14ac:dyDescent="0.25">
      <c r="B4790" s="109"/>
      <c r="C4790" s="16"/>
      <c r="Y4790" s="98"/>
    </row>
    <row r="4791" spans="2:25" x14ac:dyDescent="0.25">
      <c r="B4791" s="109"/>
      <c r="C4791" s="16"/>
      <c r="Y4791" s="98"/>
    </row>
    <row r="4792" spans="2:25" x14ac:dyDescent="0.25">
      <c r="B4792" s="109"/>
      <c r="C4792" s="16"/>
      <c r="Y4792" s="98"/>
    </row>
    <row r="4793" spans="2:25" x14ac:dyDescent="0.25">
      <c r="B4793" s="109"/>
      <c r="C4793" s="16"/>
      <c r="Y4793" s="98"/>
    </row>
    <row r="4794" spans="2:25" x14ac:dyDescent="0.25">
      <c r="B4794" s="109"/>
      <c r="C4794" s="16"/>
      <c r="Y4794" s="98"/>
    </row>
    <row r="4795" spans="2:25" x14ac:dyDescent="0.25">
      <c r="B4795" s="109"/>
      <c r="C4795" s="16"/>
      <c r="Y4795" s="98"/>
    </row>
    <row r="4796" spans="2:25" x14ac:dyDescent="0.25">
      <c r="B4796" s="109"/>
      <c r="C4796" s="16"/>
      <c r="Y4796" s="98"/>
    </row>
    <row r="4797" spans="2:25" x14ac:dyDescent="0.25">
      <c r="B4797" s="109"/>
      <c r="C4797" s="16"/>
      <c r="Y4797" s="98"/>
    </row>
    <row r="4798" spans="2:25" x14ac:dyDescent="0.25">
      <c r="B4798" s="109"/>
      <c r="C4798" s="16"/>
      <c r="Y4798" s="98"/>
    </row>
    <row r="4799" spans="2:25" x14ac:dyDescent="0.25">
      <c r="B4799" s="109"/>
      <c r="C4799" s="16"/>
      <c r="Y4799" s="98"/>
    </row>
    <row r="4800" spans="2:25" x14ac:dyDescent="0.25">
      <c r="B4800" s="109"/>
      <c r="C4800" s="16"/>
      <c r="Y4800" s="98"/>
    </row>
    <row r="4801" spans="2:25" x14ac:dyDescent="0.25">
      <c r="B4801" s="109"/>
      <c r="C4801" s="16"/>
      <c r="Y4801" s="98"/>
    </row>
    <row r="4802" spans="2:25" x14ac:dyDescent="0.25">
      <c r="B4802" s="109"/>
      <c r="C4802" s="16"/>
      <c r="Y4802" s="98"/>
    </row>
    <row r="4803" spans="2:25" x14ac:dyDescent="0.25">
      <c r="B4803" s="109"/>
      <c r="C4803" s="16"/>
      <c r="Y4803" s="98"/>
    </row>
    <row r="4804" spans="2:25" x14ac:dyDescent="0.25">
      <c r="B4804" s="109"/>
      <c r="C4804" s="16"/>
      <c r="Y4804" s="98"/>
    </row>
    <row r="4805" spans="2:25" x14ac:dyDescent="0.25">
      <c r="B4805" s="109"/>
      <c r="C4805" s="16"/>
      <c r="Y4805" s="98"/>
    </row>
    <row r="4806" spans="2:25" x14ac:dyDescent="0.25">
      <c r="B4806" s="109"/>
      <c r="C4806" s="16"/>
      <c r="Y4806" s="98"/>
    </row>
    <row r="4807" spans="2:25" x14ac:dyDescent="0.25">
      <c r="B4807" s="109"/>
      <c r="C4807" s="16"/>
      <c r="Y4807" s="98"/>
    </row>
    <row r="4808" spans="2:25" x14ac:dyDescent="0.25">
      <c r="B4808" s="109"/>
      <c r="C4808" s="16"/>
      <c r="Y4808" s="98"/>
    </row>
    <row r="4809" spans="2:25" x14ac:dyDescent="0.25">
      <c r="B4809" s="109"/>
      <c r="C4809" s="16"/>
      <c r="Y4809" s="98"/>
    </row>
    <row r="4810" spans="2:25" x14ac:dyDescent="0.25">
      <c r="B4810" s="109"/>
      <c r="C4810" s="16"/>
      <c r="Y4810" s="98"/>
    </row>
    <row r="4811" spans="2:25" x14ac:dyDescent="0.25">
      <c r="B4811" s="109"/>
      <c r="C4811" s="16"/>
      <c r="Y4811" s="98"/>
    </row>
    <row r="4812" spans="2:25" x14ac:dyDescent="0.25">
      <c r="B4812" s="109"/>
      <c r="C4812" s="16"/>
      <c r="Y4812" s="98"/>
    </row>
    <row r="4813" spans="2:25" x14ac:dyDescent="0.25">
      <c r="B4813" s="109"/>
      <c r="C4813" s="16"/>
      <c r="Y4813" s="98"/>
    </row>
    <row r="4814" spans="2:25" x14ac:dyDescent="0.25">
      <c r="B4814" s="109"/>
      <c r="C4814" s="16"/>
      <c r="Y4814" s="98"/>
    </row>
    <row r="4815" spans="2:25" x14ac:dyDescent="0.25">
      <c r="B4815" s="109"/>
      <c r="C4815" s="16"/>
      <c r="Y4815" s="98"/>
    </row>
    <row r="4816" spans="2:25" x14ac:dyDescent="0.25">
      <c r="B4816" s="109"/>
      <c r="C4816" s="16"/>
      <c r="Y4816" s="98"/>
    </row>
    <row r="4817" spans="2:25" x14ac:dyDescent="0.25">
      <c r="B4817" s="109"/>
      <c r="C4817" s="16"/>
      <c r="Y4817" s="98"/>
    </row>
    <row r="4818" spans="2:25" x14ac:dyDescent="0.25">
      <c r="B4818" s="109"/>
      <c r="C4818" s="16"/>
      <c r="Y4818" s="98"/>
    </row>
    <row r="4819" spans="2:25" x14ac:dyDescent="0.25">
      <c r="B4819" s="109"/>
      <c r="C4819" s="16"/>
      <c r="Y4819" s="98"/>
    </row>
    <row r="4820" spans="2:25" x14ac:dyDescent="0.25">
      <c r="B4820" s="109"/>
      <c r="C4820" s="16"/>
      <c r="Y4820" s="98"/>
    </row>
    <row r="4821" spans="2:25" x14ac:dyDescent="0.25">
      <c r="B4821" s="109"/>
      <c r="C4821" s="16"/>
      <c r="Y4821" s="98"/>
    </row>
    <row r="4822" spans="2:25" x14ac:dyDescent="0.25">
      <c r="B4822" s="109"/>
      <c r="C4822" s="16"/>
      <c r="Y4822" s="98"/>
    </row>
    <row r="4823" spans="2:25" x14ac:dyDescent="0.25">
      <c r="B4823" s="109"/>
      <c r="C4823" s="16"/>
      <c r="Y4823" s="98"/>
    </row>
    <row r="4824" spans="2:25" x14ac:dyDescent="0.25">
      <c r="B4824" s="109"/>
      <c r="C4824" s="16"/>
      <c r="Y4824" s="98"/>
    </row>
    <row r="4825" spans="2:25" x14ac:dyDescent="0.25">
      <c r="B4825" s="109"/>
      <c r="C4825" s="16"/>
      <c r="Y4825" s="98"/>
    </row>
    <row r="4826" spans="2:25" x14ac:dyDescent="0.25">
      <c r="B4826" s="109"/>
      <c r="C4826" s="16"/>
      <c r="Y4826" s="98"/>
    </row>
    <row r="4827" spans="2:25" x14ac:dyDescent="0.25">
      <c r="B4827" s="109"/>
      <c r="C4827" s="16"/>
      <c r="Y4827" s="98"/>
    </row>
    <row r="4828" spans="2:25" x14ac:dyDescent="0.25">
      <c r="B4828" s="109"/>
      <c r="C4828" s="16"/>
      <c r="Y4828" s="98"/>
    </row>
    <row r="4829" spans="2:25" x14ac:dyDescent="0.25">
      <c r="B4829" s="109"/>
      <c r="C4829" s="16"/>
      <c r="Y4829" s="98"/>
    </row>
    <row r="4830" spans="2:25" x14ac:dyDescent="0.25">
      <c r="B4830" s="109"/>
      <c r="C4830" s="16"/>
      <c r="Y4830" s="98"/>
    </row>
    <row r="4831" spans="2:25" x14ac:dyDescent="0.25">
      <c r="B4831" s="109"/>
      <c r="C4831" s="16"/>
      <c r="Y4831" s="98"/>
    </row>
    <row r="4832" spans="2:25" x14ac:dyDescent="0.25">
      <c r="B4832" s="109"/>
      <c r="C4832" s="16"/>
      <c r="Y4832" s="98"/>
    </row>
    <row r="4833" spans="2:25" x14ac:dyDescent="0.25">
      <c r="B4833" s="109"/>
      <c r="C4833" s="16"/>
      <c r="Y4833" s="98"/>
    </row>
    <row r="4834" spans="2:25" x14ac:dyDescent="0.25">
      <c r="B4834" s="109"/>
      <c r="C4834" s="16"/>
      <c r="Y4834" s="98"/>
    </row>
    <row r="4835" spans="2:25" x14ac:dyDescent="0.25">
      <c r="B4835" s="109"/>
      <c r="C4835" s="16"/>
      <c r="Y4835" s="98"/>
    </row>
    <row r="4836" spans="2:25" x14ac:dyDescent="0.25">
      <c r="B4836" s="109"/>
      <c r="C4836" s="16"/>
      <c r="Y4836" s="98"/>
    </row>
    <row r="4837" spans="2:25" x14ac:dyDescent="0.25">
      <c r="B4837" s="109"/>
      <c r="C4837" s="16"/>
      <c r="Y4837" s="98"/>
    </row>
    <row r="4838" spans="2:25" x14ac:dyDescent="0.25">
      <c r="B4838" s="109"/>
      <c r="C4838" s="16"/>
      <c r="Y4838" s="98"/>
    </row>
    <row r="4839" spans="2:25" x14ac:dyDescent="0.25">
      <c r="B4839" s="109"/>
      <c r="C4839" s="16"/>
      <c r="Y4839" s="98"/>
    </row>
    <row r="4840" spans="2:25" x14ac:dyDescent="0.25">
      <c r="B4840" s="109"/>
      <c r="C4840" s="16"/>
      <c r="Y4840" s="98"/>
    </row>
    <row r="4841" spans="2:25" x14ac:dyDescent="0.25">
      <c r="B4841" s="109"/>
      <c r="C4841" s="16"/>
      <c r="Y4841" s="98"/>
    </row>
    <row r="4842" spans="2:25" x14ac:dyDescent="0.25">
      <c r="B4842" s="109"/>
      <c r="C4842" s="16"/>
      <c r="Y4842" s="98"/>
    </row>
    <row r="4843" spans="2:25" x14ac:dyDescent="0.25">
      <c r="B4843" s="109"/>
      <c r="C4843" s="16"/>
      <c r="Y4843" s="98"/>
    </row>
    <row r="4844" spans="2:25" x14ac:dyDescent="0.25">
      <c r="B4844" s="109"/>
      <c r="C4844" s="16"/>
      <c r="Y4844" s="98"/>
    </row>
    <row r="4845" spans="2:25" x14ac:dyDescent="0.25">
      <c r="B4845" s="109"/>
      <c r="C4845" s="16"/>
      <c r="Y4845" s="98"/>
    </row>
    <row r="4846" spans="2:25" x14ac:dyDescent="0.25">
      <c r="B4846" s="109"/>
      <c r="C4846" s="16"/>
      <c r="Y4846" s="98"/>
    </row>
    <row r="4847" spans="2:25" x14ac:dyDescent="0.25">
      <c r="B4847" s="109"/>
      <c r="C4847" s="16"/>
      <c r="Y4847" s="98"/>
    </row>
    <row r="4848" spans="2:25" x14ac:dyDescent="0.25">
      <c r="B4848" s="109"/>
      <c r="C4848" s="16"/>
      <c r="Y4848" s="98"/>
    </row>
    <row r="4849" spans="2:25" x14ac:dyDescent="0.25">
      <c r="B4849" s="109"/>
      <c r="C4849" s="16"/>
      <c r="Y4849" s="98"/>
    </row>
    <row r="4850" spans="2:25" x14ac:dyDescent="0.25">
      <c r="B4850" s="109"/>
      <c r="C4850" s="16"/>
      <c r="Y4850" s="98"/>
    </row>
    <row r="4851" spans="2:25" x14ac:dyDescent="0.25">
      <c r="B4851" s="109"/>
      <c r="C4851" s="16"/>
      <c r="Y4851" s="98"/>
    </row>
    <row r="4852" spans="2:25" x14ac:dyDescent="0.25">
      <c r="B4852" s="109"/>
      <c r="C4852" s="16"/>
      <c r="Y4852" s="98"/>
    </row>
    <row r="4853" spans="2:25" x14ac:dyDescent="0.25">
      <c r="B4853" s="109"/>
      <c r="C4853" s="16"/>
      <c r="Y4853" s="98"/>
    </row>
    <row r="4854" spans="2:25" x14ac:dyDescent="0.25">
      <c r="B4854" s="109"/>
      <c r="C4854" s="16"/>
      <c r="Y4854" s="98"/>
    </row>
    <row r="4855" spans="2:25" x14ac:dyDescent="0.25">
      <c r="B4855" s="109"/>
      <c r="C4855" s="16"/>
      <c r="Y4855" s="98"/>
    </row>
    <row r="4856" spans="2:25" x14ac:dyDescent="0.25">
      <c r="B4856" s="109"/>
      <c r="C4856" s="16"/>
      <c r="Y4856" s="98"/>
    </row>
    <row r="4857" spans="2:25" x14ac:dyDescent="0.25">
      <c r="B4857" s="109"/>
      <c r="C4857" s="16"/>
      <c r="Y4857" s="98"/>
    </row>
    <row r="4858" spans="2:25" x14ac:dyDescent="0.25">
      <c r="B4858" s="109"/>
      <c r="C4858" s="16"/>
      <c r="Y4858" s="98"/>
    </row>
    <row r="4859" spans="2:25" x14ac:dyDescent="0.25">
      <c r="B4859" s="109"/>
      <c r="C4859" s="16"/>
      <c r="Y4859" s="98"/>
    </row>
    <row r="4860" spans="2:25" x14ac:dyDescent="0.25">
      <c r="B4860" s="109"/>
      <c r="C4860" s="16"/>
      <c r="Y4860" s="98"/>
    </row>
    <row r="4861" spans="2:25" x14ac:dyDescent="0.25">
      <c r="B4861" s="109"/>
      <c r="C4861" s="16"/>
      <c r="Y4861" s="98"/>
    </row>
    <row r="4862" spans="2:25" x14ac:dyDescent="0.25">
      <c r="B4862" s="109"/>
      <c r="C4862" s="16"/>
      <c r="Y4862" s="98"/>
    </row>
    <row r="4863" spans="2:25" x14ac:dyDescent="0.25">
      <c r="B4863" s="109"/>
      <c r="C4863" s="16"/>
      <c r="Y4863" s="98"/>
    </row>
    <row r="4864" spans="2:25" x14ac:dyDescent="0.25">
      <c r="B4864" s="109"/>
      <c r="C4864" s="16"/>
      <c r="Y4864" s="98"/>
    </row>
    <row r="4865" spans="2:25" x14ac:dyDescent="0.25">
      <c r="B4865" s="109"/>
      <c r="C4865" s="16"/>
      <c r="Y4865" s="98"/>
    </row>
    <row r="4866" spans="2:25" x14ac:dyDescent="0.25">
      <c r="B4866" s="109"/>
      <c r="C4866" s="16"/>
      <c r="Y4866" s="98"/>
    </row>
    <row r="4867" spans="2:25" x14ac:dyDescent="0.25">
      <c r="B4867" s="109"/>
      <c r="C4867" s="16"/>
      <c r="Y4867" s="98"/>
    </row>
    <row r="4868" spans="2:25" x14ac:dyDescent="0.25">
      <c r="B4868" s="109"/>
      <c r="C4868" s="16"/>
      <c r="Y4868" s="98"/>
    </row>
    <row r="4869" spans="2:25" x14ac:dyDescent="0.25">
      <c r="B4869" s="109"/>
      <c r="C4869" s="16"/>
      <c r="Y4869" s="98"/>
    </row>
    <row r="4870" spans="2:25" x14ac:dyDescent="0.25">
      <c r="B4870" s="109"/>
      <c r="C4870" s="16"/>
      <c r="Y4870" s="98"/>
    </row>
    <row r="4871" spans="2:25" x14ac:dyDescent="0.25">
      <c r="B4871" s="109"/>
      <c r="C4871" s="16"/>
      <c r="Y4871" s="98"/>
    </row>
    <row r="4872" spans="2:25" x14ac:dyDescent="0.25">
      <c r="B4872" s="109"/>
      <c r="C4872" s="16"/>
      <c r="Y4872" s="98"/>
    </row>
    <row r="4873" spans="2:25" x14ac:dyDescent="0.25">
      <c r="B4873" s="109"/>
      <c r="C4873" s="16"/>
      <c r="Y4873" s="98"/>
    </row>
    <row r="4874" spans="2:25" x14ac:dyDescent="0.25">
      <c r="B4874" s="109"/>
      <c r="C4874" s="16"/>
      <c r="Y4874" s="98"/>
    </row>
    <row r="4875" spans="2:25" x14ac:dyDescent="0.25">
      <c r="B4875" s="109"/>
      <c r="C4875" s="16"/>
      <c r="Y4875" s="98"/>
    </row>
    <row r="4876" spans="2:25" x14ac:dyDescent="0.25">
      <c r="B4876" s="109"/>
      <c r="C4876" s="16"/>
      <c r="Y4876" s="98"/>
    </row>
    <row r="4877" spans="2:25" x14ac:dyDescent="0.25">
      <c r="B4877" s="109"/>
      <c r="C4877" s="16"/>
      <c r="Y4877" s="98"/>
    </row>
    <row r="4878" spans="2:25" x14ac:dyDescent="0.25">
      <c r="B4878" s="109"/>
      <c r="C4878" s="16"/>
      <c r="Y4878" s="98"/>
    </row>
    <row r="4879" spans="2:25" x14ac:dyDescent="0.25">
      <c r="B4879" s="109"/>
      <c r="C4879" s="16"/>
      <c r="Y4879" s="98"/>
    </row>
    <row r="4880" spans="2:25" x14ac:dyDescent="0.25">
      <c r="B4880" s="109"/>
      <c r="C4880" s="16"/>
      <c r="Y4880" s="98"/>
    </row>
    <row r="4881" spans="2:25" x14ac:dyDescent="0.25">
      <c r="B4881" s="109"/>
      <c r="C4881" s="16"/>
      <c r="Y4881" s="98"/>
    </row>
    <row r="4882" spans="2:25" x14ac:dyDescent="0.25">
      <c r="B4882" s="109"/>
      <c r="C4882" s="16"/>
      <c r="Y4882" s="98"/>
    </row>
    <row r="4883" spans="2:25" x14ac:dyDescent="0.25">
      <c r="B4883" s="109"/>
      <c r="C4883" s="16"/>
      <c r="Y4883" s="98"/>
    </row>
    <row r="4884" spans="2:25" x14ac:dyDescent="0.25">
      <c r="B4884" s="109"/>
      <c r="C4884" s="16"/>
      <c r="Y4884" s="98"/>
    </row>
    <row r="4885" spans="2:25" x14ac:dyDescent="0.25">
      <c r="B4885" s="109"/>
      <c r="C4885" s="16"/>
      <c r="Y4885" s="98"/>
    </row>
    <row r="4886" spans="2:25" x14ac:dyDescent="0.25">
      <c r="B4886" s="109"/>
      <c r="C4886" s="16"/>
      <c r="Y4886" s="98"/>
    </row>
    <row r="4887" spans="2:25" x14ac:dyDescent="0.25">
      <c r="B4887" s="109"/>
      <c r="C4887" s="16"/>
      <c r="Y4887" s="98"/>
    </row>
    <row r="4888" spans="2:25" x14ac:dyDescent="0.25">
      <c r="B4888" s="109"/>
      <c r="C4888" s="16"/>
      <c r="Y4888" s="98"/>
    </row>
    <row r="4889" spans="2:25" x14ac:dyDescent="0.25">
      <c r="B4889" s="109"/>
      <c r="C4889" s="16"/>
      <c r="Y4889" s="98"/>
    </row>
    <row r="4890" spans="2:25" x14ac:dyDescent="0.25">
      <c r="B4890" s="109"/>
      <c r="C4890" s="16"/>
      <c r="Y4890" s="98"/>
    </row>
    <row r="4891" spans="2:25" x14ac:dyDescent="0.25">
      <c r="B4891" s="109"/>
      <c r="C4891" s="16"/>
      <c r="Y4891" s="98"/>
    </row>
    <row r="4892" spans="2:25" x14ac:dyDescent="0.25">
      <c r="B4892" s="109"/>
      <c r="C4892" s="16"/>
      <c r="Y4892" s="98"/>
    </row>
    <row r="4893" spans="2:25" x14ac:dyDescent="0.25">
      <c r="B4893" s="109"/>
      <c r="C4893" s="16"/>
      <c r="Y4893" s="98"/>
    </row>
    <row r="4894" spans="2:25" x14ac:dyDescent="0.25">
      <c r="B4894" s="109"/>
      <c r="C4894" s="16"/>
      <c r="Y4894" s="98"/>
    </row>
    <row r="4895" spans="2:25" x14ac:dyDescent="0.25">
      <c r="B4895" s="109"/>
      <c r="C4895" s="16"/>
      <c r="Y4895" s="98"/>
    </row>
    <row r="4896" spans="2:25" x14ac:dyDescent="0.25">
      <c r="B4896" s="109"/>
      <c r="C4896" s="16"/>
      <c r="Y4896" s="98"/>
    </row>
    <row r="4897" spans="2:25" x14ac:dyDescent="0.25">
      <c r="B4897" s="109"/>
      <c r="C4897" s="16"/>
      <c r="Y4897" s="98"/>
    </row>
    <row r="4898" spans="2:25" x14ac:dyDescent="0.25">
      <c r="B4898" s="109"/>
      <c r="C4898" s="16"/>
      <c r="Y4898" s="98"/>
    </row>
    <row r="4899" spans="2:25" x14ac:dyDescent="0.25">
      <c r="B4899" s="109"/>
      <c r="C4899" s="16"/>
      <c r="Y4899" s="98"/>
    </row>
    <row r="4900" spans="2:25" x14ac:dyDescent="0.25">
      <c r="B4900" s="109"/>
      <c r="C4900" s="16"/>
      <c r="Y4900" s="98"/>
    </row>
    <row r="4901" spans="2:25" x14ac:dyDescent="0.25">
      <c r="B4901" s="109"/>
      <c r="C4901" s="16"/>
      <c r="Y4901" s="98"/>
    </row>
    <row r="4902" spans="2:25" x14ac:dyDescent="0.25">
      <c r="B4902" s="109"/>
      <c r="C4902" s="16"/>
      <c r="Y4902" s="98"/>
    </row>
    <row r="4903" spans="2:25" x14ac:dyDescent="0.25">
      <c r="B4903" s="109"/>
      <c r="C4903" s="16"/>
      <c r="Y4903" s="98"/>
    </row>
    <row r="4904" spans="2:25" x14ac:dyDescent="0.25">
      <c r="B4904" s="109"/>
      <c r="C4904" s="16"/>
      <c r="Y4904" s="98"/>
    </row>
    <row r="4905" spans="2:25" x14ac:dyDescent="0.25">
      <c r="B4905" s="109"/>
      <c r="C4905" s="16"/>
      <c r="Y4905" s="98"/>
    </row>
    <row r="4906" spans="2:25" x14ac:dyDescent="0.25">
      <c r="B4906" s="109"/>
      <c r="C4906" s="16"/>
      <c r="Y4906" s="98"/>
    </row>
    <row r="4907" spans="2:25" x14ac:dyDescent="0.25">
      <c r="B4907" s="109"/>
      <c r="C4907" s="16"/>
      <c r="Y4907" s="98"/>
    </row>
    <row r="4908" spans="2:25" x14ac:dyDescent="0.25">
      <c r="B4908" s="109"/>
      <c r="C4908" s="16"/>
      <c r="Y4908" s="98"/>
    </row>
    <row r="4909" spans="2:25" x14ac:dyDescent="0.25">
      <c r="B4909" s="109"/>
      <c r="C4909" s="16"/>
      <c r="Y4909" s="98"/>
    </row>
    <row r="4910" spans="2:25" x14ac:dyDescent="0.25">
      <c r="B4910" s="109"/>
      <c r="C4910" s="16"/>
      <c r="Y4910" s="98"/>
    </row>
    <row r="4911" spans="2:25" x14ac:dyDescent="0.25">
      <c r="B4911" s="109"/>
      <c r="C4911" s="16"/>
      <c r="Y4911" s="98"/>
    </row>
    <row r="4912" spans="2:25" x14ac:dyDescent="0.25">
      <c r="B4912" s="109"/>
      <c r="C4912" s="16"/>
      <c r="Y4912" s="98"/>
    </row>
    <row r="4913" spans="2:25" x14ac:dyDescent="0.25">
      <c r="B4913" s="109"/>
      <c r="C4913" s="16"/>
      <c r="Y4913" s="98"/>
    </row>
    <row r="4914" spans="2:25" x14ac:dyDescent="0.25">
      <c r="B4914" s="109"/>
      <c r="C4914" s="16"/>
      <c r="Y4914" s="98"/>
    </row>
    <row r="4915" spans="2:25" x14ac:dyDescent="0.25">
      <c r="B4915" s="109"/>
      <c r="C4915" s="16"/>
      <c r="Y4915" s="98"/>
    </row>
    <row r="4916" spans="2:25" x14ac:dyDescent="0.25">
      <c r="B4916" s="109"/>
      <c r="C4916" s="16"/>
      <c r="Y4916" s="98"/>
    </row>
    <row r="4917" spans="2:25" x14ac:dyDescent="0.25">
      <c r="B4917" s="109"/>
      <c r="C4917" s="16"/>
      <c r="Y4917" s="98"/>
    </row>
    <row r="4918" spans="2:25" x14ac:dyDescent="0.25">
      <c r="B4918" s="109"/>
      <c r="C4918" s="16"/>
      <c r="Y4918" s="98"/>
    </row>
    <row r="4919" spans="2:25" x14ac:dyDescent="0.25">
      <c r="B4919" s="109"/>
      <c r="C4919" s="16"/>
      <c r="Y4919" s="98"/>
    </row>
    <row r="4920" spans="2:25" x14ac:dyDescent="0.25">
      <c r="B4920" s="109"/>
      <c r="C4920" s="16"/>
      <c r="Y4920" s="98"/>
    </row>
    <row r="4921" spans="2:25" x14ac:dyDescent="0.25">
      <c r="B4921" s="109"/>
      <c r="C4921" s="16"/>
      <c r="Y4921" s="98"/>
    </row>
    <row r="4922" spans="2:25" x14ac:dyDescent="0.25">
      <c r="B4922" s="109"/>
      <c r="C4922" s="16"/>
      <c r="Y4922" s="98"/>
    </row>
    <row r="4923" spans="2:25" x14ac:dyDescent="0.25">
      <c r="B4923" s="109"/>
      <c r="C4923" s="16"/>
      <c r="Y4923" s="98"/>
    </row>
    <row r="4924" spans="2:25" x14ac:dyDescent="0.25">
      <c r="B4924" s="109"/>
      <c r="C4924" s="16"/>
      <c r="Y4924" s="98"/>
    </row>
    <row r="4925" spans="2:25" x14ac:dyDescent="0.25">
      <c r="B4925" s="109"/>
      <c r="C4925" s="16"/>
      <c r="Y4925" s="98"/>
    </row>
    <row r="4926" spans="2:25" x14ac:dyDescent="0.25">
      <c r="B4926" s="109"/>
      <c r="C4926" s="16"/>
      <c r="Y4926" s="98"/>
    </row>
    <row r="4927" spans="2:25" x14ac:dyDescent="0.25">
      <c r="B4927" s="109"/>
      <c r="C4927" s="16"/>
      <c r="Y4927" s="98"/>
    </row>
    <row r="4928" spans="2:25" x14ac:dyDescent="0.25">
      <c r="B4928" s="109"/>
      <c r="C4928" s="16"/>
      <c r="Y4928" s="98"/>
    </row>
    <row r="4929" spans="2:25" x14ac:dyDescent="0.25">
      <c r="B4929" s="109"/>
      <c r="C4929" s="16"/>
      <c r="Y4929" s="98"/>
    </row>
    <row r="4930" spans="2:25" x14ac:dyDescent="0.25">
      <c r="B4930" s="109"/>
      <c r="C4930" s="16"/>
      <c r="Y4930" s="98"/>
    </row>
    <row r="4931" spans="2:25" x14ac:dyDescent="0.25">
      <c r="B4931" s="109"/>
      <c r="C4931" s="16"/>
      <c r="Y4931" s="98"/>
    </row>
    <row r="4932" spans="2:25" x14ac:dyDescent="0.25">
      <c r="B4932" s="109"/>
      <c r="C4932" s="16"/>
      <c r="Y4932" s="98"/>
    </row>
    <row r="4933" spans="2:25" x14ac:dyDescent="0.25">
      <c r="B4933" s="109"/>
      <c r="C4933" s="16"/>
      <c r="Y4933" s="98"/>
    </row>
    <row r="4934" spans="2:25" x14ac:dyDescent="0.25">
      <c r="B4934" s="109"/>
      <c r="C4934" s="16"/>
      <c r="Y4934" s="98"/>
    </row>
    <row r="4935" spans="2:25" x14ac:dyDescent="0.25">
      <c r="B4935" s="109"/>
      <c r="C4935" s="16"/>
      <c r="Y4935" s="98"/>
    </row>
    <row r="4936" spans="2:25" x14ac:dyDescent="0.25">
      <c r="B4936" s="109"/>
      <c r="C4936" s="16"/>
      <c r="Y4936" s="98"/>
    </row>
    <row r="4937" spans="2:25" x14ac:dyDescent="0.25">
      <c r="B4937" s="109"/>
      <c r="C4937" s="16"/>
      <c r="Y4937" s="98"/>
    </row>
    <row r="4938" spans="2:25" x14ac:dyDescent="0.25">
      <c r="B4938" s="109"/>
      <c r="C4938" s="16"/>
      <c r="Y4938" s="98"/>
    </row>
    <row r="4939" spans="2:25" x14ac:dyDescent="0.25">
      <c r="B4939" s="109"/>
      <c r="C4939" s="16"/>
      <c r="Y4939" s="98"/>
    </row>
    <row r="4940" spans="2:25" x14ac:dyDescent="0.25">
      <c r="B4940" s="109"/>
      <c r="C4940" s="16"/>
      <c r="Y4940" s="98"/>
    </row>
    <row r="4941" spans="2:25" x14ac:dyDescent="0.25">
      <c r="B4941" s="109"/>
      <c r="C4941" s="16"/>
      <c r="Y4941" s="98"/>
    </row>
    <row r="4942" spans="2:25" x14ac:dyDescent="0.25">
      <c r="B4942" s="109"/>
      <c r="C4942" s="16"/>
      <c r="Y4942" s="98"/>
    </row>
    <row r="4943" spans="2:25" x14ac:dyDescent="0.25">
      <c r="B4943" s="109"/>
      <c r="C4943" s="16"/>
      <c r="Y4943" s="98"/>
    </row>
    <row r="4944" spans="2:25" x14ac:dyDescent="0.25">
      <c r="B4944" s="109"/>
      <c r="C4944" s="16"/>
      <c r="Y4944" s="98"/>
    </row>
    <row r="4945" spans="2:25" x14ac:dyDescent="0.25">
      <c r="B4945" s="109"/>
      <c r="C4945" s="16"/>
      <c r="Y4945" s="98"/>
    </row>
    <row r="4946" spans="2:25" x14ac:dyDescent="0.25">
      <c r="B4946" s="109"/>
      <c r="C4946" s="16"/>
      <c r="Y4946" s="98"/>
    </row>
    <row r="4947" spans="2:25" x14ac:dyDescent="0.25">
      <c r="B4947" s="109"/>
      <c r="C4947" s="16"/>
      <c r="Y4947" s="98"/>
    </row>
    <row r="4948" spans="2:25" x14ac:dyDescent="0.25">
      <c r="B4948" s="109"/>
      <c r="C4948" s="16"/>
      <c r="Y4948" s="98"/>
    </row>
    <row r="4949" spans="2:25" x14ac:dyDescent="0.25">
      <c r="B4949" s="109"/>
      <c r="C4949" s="16"/>
      <c r="Y4949" s="98"/>
    </row>
    <row r="4950" spans="2:25" x14ac:dyDescent="0.25">
      <c r="B4950" s="109"/>
      <c r="C4950" s="16"/>
      <c r="Y4950" s="98"/>
    </row>
    <row r="4951" spans="2:25" x14ac:dyDescent="0.25">
      <c r="B4951" s="109"/>
      <c r="C4951" s="16"/>
      <c r="Y4951" s="98"/>
    </row>
    <row r="4952" spans="2:25" x14ac:dyDescent="0.25">
      <c r="B4952" s="109"/>
      <c r="C4952" s="16"/>
      <c r="Y4952" s="98"/>
    </row>
    <row r="4953" spans="2:25" x14ac:dyDescent="0.25">
      <c r="B4953" s="109"/>
      <c r="C4953" s="16"/>
      <c r="Y4953" s="98"/>
    </row>
    <row r="4954" spans="2:25" x14ac:dyDescent="0.25">
      <c r="B4954" s="109"/>
      <c r="C4954" s="16"/>
      <c r="Y4954" s="98"/>
    </row>
    <row r="4955" spans="2:25" x14ac:dyDescent="0.25">
      <c r="B4955" s="109"/>
      <c r="C4955" s="16"/>
      <c r="Y4955" s="98"/>
    </row>
    <row r="4956" spans="2:25" x14ac:dyDescent="0.25">
      <c r="B4956" s="109"/>
      <c r="C4956" s="16"/>
      <c r="Y4956" s="98"/>
    </row>
    <row r="4957" spans="2:25" x14ac:dyDescent="0.25">
      <c r="B4957" s="109"/>
      <c r="C4957" s="16"/>
      <c r="Y4957" s="98"/>
    </row>
    <row r="4958" spans="2:25" x14ac:dyDescent="0.25">
      <c r="B4958" s="109"/>
      <c r="C4958" s="16"/>
      <c r="Y4958" s="98"/>
    </row>
    <row r="4959" spans="2:25" x14ac:dyDescent="0.25">
      <c r="B4959" s="109"/>
      <c r="C4959" s="16"/>
      <c r="Y4959" s="98"/>
    </row>
    <row r="4960" spans="2:25" x14ac:dyDescent="0.25">
      <c r="B4960" s="109"/>
      <c r="C4960" s="16"/>
      <c r="Y4960" s="98"/>
    </row>
    <row r="4961" spans="2:25" x14ac:dyDescent="0.25">
      <c r="B4961" s="109"/>
      <c r="C4961" s="16"/>
      <c r="Y4961" s="98"/>
    </row>
    <row r="4962" spans="2:25" x14ac:dyDescent="0.25">
      <c r="B4962" s="109"/>
      <c r="C4962" s="16"/>
      <c r="Y4962" s="98"/>
    </row>
    <row r="4963" spans="2:25" x14ac:dyDescent="0.25">
      <c r="B4963" s="109"/>
      <c r="C4963" s="16"/>
      <c r="Y4963" s="98"/>
    </row>
    <row r="4964" spans="2:25" x14ac:dyDescent="0.25">
      <c r="B4964" s="109"/>
      <c r="C4964" s="16"/>
      <c r="Y4964" s="98"/>
    </row>
    <row r="4965" spans="2:25" x14ac:dyDescent="0.25">
      <c r="B4965" s="109"/>
      <c r="C4965" s="16"/>
      <c r="Y4965" s="98"/>
    </row>
    <row r="4966" spans="2:25" x14ac:dyDescent="0.25">
      <c r="B4966" s="109"/>
      <c r="C4966" s="16"/>
      <c r="Y4966" s="98"/>
    </row>
    <row r="4967" spans="2:25" x14ac:dyDescent="0.25">
      <c r="B4967" s="109"/>
      <c r="C4967" s="16"/>
      <c r="Y4967" s="98"/>
    </row>
    <row r="4968" spans="2:25" x14ac:dyDescent="0.25">
      <c r="B4968" s="109"/>
      <c r="C4968" s="16"/>
      <c r="Y4968" s="98"/>
    </row>
    <row r="4969" spans="2:25" x14ac:dyDescent="0.25">
      <c r="B4969" s="109"/>
      <c r="C4969" s="16"/>
      <c r="Y4969" s="98"/>
    </row>
    <row r="4970" spans="2:25" x14ac:dyDescent="0.25">
      <c r="B4970" s="109"/>
      <c r="C4970" s="16"/>
      <c r="Y4970" s="98"/>
    </row>
    <row r="4971" spans="2:25" x14ac:dyDescent="0.25">
      <c r="B4971" s="109"/>
      <c r="C4971" s="16"/>
      <c r="Y4971" s="98"/>
    </row>
    <row r="4972" spans="2:25" x14ac:dyDescent="0.25">
      <c r="B4972" s="109"/>
      <c r="C4972" s="16"/>
      <c r="Y4972" s="98"/>
    </row>
    <row r="4973" spans="2:25" x14ac:dyDescent="0.25">
      <c r="B4973" s="109"/>
      <c r="C4973" s="16"/>
      <c r="Y4973" s="98"/>
    </row>
    <row r="4974" spans="2:25" x14ac:dyDescent="0.25">
      <c r="B4974" s="109"/>
      <c r="C4974" s="16"/>
      <c r="Y4974" s="98"/>
    </row>
    <row r="4975" spans="2:25" x14ac:dyDescent="0.25">
      <c r="B4975" s="109"/>
      <c r="C4975" s="16"/>
      <c r="Y4975" s="98"/>
    </row>
    <row r="4976" spans="2:25" x14ac:dyDescent="0.25">
      <c r="B4976" s="109"/>
      <c r="C4976" s="16"/>
      <c r="Y4976" s="98"/>
    </row>
    <row r="4977" spans="2:25" x14ac:dyDescent="0.25">
      <c r="B4977" s="109"/>
      <c r="C4977" s="16"/>
      <c r="Y4977" s="98"/>
    </row>
    <row r="4978" spans="2:25" x14ac:dyDescent="0.25">
      <c r="B4978" s="109"/>
      <c r="C4978" s="16"/>
      <c r="Y4978" s="98"/>
    </row>
    <row r="4979" spans="2:25" x14ac:dyDescent="0.25">
      <c r="B4979" s="109"/>
      <c r="C4979" s="16"/>
      <c r="Y4979" s="98"/>
    </row>
    <row r="4980" spans="2:25" x14ac:dyDescent="0.25">
      <c r="B4980" s="109"/>
      <c r="C4980" s="16"/>
      <c r="Y4980" s="98"/>
    </row>
    <row r="4981" spans="2:25" x14ac:dyDescent="0.25">
      <c r="B4981" s="109"/>
      <c r="C4981" s="16"/>
      <c r="Y4981" s="98"/>
    </row>
    <row r="4982" spans="2:25" x14ac:dyDescent="0.25">
      <c r="B4982" s="109"/>
      <c r="C4982" s="16"/>
      <c r="Y4982" s="98"/>
    </row>
    <row r="4983" spans="2:25" x14ac:dyDescent="0.25">
      <c r="B4983" s="109"/>
      <c r="C4983" s="16"/>
      <c r="Y4983" s="98"/>
    </row>
    <row r="4984" spans="2:25" x14ac:dyDescent="0.25">
      <c r="B4984" s="109"/>
      <c r="C4984" s="16"/>
      <c r="Y4984" s="98"/>
    </row>
    <row r="4985" spans="2:25" x14ac:dyDescent="0.25">
      <c r="B4985" s="109"/>
      <c r="C4985" s="16"/>
      <c r="Y4985" s="98"/>
    </row>
    <row r="4986" spans="2:25" x14ac:dyDescent="0.25">
      <c r="B4986" s="109"/>
      <c r="C4986" s="16"/>
      <c r="Y4986" s="98"/>
    </row>
    <row r="4987" spans="2:25" x14ac:dyDescent="0.25">
      <c r="B4987" s="109"/>
      <c r="C4987" s="16"/>
      <c r="Y4987" s="98"/>
    </row>
    <row r="4988" spans="2:25" x14ac:dyDescent="0.25">
      <c r="B4988" s="109"/>
      <c r="C4988" s="16"/>
      <c r="Y4988" s="98"/>
    </row>
    <row r="4989" spans="2:25" x14ac:dyDescent="0.25">
      <c r="B4989" s="109"/>
      <c r="C4989" s="16"/>
      <c r="Y4989" s="98"/>
    </row>
    <row r="4990" spans="2:25" x14ac:dyDescent="0.25">
      <c r="B4990" s="109"/>
      <c r="C4990" s="16"/>
      <c r="Y4990" s="98"/>
    </row>
    <row r="4991" spans="2:25" x14ac:dyDescent="0.25">
      <c r="B4991" s="109"/>
      <c r="C4991" s="16"/>
      <c r="Y4991" s="98"/>
    </row>
    <row r="4992" spans="2:25" x14ac:dyDescent="0.25">
      <c r="B4992" s="109"/>
      <c r="C4992" s="16"/>
      <c r="Y4992" s="98"/>
    </row>
    <row r="4993" spans="2:25" x14ac:dyDescent="0.25">
      <c r="B4993" s="109"/>
      <c r="C4993" s="16"/>
      <c r="Y4993" s="98"/>
    </row>
    <row r="4994" spans="2:25" x14ac:dyDescent="0.25">
      <c r="B4994" s="109"/>
      <c r="C4994" s="16"/>
      <c r="Y4994" s="98"/>
    </row>
    <row r="4995" spans="2:25" x14ac:dyDescent="0.25">
      <c r="B4995" s="109"/>
      <c r="C4995" s="16"/>
      <c r="Y4995" s="98"/>
    </row>
    <row r="4996" spans="2:25" x14ac:dyDescent="0.25">
      <c r="B4996" s="109"/>
      <c r="C4996" s="16"/>
      <c r="Y4996" s="98"/>
    </row>
    <row r="4997" spans="2:25" x14ac:dyDescent="0.25">
      <c r="B4997" s="109"/>
      <c r="C4997" s="16"/>
      <c r="Y4997" s="98"/>
    </row>
    <row r="4998" spans="2:25" x14ac:dyDescent="0.25">
      <c r="B4998" s="109"/>
      <c r="C4998" s="16"/>
      <c r="Y4998" s="98"/>
    </row>
    <row r="4999" spans="2:25" x14ac:dyDescent="0.25">
      <c r="B4999" s="109"/>
      <c r="C4999" s="16"/>
      <c r="Y4999" s="98"/>
    </row>
    <row r="5000" spans="2:25" x14ac:dyDescent="0.25">
      <c r="B5000" s="109"/>
      <c r="C5000" s="16"/>
      <c r="Y5000" s="98"/>
    </row>
    <row r="5001" spans="2:25" x14ac:dyDescent="0.25">
      <c r="B5001" s="109"/>
      <c r="C5001" s="16"/>
      <c r="Y5001" s="98"/>
    </row>
    <row r="5002" spans="2:25" x14ac:dyDescent="0.25">
      <c r="B5002" s="109"/>
      <c r="C5002" s="16"/>
      <c r="Y5002" s="98"/>
    </row>
    <row r="5003" spans="2:25" x14ac:dyDescent="0.25">
      <c r="B5003" s="109"/>
      <c r="C5003" s="16"/>
      <c r="Y5003" s="98"/>
    </row>
    <row r="5004" spans="2:25" x14ac:dyDescent="0.25">
      <c r="B5004" s="109"/>
      <c r="C5004" s="16"/>
      <c r="Y5004" s="98"/>
    </row>
    <row r="5005" spans="2:25" x14ac:dyDescent="0.25">
      <c r="B5005" s="109"/>
      <c r="C5005" s="16"/>
      <c r="Y5005" s="98"/>
    </row>
    <row r="5006" spans="2:25" x14ac:dyDescent="0.25">
      <c r="B5006" s="109"/>
      <c r="C5006" s="16"/>
      <c r="Y5006" s="98"/>
    </row>
    <row r="5007" spans="2:25" x14ac:dyDescent="0.25">
      <c r="B5007" s="109"/>
      <c r="C5007" s="16"/>
      <c r="Y5007" s="98"/>
    </row>
    <row r="5008" spans="2:25" x14ac:dyDescent="0.25">
      <c r="B5008" s="109"/>
      <c r="C5008" s="16"/>
      <c r="Y5008" s="98"/>
    </row>
    <row r="5009" spans="2:25" x14ac:dyDescent="0.25">
      <c r="B5009" s="109"/>
      <c r="C5009" s="16"/>
      <c r="Y5009" s="98"/>
    </row>
    <row r="5010" spans="2:25" x14ac:dyDescent="0.25">
      <c r="B5010" s="109"/>
      <c r="C5010" s="16"/>
      <c r="Y5010" s="98"/>
    </row>
    <row r="5011" spans="2:25" x14ac:dyDescent="0.25">
      <c r="B5011" s="109"/>
      <c r="C5011" s="16"/>
      <c r="Y5011" s="98"/>
    </row>
    <row r="5012" spans="2:25" x14ac:dyDescent="0.25">
      <c r="B5012" s="109"/>
      <c r="C5012" s="16"/>
      <c r="Y5012" s="98"/>
    </row>
    <row r="5013" spans="2:25" x14ac:dyDescent="0.25">
      <c r="B5013" s="109"/>
      <c r="C5013" s="16"/>
      <c r="Y5013" s="98"/>
    </row>
    <row r="5014" spans="2:25" x14ac:dyDescent="0.25">
      <c r="B5014" s="109"/>
      <c r="C5014" s="16"/>
      <c r="Y5014" s="98"/>
    </row>
    <row r="5015" spans="2:25" x14ac:dyDescent="0.25">
      <c r="B5015" s="109"/>
      <c r="C5015" s="16"/>
      <c r="Y5015" s="98"/>
    </row>
    <row r="5016" spans="2:25" x14ac:dyDescent="0.25">
      <c r="B5016" s="109"/>
      <c r="C5016" s="16"/>
      <c r="Y5016" s="98"/>
    </row>
    <row r="5017" spans="2:25" x14ac:dyDescent="0.25">
      <c r="B5017" s="109"/>
      <c r="C5017" s="16"/>
      <c r="Y5017" s="98"/>
    </row>
    <row r="5018" spans="2:25" x14ac:dyDescent="0.25">
      <c r="B5018" s="109"/>
      <c r="C5018" s="16"/>
      <c r="Y5018" s="98"/>
    </row>
    <row r="5019" spans="2:25" x14ac:dyDescent="0.25">
      <c r="B5019" s="109"/>
      <c r="C5019" s="16"/>
      <c r="Y5019" s="98"/>
    </row>
    <row r="5020" spans="2:25" x14ac:dyDescent="0.25">
      <c r="B5020" s="109"/>
      <c r="C5020" s="16"/>
      <c r="Y5020" s="98"/>
    </row>
    <row r="5021" spans="2:25" x14ac:dyDescent="0.25">
      <c r="B5021" s="109"/>
      <c r="C5021" s="16"/>
      <c r="Y5021" s="98"/>
    </row>
    <row r="5022" spans="2:25" x14ac:dyDescent="0.25">
      <c r="B5022" s="109"/>
      <c r="C5022" s="16"/>
      <c r="Y5022" s="98"/>
    </row>
    <row r="5023" spans="2:25" x14ac:dyDescent="0.25">
      <c r="B5023" s="109"/>
      <c r="C5023" s="16"/>
      <c r="Y5023" s="98"/>
    </row>
    <row r="5024" spans="2:25" x14ac:dyDescent="0.25">
      <c r="B5024" s="109"/>
      <c r="C5024" s="16"/>
      <c r="Y5024" s="98"/>
    </row>
    <row r="5025" spans="2:25" x14ac:dyDescent="0.25">
      <c r="B5025" s="109"/>
      <c r="C5025" s="16"/>
      <c r="Y5025" s="98"/>
    </row>
    <row r="5026" spans="2:25" x14ac:dyDescent="0.25">
      <c r="B5026" s="109"/>
      <c r="C5026" s="16"/>
      <c r="Y5026" s="98"/>
    </row>
    <row r="5027" spans="2:25" x14ac:dyDescent="0.25">
      <c r="B5027" s="109"/>
      <c r="C5027" s="16"/>
      <c r="Y5027" s="98"/>
    </row>
    <row r="5028" spans="2:25" x14ac:dyDescent="0.25">
      <c r="B5028" s="109"/>
      <c r="C5028" s="16"/>
      <c r="Y5028" s="98"/>
    </row>
    <row r="5029" spans="2:25" x14ac:dyDescent="0.25">
      <c r="B5029" s="109"/>
      <c r="C5029" s="16"/>
      <c r="Y5029" s="98"/>
    </row>
    <row r="5030" spans="2:25" x14ac:dyDescent="0.25">
      <c r="B5030" s="109"/>
      <c r="C5030" s="16"/>
      <c r="Y5030" s="98"/>
    </row>
    <row r="5031" spans="2:25" x14ac:dyDescent="0.25">
      <c r="B5031" s="109"/>
      <c r="C5031" s="16"/>
      <c r="Y5031" s="98"/>
    </row>
    <row r="5032" spans="2:25" x14ac:dyDescent="0.25">
      <c r="B5032" s="109"/>
      <c r="C5032" s="16"/>
      <c r="Y5032" s="98"/>
    </row>
    <row r="5033" spans="2:25" x14ac:dyDescent="0.25">
      <c r="B5033" s="109"/>
      <c r="C5033" s="16"/>
      <c r="Y5033" s="98"/>
    </row>
    <row r="5034" spans="2:25" x14ac:dyDescent="0.25">
      <c r="B5034" s="109"/>
      <c r="C5034" s="16"/>
      <c r="Y5034" s="98"/>
    </row>
    <row r="5035" spans="2:25" x14ac:dyDescent="0.25">
      <c r="B5035" s="109"/>
      <c r="C5035" s="16"/>
      <c r="Y5035" s="98"/>
    </row>
    <row r="5036" spans="2:25" x14ac:dyDescent="0.25">
      <c r="B5036" s="109"/>
      <c r="C5036" s="16"/>
      <c r="Y5036" s="98"/>
    </row>
    <row r="5037" spans="2:25" x14ac:dyDescent="0.25">
      <c r="B5037" s="109"/>
      <c r="C5037" s="16"/>
      <c r="Y5037" s="98"/>
    </row>
    <row r="5038" spans="2:25" x14ac:dyDescent="0.25">
      <c r="B5038" s="109"/>
      <c r="C5038" s="16"/>
      <c r="Y5038" s="98"/>
    </row>
    <row r="5039" spans="2:25" x14ac:dyDescent="0.25">
      <c r="B5039" s="109"/>
      <c r="C5039" s="16"/>
      <c r="Y5039" s="98"/>
    </row>
    <row r="5040" spans="2:25" x14ac:dyDescent="0.25">
      <c r="B5040" s="109"/>
      <c r="C5040" s="16"/>
      <c r="Y5040" s="98"/>
    </row>
    <row r="5041" spans="2:25" x14ac:dyDescent="0.25">
      <c r="B5041" s="109"/>
      <c r="C5041" s="16"/>
      <c r="Y5041" s="98"/>
    </row>
    <row r="5042" spans="2:25" x14ac:dyDescent="0.25">
      <c r="B5042" s="109"/>
      <c r="C5042" s="16"/>
      <c r="Y5042" s="98"/>
    </row>
    <row r="5043" spans="2:25" x14ac:dyDescent="0.25">
      <c r="B5043" s="109"/>
      <c r="C5043" s="16"/>
      <c r="Y5043" s="98"/>
    </row>
    <row r="5044" spans="2:25" x14ac:dyDescent="0.25">
      <c r="B5044" s="109"/>
      <c r="C5044" s="16"/>
      <c r="Y5044" s="98"/>
    </row>
    <row r="5045" spans="2:25" x14ac:dyDescent="0.25">
      <c r="B5045" s="109"/>
      <c r="C5045" s="16"/>
      <c r="Y5045" s="98"/>
    </row>
    <row r="5046" spans="2:25" x14ac:dyDescent="0.25">
      <c r="B5046" s="109"/>
      <c r="C5046" s="16"/>
      <c r="Y5046" s="98"/>
    </row>
    <row r="5047" spans="2:25" x14ac:dyDescent="0.25">
      <c r="B5047" s="109"/>
      <c r="C5047" s="16"/>
      <c r="Y5047" s="98"/>
    </row>
    <row r="5048" spans="2:25" x14ac:dyDescent="0.25">
      <c r="B5048" s="109"/>
      <c r="C5048" s="16"/>
      <c r="Y5048" s="98"/>
    </row>
    <row r="5049" spans="2:25" x14ac:dyDescent="0.25">
      <c r="B5049" s="109"/>
      <c r="C5049" s="16"/>
      <c r="Y5049" s="98"/>
    </row>
    <row r="5050" spans="2:25" x14ac:dyDescent="0.25">
      <c r="B5050" s="109"/>
      <c r="C5050" s="16"/>
      <c r="Y5050" s="98"/>
    </row>
    <row r="5051" spans="2:25" x14ac:dyDescent="0.25">
      <c r="B5051" s="109"/>
      <c r="C5051" s="16"/>
      <c r="Y5051" s="98"/>
    </row>
    <row r="5052" spans="2:25" x14ac:dyDescent="0.25">
      <c r="B5052" s="109"/>
      <c r="C5052" s="16"/>
      <c r="Y5052" s="98"/>
    </row>
    <row r="5053" spans="2:25" x14ac:dyDescent="0.25">
      <c r="B5053" s="109"/>
      <c r="C5053" s="16"/>
      <c r="Y5053" s="98"/>
    </row>
    <row r="5054" spans="2:25" x14ac:dyDescent="0.25">
      <c r="B5054" s="109"/>
      <c r="C5054" s="16"/>
      <c r="Y5054" s="98"/>
    </row>
    <row r="5055" spans="2:25" x14ac:dyDescent="0.25">
      <c r="B5055" s="109"/>
      <c r="C5055" s="16"/>
      <c r="Y5055" s="98"/>
    </row>
    <row r="5056" spans="2:25" x14ac:dyDescent="0.25">
      <c r="B5056" s="109"/>
      <c r="C5056" s="16"/>
      <c r="Y5056" s="98"/>
    </row>
    <row r="5057" spans="2:25" x14ac:dyDescent="0.25">
      <c r="B5057" s="109"/>
      <c r="C5057" s="16"/>
      <c r="Y5057" s="98"/>
    </row>
    <row r="5058" spans="2:25" x14ac:dyDescent="0.25">
      <c r="B5058" s="109"/>
      <c r="C5058" s="16"/>
      <c r="Y5058" s="98"/>
    </row>
    <row r="5059" spans="2:25" x14ac:dyDescent="0.25">
      <c r="B5059" s="109"/>
      <c r="C5059" s="16"/>
      <c r="Y5059" s="98"/>
    </row>
    <row r="5060" spans="2:25" x14ac:dyDescent="0.25">
      <c r="B5060" s="109"/>
      <c r="C5060" s="16"/>
      <c r="Y5060" s="98"/>
    </row>
    <row r="5061" spans="2:25" x14ac:dyDescent="0.25">
      <c r="B5061" s="109"/>
      <c r="C5061" s="16"/>
      <c r="Y5061" s="98"/>
    </row>
    <row r="5062" spans="2:25" x14ac:dyDescent="0.25">
      <c r="B5062" s="109"/>
      <c r="C5062" s="16"/>
      <c r="Y5062" s="98"/>
    </row>
    <row r="5063" spans="2:25" x14ac:dyDescent="0.25">
      <c r="B5063" s="109"/>
      <c r="C5063" s="16"/>
      <c r="Y5063" s="98"/>
    </row>
    <row r="5064" spans="2:25" x14ac:dyDescent="0.25">
      <c r="B5064" s="109"/>
      <c r="C5064" s="16"/>
      <c r="Y5064" s="98"/>
    </row>
    <row r="5065" spans="2:25" x14ac:dyDescent="0.25">
      <c r="B5065" s="109"/>
      <c r="C5065" s="16"/>
      <c r="Y5065" s="98"/>
    </row>
    <row r="5066" spans="2:25" x14ac:dyDescent="0.25">
      <c r="B5066" s="109"/>
      <c r="C5066" s="16"/>
      <c r="Y5066" s="98"/>
    </row>
    <row r="5067" spans="2:25" x14ac:dyDescent="0.25">
      <c r="B5067" s="109"/>
      <c r="C5067" s="16"/>
      <c r="Y5067" s="98"/>
    </row>
    <row r="5068" spans="2:25" x14ac:dyDescent="0.25">
      <c r="B5068" s="109"/>
      <c r="C5068" s="16"/>
      <c r="Y5068" s="98"/>
    </row>
    <row r="5069" spans="2:25" x14ac:dyDescent="0.25">
      <c r="B5069" s="109"/>
      <c r="C5069" s="16"/>
      <c r="Y5069" s="98"/>
    </row>
    <row r="5070" spans="2:25" x14ac:dyDescent="0.25">
      <c r="B5070" s="109"/>
      <c r="C5070" s="16"/>
      <c r="Y5070" s="98"/>
    </row>
    <row r="5071" spans="2:25" x14ac:dyDescent="0.25">
      <c r="B5071" s="109"/>
      <c r="C5071" s="16"/>
      <c r="Y5071" s="98"/>
    </row>
    <row r="5072" spans="2:25" x14ac:dyDescent="0.25">
      <c r="B5072" s="109"/>
      <c r="C5072" s="16"/>
      <c r="Y5072" s="98"/>
    </row>
    <row r="5073" spans="2:25" x14ac:dyDescent="0.25">
      <c r="B5073" s="109"/>
      <c r="C5073" s="16"/>
      <c r="Y5073" s="98"/>
    </row>
    <row r="5074" spans="2:25" x14ac:dyDescent="0.25">
      <c r="B5074" s="109"/>
      <c r="C5074" s="16"/>
      <c r="Y5074" s="98"/>
    </row>
    <row r="5075" spans="2:25" x14ac:dyDescent="0.25">
      <c r="B5075" s="109"/>
      <c r="C5075" s="16"/>
      <c r="Y5075" s="98"/>
    </row>
    <row r="5076" spans="2:25" x14ac:dyDescent="0.25">
      <c r="B5076" s="109"/>
      <c r="C5076" s="16"/>
      <c r="Y5076" s="98"/>
    </row>
    <row r="5077" spans="2:25" x14ac:dyDescent="0.25">
      <c r="B5077" s="109"/>
      <c r="C5077" s="16"/>
      <c r="Y5077" s="98"/>
    </row>
    <row r="5078" spans="2:25" x14ac:dyDescent="0.25">
      <c r="B5078" s="109"/>
      <c r="C5078" s="16"/>
      <c r="Y5078" s="98"/>
    </row>
    <row r="5079" spans="2:25" x14ac:dyDescent="0.25">
      <c r="B5079" s="109"/>
      <c r="C5079" s="16"/>
      <c r="Y5079" s="98"/>
    </row>
    <row r="5080" spans="2:25" x14ac:dyDescent="0.25">
      <c r="B5080" s="109"/>
      <c r="C5080" s="16"/>
      <c r="Y5080" s="98"/>
    </row>
    <row r="5081" spans="2:25" x14ac:dyDescent="0.25">
      <c r="B5081" s="109"/>
      <c r="C5081" s="16"/>
      <c r="Y5081" s="98"/>
    </row>
    <row r="5082" spans="2:25" x14ac:dyDescent="0.25">
      <c r="B5082" s="109"/>
      <c r="C5082" s="16"/>
      <c r="Y5082" s="98"/>
    </row>
    <row r="5083" spans="2:25" x14ac:dyDescent="0.25">
      <c r="B5083" s="109"/>
      <c r="C5083" s="16"/>
      <c r="Y5083" s="98"/>
    </row>
    <row r="5084" spans="2:25" x14ac:dyDescent="0.25">
      <c r="B5084" s="109"/>
      <c r="C5084" s="16"/>
      <c r="Y5084" s="98"/>
    </row>
    <row r="5085" spans="2:25" x14ac:dyDescent="0.25">
      <c r="B5085" s="109"/>
      <c r="C5085" s="16"/>
      <c r="Y5085" s="98"/>
    </row>
    <row r="5086" spans="2:25" x14ac:dyDescent="0.25">
      <c r="B5086" s="109"/>
      <c r="C5086" s="16"/>
      <c r="Y5086" s="98"/>
    </row>
    <row r="5087" spans="2:25" x14ac:dyDescent="0.25">
      <c r="B5087" s="109"/>
      <c r="C5087" s="16"/>
      <c r="Y5087" s="98"/>
    </row>
    <row r="5088" spans="2:25" x14ac:dyDescent="0.25">
      <c r="B5088" s="109"/>
      <c r="C5088" s="16"/>
      <c r="Y5088" s="98"/>
    </row>
    <row r="5089" spans="2:25" x14ac:dyDescent="0.25">
      <c r="B5089" s="109"/>
      <c r="C5089" s="16"/>
      <c r="Y5089" s="98"/>
    </row>
    <row r="5090" spans="2:25" x14ac:dyDescent="0.25">
      <c r="B5090" s="109"/>
      <c r="C5090" s="16"/>
      <c r="Y5090" s="98"/>
    </row>
    <row r="5091" spans="2:25" x14ac:dyDescent="0.25">
      <c r="B5091" s="109"/>
      <c r="C5091" s="16"/>
      <c r="Y5091" s="98"/>
    </row>
    <row r="5092" spans="2:25" x14ac:dyDescent="0.25">
      <c r="B5092" s="109"/>
      <c r="C5092" s="16"/>
      <c r="Y5092" s="98"/>
    </row>
    <row r="5093" spans="2:25" x14ac:dyDescent="0.25">
      <c r="B5093" s="109"/>
      <c r="C5093" s="16"/>
      <c r="Y5093" s="98"/>
    </row>
    <row r="5094" spans="2:25" x14ac:dyDescent="0.25">
      <c r="B5094" s="109"/>
      <c r="C5094" s="16"/>
      <c r="Y5094" s="98"/>
    </row>
    <row r="5095" spans="2:25" x14ac:dyDescent="0.25">
      <c r="B5095" s="109"/>
      <c r="C5095" s="16"/>
      <c r="Y5095" s="98"/>
    </row>
    <row r="5096" spans="2:25" x14ac:dyDescent="0.25">
      <c r="B5096" s="109"/>
      <c r="C5096" s="16"/>
      <c r="Y5096" s="98"/>
    </row>
    <row r="5097" spans="2:25" x14ac:dyDescent="0.25">
      <c r="B5097" s="109"/>
      <c r="C5097" s="16"/>
      <c r="Y5097" s="98"/>
    </row>
    <row r="5098" spans="2:25" x14ac:dyDescent="0.25">
      <c r="B5098" s="109"/>
      <c r="C5098" s="16"/>
      <c r="Y5098" s="98"/>
    </row>
    <row r="5099" spans="2:25" x14ac:dyDescent="0.25">
      <c r="B5099" s="109"/>
      <c r="C5099" s="16"/>
      <c r="Y5099" s="98"/>
    </row>
    <row r="5100" spans="2:25" x14ac:dyDescent="0.25">
      <c r="B5100" s="109"/>
      <c r="C5100" s="16"/>
      <c r="Y5100" s="98"/>
    </row>
    <row r="5101" spans="2:25" x14ac:dyDescent="0.25">
      <c r="B5101" s="109"/>
      <c r="C5101" s="16"/>
      <c r="Y5101" s="98"/>
    </row>
    <row r="5102" spans="2:25" x14ac:dyDescent="0.25">
      <c r="B5102" s="109"/>
      <c r="C5102" s="16"/>
      <c r="Y5102" s="98"/>
    </row>
    <row r="5103" spans="2:25" x14ac:dyDescent="0.25">
      <c r="B5103" s="109"/>
      <c r="C5103" s="16"/>
      <c r="Y5103" s="98"/>
    </row>
    <row r="5104" spans="2:25" x14ac:dyDescent="0.25">
      <c r="B5104" s="109"/>
      <c r="C5104" s="16"/>
      <c r="Y5104" s="98"/>
    </row>
    <row r="5105" spans="2:25" x14ac:dyDescent="0.25">
      <c r="B5105" s="109"/>
      <c r="C5105" s="16"/>
      <c r="Y5105" s="98"/>
    </row>
    <row r="5106" spans="2:25" x14ac:dyDescent="0.25">
      <c r="B5106" s="109"/>
      <c r="C5106" s="16"/>
      <c r="Y5106" s="98"/>
    </row>
    <row r="5107" spans="2:25" x14ac:dyDescent="0.25">
      <c r="B5107" s="109"/>
      <c r="C5107" s="16"/>
      <c r="Y5107" s="98"/>
    </row>
    <row r="5108" spans="2:25" x14ac:dyDescent="0.25">
      <c r="B5108" s="109"/>
      <c r="C5108" s="16"/>
      <c r="Y5108" s="98"/>
    </row>
    <row r="5109" spans="2:25" x14ac:dyDescent="0.25">
      <c r="B5109" s="109"/>
      <c r="C5109" s="16"/>
      <c r="Y5109" s="98"/>
    </row>
    <row r="5110" spans="2:25" x14ac:dyDescent="0.25">
      <c r="B5110" s="109"/>
      <c r="C5110" s="16"/>
      <c r="Y5110" s="98"/>
    </row>
    <row r="5111" spans="2:25" x14ac:dyDescent="0.25">
      <c r="B5111" s="109"/>
      <c r="C5111" s="16"/>
      <c r="Y5111" s="98"/>
    </row>
    <row r="5112" spans="2:25" x14ac:dyDescent="0.25">
      <c r="B5112" s="109"/>
      <c r="C5112" s="16"/>
      <c r="Y5112" s="98"/>
    </row>
    <row r="5113" spans="2:25" x14ac:dyDescent="0.25">
      <c r="B5113" s="109"/>
      <c r="C5113" s="16"/>
      <c r="Y5113" s="98"/>
    </row>
    <row r="5114" spans="2:25" x14ac:dyDescent="0.25">
      <c r="B5114" s="109"/>
      <c r="C5114" s="16"/>
      <c r="Y5114" s="98"/>
    </row>
    <row r="5115" spans="2:25" x14ac:dyDescent="0.25">
      <c r="B5115" s="109"/>
      <c r="C5115" s="16"/>
      <c r="Y5115" s="98"/>
    </row>
    <row r="5116" spans="2:25" x14ac:dyDescent="0.25">
      <c r="B5116" s="109"/>
      <c r="C5116" s="16"/>
      <c r="Y5116" s="98"/>
    </row>
    <row r="5117" spans="2:25" x14ac:dyDescent="0.25">
      <c r="B5117" s="109"/>
      <c r="C5117" s="16"/>
      <c r="Y5117" s="98"/>
    </row>
    <row r="5118" spans="2:25" x14ac:dyDescent="0.25">
      <c r="B5118" s="109"/>
      <c r="C5118" s="16"/>
      <c r="Y5118" s="98"/>
    </row>
    <row r="5119" spans="2:25" x14ac:dyDescent="0.25">
      <c r="B5119" s="109"/>
      <c r="C5119" s="16"/>
      <c r="Y5119" s="98"/>
    </row>
    <row r="5120" spans="2:25" x14ac:dyDescent="0.25">
      <c r="B5120" s="109"/>
      <c r="C5120" s="16"/>
      <c r="Y5120" s="98"/>
    </row>
    <row r="5121" spans="2:25" x14ac:dyDescent="0.25">
      <c r="B5121" s="109"/>
      <c r="C5121" s="16"/>
      <c r="Y5121" s="98"/>
    </row>
    <row r="5122" spans="2:25" x14ac:dyDescent="0.25">
      <c r="B5122" s="109"/>
      <c r="C5122" s="16"/>
      <c r="Y5122" s="98"/>
    </row>
    <row r="5123" spans="2:25" x14ac:dyDescent="0.25">
      <c r="B5123" s="109"/>
      <c r="C5123" s="16"/>
      <c r="Y5123" s="98"/>
    </row>
    <row r="5124" spans="2:25" x14ac:dyDescent="0.25">
      <c r="B5124" s="109"/>
      <c r="C5124" s="16"/>
      <c r="Y5124" s="98"/>
    </row>
    <row r="5125" spans="2:25" x14ac:dyDescent="0.25">
      <c r="B5125" s="109"/>
      <c r="C5125" s="16"/>
      <c r="Y5125" s="98"/>
    </row>
    <row r="5126" spans="2:25" x14ac:dyDescent="0.25">
      <c r="B5126" s="109"/>
      <c r="C5126" s="16"/>
      <c r="Y5126" s="98"/>
    </row>
    <row r="5127" spans="2:25" x14ac:dyDescent="0.25">
      <c r="B5127" s="109"/>
      <c r="C5127" s="16"/>
      <c r="Y5127" s="98"/>
    </row>
    <row r="5128" spans="2:25" x14ac:dyDescent="0.25">
      <c r="B5128" s="109"/>
      <c r="C5128" s="16"/>
      <c r="Y5128" s="98"/>
    </row>
    <row r="5129" spans="2:25" x14ac:dyDescent="0.25">
      <c r="B5129" s="109"/>
      <c r="C5129" s="16"/>
      <c r="Y5129" s="98"/>
    </row>
    <row r="5130" spans="2:25" x14ac:dyDescent="0.25">
      <c r="B5130" s="109"/>
      <c r="C5130" s="16"/>
      <c r="Y5130" s="98"/>
    </row>
    <row r="5131" spans="2:25" x14ac:dyDescent="0.25">
      <c r="B5131" s="109"/>
      <c r="C5131" s="16"/>
      <c r="Y5131" s="98"/>
    </row>
    <row r="5132" spans="2:25" x14ac:dyDescent="0.25">
      <c r="B5132" s="109"/>
      <c r="C5132" s="16"/>
      <c r="Y5132" s="98"/>
    </row>
    <row r="5133" spans="2:25" x14ac:dyDescent="0.25">
      <c r="B5133" s="109"/>
      <c r="C5133" s="16"/>
      <c r="Y5133" s="98"/>
    </row>
    <row r="5134" spans="2:25" x14ac:dyDescent="0.25">
      <c r="B5134" s="109"/>
      <c r="C5134" s="16"/>
      <c r="Y5134" s="98"/>
    </row>
    <row r="5135" spans="2:25" x14ac:dyDescent="0.25">
      <c r="B5135" s="109"/>
      <c r="C5135" s="16"/>
      <c r="Y5135" s="98"/>
    </row>
    <row r="5136" spans="2:25" x14ac:dyDescent="0.25">
      <c r="B5136" s="109"/>
      <c r="C5136" s="16"/>
      <c r="Y5136" s="98"/>
    </row>
    <row r="5137" spans="2:25" x14ac:dyDescent="0.25">
      <c r="B5137" s="109"/>
      <c r="C5137" s="16"/>
      <c r="Y5137" s="98"/>
    </row>
    <row r="5138" spans="2:25" x14ac:dyDescent="0.25">
      <c r="B5138" s="109"/>
      <c r="C5138" s="16"/>
      <c r="Y5138" s="98"/>
    </row>
    <row r="5139" spans="2:25" x14ac:dyDescent="0.25">
      <c r="B5139" s="109"/>
      <c r="C5139" s="16"/>
      <c r="Y5139" s="98"/>
    </row>
    <row r="5140" spans="2:25" x14ac:dyDescent="0.25">
      <c r="B5140" s="109"/>
      <c r="C5140" s="16"/>
      <c r="Y5140" s="98"/>
    </row>
    <row r="5141" spans="2:25" x14ac:dyDescent="0.25">
      <c r="B5141" s="109"/>
      <c r="C5141" s="16"/>
      <c r="Y5141" s="98"/>
    </row>
    <row r="5142" spans="2:25" x14ac:dyDescent="0.25">
      <c r="B5142" s="109"/>
      <c r="C5142" s="16"/>
      <c r="Y5142" s="98"/>
    </row>
    <row r="5143" spans="2:25" x14ac:dyDescent="0.25">
      <c r="B5143" s="109"/>
      <c r="C5143" s="16"/>
      <c r="Y5143" s="98"/>
    </row>
    <row r="5144" spans="2:25" x14ac:dyDescent="0.25">
      <c r="B5144" s="109"/>
      <c r="C5144" s="16"/>
      <c r="Y5144" s="98"/>
    </row>
    <row r="5145" spans="2:25" x14ac:dyDescent="0.25">
      <c r="B5145" s="109"/>
      <c r="C5145" s="16"/>
      <c r="Y5145" s="98"/>
    </row>
    <row r="5146" spans="2:25" x14ac:dyDescent="0.25">
      <c r="B5146" s="109"/>
      <c r="C5146" s="16"/>
      <c r="Y5146" s="98"/>
    </row>
    <row r="5147" spans="2:25" x14ac:dyDescent="0.25">
      <c r="B5147" s="109"/>
      <c r="C5147" s="16"/>
      <c r="Y5147" s="98"/>
    </row>
    <row r="5148" spans="2:25" x14ac:dyDescent="0.25">
      <c r="B5148" s="109"/>
      <c r="C5148" s="16"/>
      <c r="Y5148" s="98"/>
    </row>
    <row r="5149" spans="2:25" x14ac:dyDescent="0.25">
      <c r="B5149" s="109"/>
      <c r="C5149" s="16"/>
      <c r="Y5149" s="98"/>
    </row>
    <row r="5150" spans="2:25" x14ac:dyDescent="0.25">
      <c r="B5150" s="109"/>
      <c r="C5150" s="16"/>
      <c r="Y5150" s="98"/>
    </row>
    <row r="5151" spans="2:25" x14ac:dyDescent="0.25">
      <c r="B5151" s="109"/>
      <c r="C5151" s="16"/>
      <c r="Y5151" s="98"/>
    </row>
    <row r="5152" spans="2:25" x14ac:dyDescent="0.25">
      <c r="B5152" s="109"/>
      <c r="C5152" s="16"/>
      <c r="Y5152" s="98"/>
    </row>
    <row r="5153" spans="2:25" x14ac:dyDescent="0.25">
      <c r="B5153" s="109"/>
      <c r="C5153" s="16"/>
      <c r="Y5153" s="98"/>
    </row>
    <row r="5154" spans="2:25" x14ac:dyDescent="0.25">
      <c r="B5154" s="109"/>
      <c r="C5154" s="16"/>
      <c r="Y5154" s="98"/>
    </row>
    <row r="5155" spans="2:25" x14ac:dyDescent="0.25">
      <c r="B5155" s="109"/>
      <c r="C5155" s="16"/>
      <c r="Y5155" s="98"/>
    </row>
    <row r="5156" spans="2:25" x14ac:dyDescent="0.25">
      <c r="B5156" s="109"/>
      <c r="C5156" s="16"/>
      <c r="Y5156" s="98"/>
    </row>
    <row r="5157" spans="2:25" x14ac:dyDescent="0.25">
      <c r="B5157" s="109"/>
      <c r="C5157" s="16"/>
      <c r="Y5157" s="98"/>
    </row>
    <row r="5158" spans="2:25" x14ac:dyDescent="0.25">
      <c r="B5158" s="109"/>
      <c r="C5158" s="16"/>
      <c r="Y5158" s="98"/>
    </row>
    <row r="5159" spans="2:25" x14ac:dyDescent="0.25">
      <c r="B5159" s="109"/>
      <c r="C5159" s="16"/>
      <c r="Y5159" s="98"/>
    </row>
    <row r="5160" spans="2:25" x14ac:dyDescent="0.25">
      <c r="B5160" s="109"/>
      <c r="C5160" s="16"/>
      <c r="Y5160" s="98"/>
    </row>
    <row r="5161" spans="2:25" x14ac:dyDescent="0.25">
      <c r="B5161" s="109"/>
      <c r="C5161" s="16"/>
      <c r="Y5161" s="98"/>
    </row>
    <row r="5162" spans="2:25" x14ac:dyDescent="0.25">
      <c r="B5162" s="109"/>
      <c r="C5162" s="16"/>
      <c r="Y5162" s="98"/>
    </row>
    <row r="5163" spans="2:25" x14ac:dyDescent="0.25">
      <c r="B5163" s="109"/>
      <c r="C5163" s="16"/>
      <c r="Y5163" s="98"/>
    </row>
    <row r="5164" spans="2:25" x14ac:dyDescent="0.25">
      <c r="B5164" s="109"/>
      <c r="C5164" s="16"/>
      <c r="Y5164" s="98"/>
    </row>
    <row r="5165" spans="2:25" x14ac:dyDescent="0.25">
      <c r="B5165" s="109"/>
      <c r="C5165" s="16"/>
      <c r="Y5165" s="98"/>
    </row>
    <row r="5166" spans="2:25" x14ac:dyDescent="0.25">
      <c r="B5166" s="109"/>
      <c r="C5166" s="16"/>
      <c r="Y5166" s="98"/>
    </row>
    <row r="5167" spans="2:25" x14ac:dyDescent="0.25">
      <c r="B5167" s="109"/>
      <c r="C5167" s="16"/>
      <c r="Y5167" s="98"/>
    </row>
    <row r="5168" spans="2:25" x14ac:dyDescent="0.25">
      <c r="B5168" s="109"/>
      <c r="C5168" s="16"/>
      <c r="Y5168" s="98"/>
    </row>
    <row r="5169" spans="2:25" x14ac:dyDescent="0.25">
      <c r="B5169" s="109"/>
      <c r="C5169" s="16"/>
      <c r="Y5169" s="98"/>
    </row>
    <row r="5170" spans="2:25" x14ac:dyDescent="0.25">
      <c r="B5170" s="109"/>
      <c r="C5170" s="16"/>
      <c r="Y5170" s="98"/>
    </row>
    <row r="5171" spans="2:25" x14ac:dyDescent="0.25">
      <c r="B5171" s="109"/>
      <c r="C5171" s="16"/>
      <c r="Y5171" s="98"/>
    </row>
    <row r="5172" spans="2:25" x14ac:dyDescent="0.25">
      <c r="B5172" s="109"/>
      <c r="C5172" s="16"/>
      <c r="Y5172" s="98"/>
    </row>
    <row r="5173" spans="2:25" x14ac:dyDescent="0.25">
      <c r="B5173" s="109"/>
      <c r="C5173" s="16"/>
      <c r="Y5173" s="98"/>
    </row>
    <row r="5174" spans="2:25" x14ac:dyDescent="0.25">
      <c r="B5174" s="109"/>
      <c r="C5174" s="16"/>
      <c r="Y5174" s="98"/>
    </row>
    <row r="5175" spans="2:25" x14ac:dyDescent="0.25">
      <c r="B5175" s="109"/>
      <c r="C5175" s="16"/>
      <c r="Y5175" s="98"/>
    </row>
    <row r="5176" spans="2:25" x14ac:dyDescent="0.25">
      <c r="B5176" s="109"/>
      <c r="C5176" s="16"/>
      <c r="Y5176" s="98"/>
    </row>
    <row r="5177" spans="2:25" x14ac:dyDescent="0.25">
      <c r="B5177" s="109"/>
      <c r="C5177" s="16"/>
      <c r="Y5177" s="98"/>
    </row>
    <row r="5178" spans="2:25" x14ac:dyDescent="0.25">
      <c r="B5178" s="109"/>
      <c r="C5178" s="16"/>
      <c r="Y5178" s="98"/>
    </row>
    <row r="5179" spans="2:25" x14ac:dyDescent="0.25">
      <c r="B5179" s="109"/>
      <c r="C5179" s="16"/>
      <c r="Y5179" s="98"/>
    </row>
    <row r="5180" spans="2:25" x14ac:dyDescent="0.25">
      <c r="B5180" s="109"/>
      <c r="C5180" s="16"/>
      <c r="Y5180" s="98"/>
    </row>
    <row r="5181" spans="2:25" x14ac:dyDescent="0.25">
      <c r="B5181" s="109"/>
      <c r="C5181" s="16"/>
      <c r="Y5181" s="98"/>
    </row>
    <row r="5182" spans="2:25" x14ac:dyDescent="0.25">
      <c r="B5182" s="109"/>
      <c r="C5182" s="16"/>
      <c r="Y5182" s="98"/>
    </row>
    <row r="5183" spans="2:25" x14ac:dyDescent="0.25">
      <c r="B5183" s="109"/>
      <c r="C5183" s="16"/>
      <c r="Y5183" s="98"/>
    </row>
    <row r="5184" spans="2:25" x14ac:dyDescent="0.25">
      <c r="B5184" s="109"/>
      <c r="C5184" s="16"/>
      <c r="Y5184" s="98"/>
    </row>
    <row r="5185" spans="2:25" x14ac:dyDescent="0.25">
      <c r="B5185" s="109"/>
      <c r="C5185" s="16"/>
      <c r="Y5185" s="98"/>
    </row>
    <row r="5186" spans="2:25" x14ac:dyDescent="0.25">
      <c r="B5186" s="109"/>
      <c r="C5186" s="16"/>
      <c r="Y5186" s="98"/>
    </row>
    <row r="5187" spans="2:25" x14ac:dyDescent="0.25">
      <c r="B5187" s="109"/>
      <c r="C5187" s="16"/>
      <c r="Y5187" s="98"/>
    </row>
    <row r="5188" spans="2:25" x14ac:dyDescent="0.25">
      <c r="B5188" s="109"/>
      <c r="C5188" s="16"/>
      <c r="Y5188" s="98"/>
    </row>
    <row r="5189" spans="2:25" x14ac:dyDescent="0.25">
      <c r="B5189" s="109"/>
      <c r="C5189" s="16"/>
      <c r="Y5189" s="98"/>
    </row>
    <row r="5190" spans="2:25" x14ac:dyDescent="0.25">
      <c r="B5190" s="109"/>
      <c r="C5190" s="16"/>
      <c r="Y5190" s="98"/>
    </row>
    <row r="5191" spans="2:25" x14ac:dyDescent="0.25">
      <c r="B5191" s="109"/>
      <c r="C5191" s="16"/>
      <c r="Y5191" s="98"/>
    </row>
    <row r="5192" spans="2:25" x14ac:dyDescent="0.25">
      <c r="B5192" s="109"/>
      <c r="C5192" s="16"/>
      <c r="Y5192" s="98"/>
    </row>
    <row r="5193" spans="2:25" x14ac:dyDescent="0.25">
      <c r="B5193" s="109"/>
      <c r="C5193" s="16"/>
      <c r="Y5193" s="98"/>
    </row>
    <row r="5194" spans="2:25" x14ac:dyDescent="0.25">
      <c r="B5194" s="109"/>
      <c r="C5194" s="16"/>
      <c r="Y5194" s="98"/>
    </row>
    <row r="5195" spans="2:25" x14ac:dyDescent="0.25">
      <c r="B5195" s="109"/>
      <c r="C5195" s="16"/>
      <c r="Y5195" s="98"/>
    </row>
    <row r="5196" spans="2:25" x14ac:dyDescent="0.25">
      <c r="B5196" s="109"/>
      <c r="C5196" s="16"/>
      <c r="Y5196" s="98"/>
    </row>
    <row r="5197" spans="2:25" x14ac:dyDescent="0.25">
      <c r="B5197" s="109"/>
      <c r="C5197" s="16"/>
      <c r="Y5197" s="98"/>
    </row>
    <row r="5198" spans="2:25" x14ac:dyDescent="0.25">
      <c r="B5198" s="109"/>
      <c r="C5198" s="16"/>
      <c r="Y5198" s="98"/>
    </row>
    <row r="5199" spans="2:25" x14ac:dyDescent="0.25">
      <c r="B5199" s="109"/>
      <c r="C5199" s="16"/>
      <c r="Y5199" s="98"/>
    </row>
    <row r="5200" spans="2:25" x14ac:dyDescent="0.25">
      <c r="B5200" s="109"/>
      <c r="C5200" s="16"/>
      <c r="Y5200" s="98"/>
    </row>
    <row r="5201" spans="2:25" x14ac:dyDescent="0.25">
      <c r="B5201" s="109"/>
      <c r="C5201" s="16"/>
      <c r="Y5201" s="98"/>
    </row>
    <row r="5202" spans="2:25" x14ac:dyDescent="0.25">
      <c r="B5202" s="109"/>
      <c r="C5202" s="16"/>
      <c r="Y5202" s="98"/>
    </row>
    <row r="5203" spans="2:25" x14ac:dyDescent="0.25">
      <c r="B5203" s="109"/>
      <c r="C5203" s="16"/>
      <c r="Y5203" s="98"/>
    </row>
    <row r="5204" spans="2:25" x14ac:dyDescent="0.25">
      <c r="B5204" s="109"/>
      <c r="C5204" s="16"/>
      <c r="Y5204" s="98"/>
    </row>
    <row r="5205" spans="2:25" x14ac:dyDescent="0.25">
      <c r="B5205" s="109"/>
      <c r="C5205" s="16"/>
      <c r="Y5205" s="98"/>
    </row>
    <row r="5206" spans="2:25" x14ac:dyDescent="0.25">
      <c r="B5206" s="109"/>
      <c r="C5206" s="16"/>
      <c r="Y5206" s="98"/>
    </row>
    <row r="5207" spans="2:25" x14ac:dyDescent="0.25">
      <c r="B5207" s="109"/>
      <c r="C5207" s="16"/>
      <c r="Y5207" s="98"/>
    </row>
    <row r="5208" spans="2:25" x14ac:dyDescent="0.25">
      <c r="B5208" s="109"/>
      <c r="C5208" s="16"/>
      <c r="Y5208" s="98"/>
    </row>
    <row r="5209" spans="2:25" x14ac:dyDescent="0.25">
      <c r="B5209" s="109"/>
      <c r="C5209" s="16"/>
      <c r="Y5209" s="98"/>
    </row>
    <row r="5210" spans="2:25" x14ac:dyDescent="0.25">
      <c r="B5210" s="109"/>
      <c r="C5210" s="16"/>
      <c r="Y5210" s="98"/>
    </row>
    <row r="5211" spans="2:25" x14ac:dyDescent="0.25">
      <c r="B5211" s="109"/>
      <c r="C5211" s="16"/>
      <c r="Y5211" s="98"/>
    </row>
    <row r="5212" spans="2:25" x14ac:dyDescent="0.25">
      <c r="B5212" s="109"/>
      <c r="C5212" s="16"/>
      <c r="Y5212" s="98"/>
    </row>
    <row r="5213" spans="2:25" x14ac:dyDescent="0.25">
      <c r="B5213" s="109"/>
      <c r="C5213" s="16"/>
      <c r="Y5213" s="98"/>
    </row>
    <row r="5214" spans="2:25" x14ac:dyDescent="0.25">
      <c r="B5214" s="109"/>
      <c r="C5214" s="16"/>
      <c r="Y5214" s="98"/>
    </row>
    <row r="5215" spans="2:25" x14ac:dyDescent="0.25">
      <c r="B5215" s="109"/>
      <c r="C5215" s="16"/>
      <c r="Y5215" s="98"/>
    </row>
    <row r="5216" spans="2:25" x14ac:dyDescent="0.25">
      <c r="B5216" s="109"/>
      <c r="C5216" s="16"/>
      <c r="Y5216" s="98"/>
    </row>
    <row r="5217" spans="2:25" x14ac:dyDescent="0.25">
      <c r="B5217" s="109"/>
      <c r="C5217" s="16"/>
      <c r="Y5217" s="98"/>
    </row>
    <row r="5218" spans="2:25" x14ac:dyDescent="0.25">
      <c r="B5218" s="109"/>
      <c r="C5218" s="16"/>
      <c r="Y5218" s="98"/>
    </row>
    <row r="5219" spans="2:25" x14ac:dyDescent="0.25">
      <c r="B5219" s="109"/>
      <c r="C5219" s="16"/>
      <c r="Y5219" s="98"/>
    </row>
    <row r="5220" spans="2:25" x14ac:dyDescent="0.25">
      <c r="B5220" s="109"/>
      <c r="C5220" s="16"/>
      <c r="Y5220" s="98"/>
    </row>
    <row r="5221" spans="2:25" x14ac:dyDescent="0.25">
      <c r="B5221" s="109"/>
      <c r="C5221" s="16"/>
      <c r="Y5221" s="98"/>
    </row>
    <row r="5222" spans="2:25" x14ac:dyDescent="0.25">
      <c r="B5222" s="109"/>
      <c r="C5222" s="16"/>
      <c r="Y5222" s="98"/>
    </row>
    <row r="5223" spans="2:25" x14ac:dyDescent="0.25">
      <c r="B5223" s="109"/>
      <c r="C5223" s="16"/>
      <c r="Y5223" s="98"/>
    </row>
    <row r="5224" spans="2:25" x14ac:dyDescent="0.25">
      <c r="B5224" s="109"/>
      <c r="C5224" s="16"/>
      <c r="Y5224" s="98"/>
    </row>
    <row r="5225" spans="2:25" x14ac:dyDescent="0.25">
      <c r="B5225" s="109"/>
      <c r="C5225" s="16"/>
      <c r="Y5225" s="98"/>
    </row>
    <row r="5226" spans="2:25" x14ac:dyDescent="0.25">
      <c r="B5226" s="109"/>
      <c r="C5226" s="16"/>
      <c r="Y5226" s="98"/>
    </row>
    <row r="5227" spans="2:25" x14ac:dyDescent="0.25">
      <c r="B5227" s="109"/>
      <c r="C5227" s="16"/>
      <c r="Y5227" s="98"/>
    </row>
    <row r="5228" spans="2:25" x14ac:dyDescent="0.25">
      <c r="B5228" s="109"/>
      <c r="C5228" s="16"/>
      <c r="Y5228" s="98"/>
    </row>
    <row r="5229" spans="2:25" x14ac:dyDescent="0.25">
      <c r="B5229" s="109"/>
      <c r="C5229" s="16"/>
      <c r="Y5229" s="98"/>
    </row>
    <row r="5230" spans="2:25" x14ac:dyDescent="0.25">
      <c r="B5230" s="109"/>
      <c r="C5230" s="16"/>
      <c r="Y5230" s="98"/>
    </row>
    <row r="5231" spans="2:25" x14ac:dyDescent="0.25">
      <c r="B5231" s="109"/>
      <c r="C5231" s="16"/>
      <c r="Y5231" s="98"/>
    </row>
    <row r="5232" spans="2:25" x14ac:dyDescent="0.25">
      <c r="B5232" s="109"/>
      <c r="C5232" s="16"/>
      <c r="Y5232" s="98"/>
    </row>
    <row r="5233" spans="2:25" x14ac:dyDescent="0.25">
      <c r="B5233" s="109"/>
      <c r="C5233" s="16"/>
      <c r="Y5233" s="98"/>
    </row>
    <row r="5234" spans="2:25" x14ac:dyDescent="0.25">
      <c r="B5234" s="109"/>
      <c r="C5234" s="16"/>
      <c r="Y5234" s="98"/>
    </row>
    <row r="5235" spans="2:25" x14ac:dyDescent="0.25">
      <c r="B5235" s="109"/>
      <c r="C5235" s="16"/>
      <c r="Y5235" s="98"/>
    </row>
    <row r="5236" spans="2:25" x14ac:dyDescent="0.25">
      <c r="B5236" s="109"/>
      <c r="C5236" s="16"/>
      <c r="Y5236" s="98"/>
    </row>
    <row r="5237" spans="2:25" x14ac:dyDescent="0.25">
      <c r="B5237" s="109"/>
      <c r="C5237" s="16"/>
      <c r="Y5237" s="98"/>
    </row>
    <row r="5238" spans="2:25" x14ac:dyDescent="0.25">
      <c r="B5238" s="109"/>
      <c r="C5238" s="16"/>
      <c r="Y5238" s="98"/>
    </row>
    <row r="5239" spans="2:25" x14ac:dyDescent="0.25">
      <c r="B5239" s="109"/>
      <c r="C5239" s="16"/>
      <c r="Y5239" s="98"/>
    </row>
    <row r="5240" spans="2:25" x14ac:dyDescent="0.25">
      <c r="B5240" s="109"/>
      <c r="C5240" s="16"/>
      <c r="Y5240" s="98"/>
    </row>
    <row r="5241" spans="2:25" x14ac:dyDescent="0.25">
      <c r="B5241" s="109"/>
      <c r="C5241" s="16"/>
      <c r="Y5241" s="98"/>
    </row>
    <row r="5242" spans="2:25" x14ac:dyDescent="0.25">
      <c r="B5242" s="109"/>
      <c r="C5242" s="16"/>
      <c r="Y5242" s="98"/>
    </row>
    <row r="5243" spans="2:25" x14ac:dyDescent="0.25">
      <c r="B5243" s="109"/>
      <c r="C5243" s="16"/>
      <c r="Y5243" s="98"/>
    </row>
    <row r="5244" spans="2:25" x14ac:dyDescent="0.25">
      <c r="B5244" s="109"/>
      <c r="C5244" s="16"/>
      <c r="Y5244" s="98"/>
    </row>
    <row r="5245" spans="2:25" x14ac:dyDescent="0.25">
      <c r="B5245" s="109"/>
      <c r="C5245" s="16"/>
      <c r="Y5245" s="98"/>
    </row>
    <row r="5246" spans="2:25" x14ac:dyDescent="0.25">
      <c r="B5246" s="109"/>
      <c r="C5246" s="16"/>
      <c r="Y5246" s="98"/>
    </row>
    <row r="5247" spans="2:25" x14ac:dyDescent="0.25">
      <c r="B5247" s="109"/>
      <c r="C5247" s="16"/>
      <c r="Y5247" s="98"/>
    </row>
    <row r="5248" spans="2:25" x14ac:dyDescent="0.25">
      <c r="B5248" s="109"/>
      <c r="C5248" s="16"/>
      <c r="Y5248" s="98"/>
    </row>
    <row r="5249" spans="2:25" x14ac:dyDescent="0.25">
      <c r="B5249" s="109"/>
      <c r="C5249" s="16"/>
      <c r="Y5249" s="98"/>
    </row>
    <row r="5250" spans="2:25" x14ac:dyDescent="0.25">
      <c r="B5250" s="109"/>
      <c r="C5250" s="16"/>
      <c r="Y5250" s="98"/>
    </row>
    <row r="5251" spans="2:25" x14ac:dyDescent="0.25">
      <c r="B5251" s="109"/>
      <c r="C5251" s="16"/>
      <c r="Y5251" s="98"/>
    </row>
    <row r="5252" spans="2:25" x14ac:dyDescent="0.25">
      <c r="B5252" s="109"/>
      <c r="C5252" s="16"/>
      <c r="Y5252" s="98"/>
    </row>
    <row r="5253" spans="2:25" x14ac:dyDescent="0.25">
      <c r="B5253" s="109"/>
      <c r="C5253" s="16"/>
      <c r="Y5253" s="98"/>
    </row>
    <row r="5254" spans="2:25" x14ac:dyDescent="0.25">
      <c r="B5254" s="109"/>
      <c r="C5254" s="16"/>
      <c r="Y5254" s="98"/>
    </row>
    <row r="5255" spans="2:25" x14ac:dyDescent="0.25">
      <c r="B5255" s="109"/>
      <c r="C5255" s="16"/>
      <c r="Y5255" s="98"/>
    </row>
    <row r="5256" spans="2:25" x14ac:dyDescent="0.25">
      <c r="B5256" s="109"/>
      <c r="C5256" s="16"/>
      <c r="Y5256" s="98"/>
    </row>
    <row r="5257" spans="2:25" x14ac:dyDescent="0.25">
      <c r="B5257" s="109"/>
      <c r="C5257" s="16"/>
      <c r="Y5257" s="98"/>
    </row>
    <row r="5258" spans="2:25" x14ac:dyDescent="0.25">
      <c r="B5258" s="109"/>
      <c r="C5258" s="16"/>
      <c r="Y5258" s="98"/>
    </row>
    <row r="5259" spans="2:25" x14ac:dyDescent="0.25">
      <c r="B5259" s="109"/>
      <c r="C5259" s="16"/>
      <c r="Y5259" s="98"/>
    </row>
    <row r="5260" spans="2:25" x14ac:dyDescent="0.25">
      <c r="B5260" s="109"/>
      <c r="C5260" s="16"/>
      <c r="Y5260" s="98"/>
    </row>
    <row r="5261" spans="2:25" x14ac:dyDescent="0.25">
      <c r="B5261" s="109"/>
      <c r="C5261" s="16"/>
      <c r="Y5261" s="98"/>
    </row>
    <row r="5262" spans="2:25" x14ac:dyDescent="0.25">
      <c r="B5262" s="109"/>
      <c r="C5262" s="16"/>
      <c r="Y5262" s="98"/>
    </row>
    <row r="5263" spans="2:25" x14ac:dyDescent="0.25">
      <c r="B5263" s="109"/>
      <c r="C5263" s="16"/>
      <c r="Y5263" s="98"/>
    </row>
    <row r="5264" spans="2:25" x14ac:dyDescent="0.25">
      <c r="B5264" s="109"/>
      <c r="C5264" s="16"/>
      <c r="Y5264" s="98"/>
    </row>
    <row r="5265" spans="2:25" x14ac:dyDescent="0.25">
      <c r="B5265" s="109"/>
      <c r="C5265" s="16"/>
      <c r="Y5265" s="98"/>
    </row>
    <row r="5266" spans="2:25" x14ac:dyDescent="0.25">
      <c r="B5266" s="109"/>
      <c r="C5266" s="16"/>
      <c r="Y5266" s="98"/>
    </row>
    <row r="5267" spans="2:25" x14ac:dyDescent="0.25">
      <c r="B5267" s="109"/>
      <c r="C5267" s="16"/>
      <c r="Y5267" s="98"/>
    </row>
    <row r="5268" spans="2:25" x14ac:dyDescent="0.25">
      <c r="B5268" s="109"/>
      <c r="C5268" s="16"/>
      <c r="Y5268" s="98"/>
    </row>
    <row r="5269" spans="2:25" x14ac:dyDescent="0.25">
      <c r="B5269" s="109"/>
      <c r="C5269" s="16"/>
      <c r="Y5269" s="98"/>
    </row>
    <row r="5270" spans="2:25" x14ac:dyDescent="0.25">
      <c r="B5270" s="109"/>
      <c r="C5270" s="16"/>
      <c r="Y5270" s="98"/>
    </row>
    <row r="5271" spans="2:25" x14ac:dyDescent="0.25">
      <c r="B5271" s="109"/>
      <c r="C5271" s="16"/>
      <c r="Y5271" s="98"/>
    </row>
    <row r="5272" spans="2:25" x14ac:dyDescent="0.25">
      <c r="B5272" s="109"/>
      <c r="C5272" s="16"/>
      <c r="Y5272" s="98"/>
    </row>
    <row r="5273" spans="2:25" x14ac:dyDescent="0.25">
      <c r="B5273" s="109"/>
      <c r="C5273" s="16"/>
      <c r="Y5273" s="98"/>
    </row>
    <row r="5274" spans="2:25" x14ac:dyDescent="0.25">
      <c r="B5274" s="109"/>
      <c r="C5274" s="16"/>
      <c r="Y5274" s="98"/>
    </row>
    <row r="5275" spans="2:25" x14ac:dyDescent="0.25">
      <c r="B5275" s="109"/>
      <c r="C5275" s="16"/>
      <c r="Y5275" s="98"/>
    </row>
    <row r="5276" spans="2:25" x14ac:dyDescent="0.25">
      <c r="B5276" s="109"/>
      <c r="C5276" s="16"/>
      <c r="Y5276" s="98"/>
    </row>
    <row r="5277" spans="2:25" x14ac:dyDescent="0.25">
      <c r="B5277" s="109"/>
      <c r="C5277" s="16"/>
      <c r="Y5277" s="98"/>
    </row>
    <row r="5278" spans="2:25" x14ac:dyDescent="0.25">
      <c r="B5278" s="109"/>
      <c r="C5278" s="16"/>
      <c r="Y5278" s="98"/>
    </row>
    <row r="5279" spans="2:25" x14ac:dyDescent="0.25">
      <c r="B5279" s="109"/>
      <c r="C5279" s="16"/>
      <c r="Y5279" s="98"/>
    </row>
    <row r="5280" spans="2:25" x14ac:dyDescent="0.25">
      <c r="B5280" s="109"/>
      <c r="C5280" s="16"/>
      <c r="Y5280" s="98"/>
    </row>
    <row r="5281" spans="2:25" x14ac:dyDescent="0.25">
      <c r="B5281" s="109"/>
      <c r="C5281" s="16"/>
      <c r="Y5281" s="98"/>
    </row>
    <row r="5282" spans="2:25" x14ac:dyDescent="0.25">
      <c r="B5282" s="109"/>
      <c r="C5282" s="16"/>
      <c r="Y5282" s="98"/>
    </row>
    <row r="5283" spans="2:25" x14ac:dyDescent="0.25">
      <c r="B5283" s="109"/>
      <c r="C5283" s="16"/>
      <c r="Y5283" s="98"/>
    </row>
    <row r="5284" spans="2:25" x14ac:dyDescent="0.25">
      <c r="B5284" s="109"/>
      <c r="C5284" s="16"/>
      <c r="Y5284" s="98"/>
    </row>
    <row r="5285" spans="2:25" x14ac:dyDescent="0.25">
      <c r="B5285" s="109"/>
      <c r="C5285" s="16"/>
      <c r="Y5285" s="98"/>
    </row>
    <row r="5286" spans="2:25" x14ac:dyDescent="0.25">
      <c r="B5286" s="109"/>
      <c r="C5286" s="16"/>
      <c r="Y5286" s="98"/>
    </row>
    <row r="5287" spans="2:25" x14ac:dyDescent="0.25">
      <c r="B5287" s="109"/>
      <c r="C5287" s="16"/>
      <c r="Y5287" s="98"/>
    </row>
    <row r="5288" spans="2:25" x14ac:dyDescent="0.25">
      <c r="B5288" s="109"/>
      <c r="C5288" s="16"/>
      <c r="Y5288" s="98"/>
    </row>
    <row r="5289" spans="2:25" x14ac:dyDescent="0.25">
      <c r="B5289" s="109"/>
      <c r="C5289" s="16"/>
      <c r="Y5289" s="98"/>
    </row>
    <row r="5290" spans="2:25" x14ac:dyDescent="0.25">
      <c r="B5290" s="109"/>
      <c r="C5290" s="16"/>
      <c r="Y5290" s="98"/>
    </row>
    <row r="5291" spans="2:25" x14ac:dyDescent="0.25">
      <c r="B5291" s="109"/>
      <c r="C5291" s="16"/>
      <c r="Y5291" s="98"/>
    </row>
    <row r="5292" spans="2:25" x14ac:dyDescent="0.25">
      <c r="B5292" s="109"/>
      <c r="C5292" s="16"/>
      <c r="Y5292" s="98"/>
    </row>
    <row r="5293" spans="2:25" x14ac:dyDescent="0.25">
      <c r="B5293" s="109"/>
      <c r="C5293" s="16"/>
      <c r="Y5293" s="98"/>
    </row>
    <row r="5294" spans="2:25" x14ac:dyDescent="0.25">
      <c r="B5294" s="109"/>
      <c r="C5294" s="16"/>
      <c r="Y5294" s="98"/>
    </row>
    <row r="5295" spans="2:25" x14ac:dyDescent="0.25">
      <c r="B5295" s="109"/>
      <c r="C5295" s="16"/>
      <c r="Y5295" s="98"/>
    </row>
    <row r="5296" spans="2:25" x14ac:dyDescent="0.25">
      <c r="B5296" s="109"/>
      <c r="C5296" s="16"/>
      <c r="Y5296" s="98"/>
    </row>
    <row r="5297" spans="2:25" x14ac:dyDescent="0.25">
      <c r="B5297" s="109"/>
      <c r="C5297" s="16"/>
      <c r="Y5297" s="98"/>
    </row>
    <row r="5298" spans="2:25" x14ac:dyDescent="0.25">
      <c r="B5298" s="109"/>
      <c r="C5298" s="16"/>
      <c r="Y5298" s="98"/>
    </row>
    <row r="5299" spans="2:25" x14ac:dyDescent="0.25">
      <c r="B5299" s="109"/>
      <c r="C5299" s="16"/>
      <c r="Y5299" s="98"/>
    </row>
    <row r="5300" spans="2:25" x14ac:dyDescent="0.25">
      <c r="B5300" s="109"/>
      <c r="C5300" s="16"/>
      <c r="Y5300" s="98"/>
    </row>
    <row r="5301" spans="2:25" x14ac:dyDescent="0.25">
      <c r="B5301" s="109"/>
      <c r="C5301" s="16"/>
      <c r="Y5301" s="98"/>
    </row>
    <row r="5302" spans="2:25" x14ac:dyDescent="0.25">
      <c r="B5302" s="109"/>
      <c r="C5302" s="16"/>
      <c r="Y5302" s="98"/>
    </row>
    <row r="5303" spans="2:25" x14ac:dyDescent="0.25">
      <c r="B5303" s="109"/>
      <c r="C5303" s="16"/>
      <c r="Y5303" s="98"/>
    </row>
    <row r="5304" spans="2:25" x14ac:dyDescent="0.25">
      <c r="B5304" s="109"/>
      <c r="C5304" s="16"/>
      <c r="Y5304" s="98"/>
    </row>
    <row r="5305" spans="2:25" x14ac:dyDescent="0.25">
      <c r="B5305" s="109"/>
      <c r="C5305" s="16"/>
      <c r="Y5305" s="98"/>
    </row>
    <row r="5306" spans="2:25" x14ac:dyDescent="0.25">
      <c r="B5306" s="109"/>
      <c r="C5306" s="16"/>
      <c r="Y5306" s="98"/>
    </row>
    <row r="5307" spans="2:25" x14ac:dyDescent="0.25">
      <c r="B5307" s="109"/>
      <c r="C5307" s="16"/>
      <c r="Y5307" s="98"/>
    </row>
    <row r="5308" spans="2:25" x14ac:dyDescent="0.25">
      <c r="B5308" s="109"/>
      <c r="C5308" s="16"/>
      <c r="Y5308" s="98"/>
    </row>
    <row r="5309" spans="2:25" x14ac:dyDescent="0.25">
      <c r="B5309" s="109"/>
      <c r="C5309" s="16"/>
      <c r="Y5309" s="98"/>
    </row>
    <row r="5310" spans="2:25" x14ac:dyDescent="0.25">
      <c r="B5310" s="109"/>
      <c r="C5310" s="16"/>
      <c r="Y5310" s="98"/>
    </row>
    <row r="5311" spans="2:25" x14ac:dyDescent="0.25">
      <c r="B5311" s="109"/>
      <c r="C5311" s="16"/>
      <c r="Y5311" s="98"/>
    </row>
    <row r="5312" spans="2:25" x14ac:dyDescent="0.25">
      <c r="B5312" s="109"/>
      <c r="C5312" s="16"/>
      <c r="Y5312" s="98"/>
    </row>
    <row r="5313" spans="2:25" x14ac:dyDescent="0.25">
      <c r="B5313" s="109"/>
      <c r="C5313" s="16"/>
      <c r="Y5313" s="98"/>
    </row>
    <row r="5314" spans="2:25" x14ac:dyDescent="0.25">
      <c r="B5314" s="109"/>
      <c r="C5314" s="16"/>
      <c r="Y5314" s="98"/>
    </row>
    <row r="5315" spans="2:25" x14ac:dyDescent="0.25">
      <c r="B5315" s="109"/>
      <c r="C5315" s="16"/>
      <c r="Y5315" s="98"/>
    </row>
    <row r="5316" spans="2:25" x14ac:dyDescent="0.25">
      <c r="B5316" s="109"/>
      <c r="C5316" s="16"/>
      <c r="Y5316" s="98"/>
    </row>
    <row r="5317" spans="2:25" x14ac:dyDescent="0.25">
      <c r="B5317" s="109"/>
      <c r="C5317" s="16"/>
      <c r="Y5317" s="98"/>
    </row>
    <row r="5318" spans="2:25" x14ac:dyDescent="0.25">
      <c r="B5318" s="109"/>
      <c r="C5318" s="16"/>
      <c r="Y5318" s="98"/>
    </row>
    <row r="5319" spans="2:25" x14ac:dyDescent="0.25">
      <c r="B5319" s="109"/>
      <c r="C5319" s="16"/>
      <c r="Y5319" s="98"/>
    </row>
    <row r="5320" spans="2:25" x14ac:dyDescent="0.25">
      <c r="B5320" s="109"/>
      <c r="C5320" s="16"/>
      <c r="Y5320" s="98"/>
    </row>
    <row r="5321" spans="2:25" x14ac:dyDescent="0.25">
      <c r="B5321" s="109"/>
      <c r="C5321" s="16"/>
      <c r="Y5321" s="98"/>
    </row>
    <row r="5322" spans="2:25" x14ac:dyDescent="0.25">
      <c r="B5322" s="109"/>
      <c r="C5322" s="16"/>
      <c r="Y5322" s="98"/>
    </row>
    <row r="5323" spans="2:25" x14ac:dyDescent="0.25">
      <c r="B5323" s="109"/>
      <c r="C5323" s="16"/>
      <c r="Y5323" s="98"/>
    </row>
    <row r="5324" spans="2:25" x14ac:dyDescent="0.25">
      <c r="B5324" s="109"/>
      <c r="C5324" s="16"/>
      <c r="Y5324" s="98"/>
    </row>
    <row r="5325" spans="2:25" x14ac:dyDescent="0.25">
      <c r="B5325" s="109"/>
      <c r="C5325" s="16"/>
      <c r="Y5325" s="98"/>
    </row>
    <row r="5326" spans="2:25" x14ac:dyDescent="0.25">
      <c r="B5326" s="109"/>
      <c r="C5326" s="16"/>
      <c r="Y5326" s="98"/>
    </row>
    <row r="5327" spans="2:25" x14ac:dyDescent="0.25">
      <c r="B5327" s="109"/>
      <c r="C5327" s="16"/>
      <c r="Y5327" s="98"/>
    </row>
    <row r="5328" spans="2:25" x14ac:dyDescent="0.25">
      <c r="B5328" s="109"/>
      <c r="C5328" s="16"/>
      <c r="Y5328" s="98"/>
    </row>
    <row r="5329" spans="2:25" x14ac:dyDescent="0.25">
      <c r="B5329" s="109"/>
      <c r="C5329" s="16"/>
      <c r="Y5329" s="98"/>
    </row>
    <row r="5330" spans="2:25" x14ac:dyDescent="0.25">
      <c r="B5330" s="109"/>
      <c r="C5330" s="16"/>
      <c r="Y5330" s="98"/>
    </row>
    <row r="5331" spans="2:25" x14ac:dyDescent="0.25">
      <c r="B5331" s="109"/>
      <c r="C5331" s="16"/>
      <c r="Y5331" s="98"/>
    </row>
    <row r="5332" spans="2:25" x14ac:dyDescent="0.25">
      <c r="B5332" s="109"/>
      <c r="C5332" s="16"/>
      <c r="Y5332" s="98"/>
    </row>
    <row r="5333" spans="2:25" x14ac:dyDescent="0.25">
      <c r="B5333" s="109"/>
      <c r="C5333" s="16"/>
      <c r="Y5333" s="98"/>
    </row>
    <row r="5334" spans="2:25" x14ac:dyDescent="0.25">
      <c r="B5334" s="109"/>
      <c r="C5334" s="16"/>
      <c r="Y5334" s="98"/>
    </row>
    <row r="5335" spans="2:25" x14ac:dyDescent="0.25">
      <c r="B5335" s="109"/>
      <c r="C5335" s="16"/>
      <c r="Y5335" s="98"/>
    </row>
    <row r="5336" spans="2:25" x14ac:dyDescent="0.25">
      <c r="B5336" s="109"/>
      <c r="C5336" s="16"/>
      <c r="Y5336" s="98"/>
    </row>
    <row r="5337" spans="2:25" x14ac:dyDescent="0.25">
      <c r="B5337" s="109"/>
      <c r="C5337" s="16"/>
      <c r="Y5337" s="98"/>
    </row>
    <row r="5338" spans="2:25" x14ac:dyDescent="0.25">
      <c r="B5338" s="109"/>
      <c r="C5338" s="16"/>
      <c r="Y5338" s="98"/>
    </row>
    <row r="5339" spans="2:25" x14ac:dyDescent="0.25">
      <c r="B5339" s="109"/>
      <c r="C5339" s="16"/>
      <c r="Y5339" s="98"/>
    </row>
    <row r="5340" spans="2:25" x14ac:dyDescent="0.25">
      <c r="B5340" s="109"/>
      <c r="C5340" s="16"/>
      <c r="Y5340" s="98"/>
    </row>
    <row r="5341" spans="2:25" x14ac:dyDescent="0.25">
      <c r="B5341" s="109"/>
      <c r="C5341" s="16"/>
      <c r="Y5341" s="98"/>
    </row>
    <row r="5342" spans="2:25" x14ac:dyDescent="0.25">
      <c r="B5342" s="109"/>
      <c r="C5342" s="16"/>
      <c r="Y5342" s="98"/>
    </row>
    <row r="5343" spans="2:25" x14ac:dyDescent="0.25">
      <c r="B5343" s="109"/>
      <c r="C5343" s="16"/>
      <c r="Y5343" s="98"/>
    </row>
    <row r="5344" spans="2:25" x14ac:dyDescent="0.25">
      <c r="B5344" s="109"/>
      <c r="C5344" s="16"/>
      <c r="Y5344" s="98"/>
    </row>
    <row r="5345" spans="2:25" x14ac:dyDescent="0.25">
      <c r="B5345" s="109"/>
      <c r="C5345" s="16"/>
      <c r="Y5345" s="98"/>
    </row>
    <row r="5346" spans="2:25" x14ac:dyDescent="0.25">
      <c r="B5346" s="109"/>
      <c r="C5346" s="16"/>
      <c r="Y5346" s="98"/>
    </row>
    <row r="5347" spans="2:25" x14ac:dyDescent="0.25">
      <c r="B5347" s="109"/>
      <c r="C5347" s="16"/>
      <c r="Y5347" s="98"/>
    </row>
    <row r="5348" spans="2:25" x14ac:dyDescent="0.25">
      <c r="B5348" s="109"/>
      <c r="C5348" s="16"/>
      <c r="Y5348" s="98"/>
    </row>
    <row r="5349" spans="2:25" x14ac:dyDescent="0.25">
      <c r="B5349" s="109"/>
      <c r="C5349" s="16"/>
      <c r="Y5349" s="98"/>
    </row>
    <row r="5350" spans="2:25" x14ac:dyDescent="0.25">
      <c r="B5350" s="109"/>
      <c r="C5350" s="16"/>
      <c r="Y5350" s="98"/>
    </row>
    <row r="5351" spans="2:25" x14ac:dyDescent="0.25">
      <c r="B5351" s="109"/>
      <c r="C5351" s="16"/>
      <c r="Y5351" s="98"/>
    </row>
    <row r="5352" spans="2:25" x14ac:dyDescent="0.25">
      <c r="B5352" s="109"/>
      <c r="C5352" s="16"/>
      <c r="Y5352" s="98"/>
    </row>
    <row r="5353" spans="2:25" x14ac:dyDescent="0.25">
      <c r="B5353" s="109"/>
      <c r="C5353" s="16"/>
      <c r="Y5353" s="98"/>
    </row>
    <row r="5354" spans="2:25" x14ac:dyDescent="0.25">
      <c r="B5354" s="109"/>
      <c r="C5354" s="16"/>
      <c r="Y5354" s="98"/>
    </row>
    <row r="5355" spans="2:25" x14ac:dyDescent="0.25">
      <c r="B5355" s="109"/>
      <c r="C5355" s="16"/>
      <c r="Y5355" s="98"/>
    </row>
    <row r="5356" spans="2:25" x14ac:dyDescent="0.25">
      <c r="B5356" s="109"/>
      <c r="C5356" s="16"/>
      <c r="Y5356" s="98"/>
    </row>
    <row r="5357" spans="2:25" x14ac:dyDescent="0.25">
      <c r="B5357" s="109"/>
      <c r="C5357" s="16"/>
      <c r="Y5357" s="98"/>
    </row>
    <row r="5358" spans="2:25" x14ac:dyDescent="0.25">
      <c r="B5358" s="109"/>
      <c r="C5358" s="16"/>
      <c r="Y5358" s="98"/>
    </row>
    <row r="5359" spans="2:25" x14ac:dyDescent="0.25">
      <c r="B5359" s="109"/>
      <c r="C5359" s="16"/>
      <c r="Y5359" s="98"/>
    </row>
    <row r="5360" spans="2:25" x14ac:dyDescent="0.25">
      <c r="B5360" s="109"/>
      <c r="C5360" s="16"/>
      <c r="Y5360" s="98"/>
    </row>
    <row r="5361" spans="2:25" x14ac:dyDescent="0.25">
      <c r="B5361" s="109"/>
      <c r="C5361" s="16"/>
      <c r="Y5361" s="98"/>
    </row>
    <row r="5362" spans="2:25" x14ac:dyDescent="0.25">
      <c r="B5362" s="109"/>
      <c r="C5362" s="16"/>
      <c r="Y5362" s="98"/>
    </row>
    <row r="5363" spans="2:25" x14ac:dyDescent="0.25">
      <c r="B5363" s="109"/>
      <c r="C5363" s="16"/>
      <c r="Y5363" s="98"/>
    </row>
    <row r="5364" spans="2:25" x14ac:dyDescent="0.25">
      <c r="B5364" s="109"/>
      <c r="C5364" s="16"/>
      <c r="Y5364" s="98"/>
    </row>
    <row r="5365" spans="2:25" x14ac:dyDescent="0.25">
      <c r="B5365" s="109"/>
      <c r="C5365" s="16"/>
      <c r="Y5365" s="98"/>
    </row>
    <row r="5366" spans="2:25" x14ac:dyDescent="0.25">
      <c r="B5366" s="109"/>
      <c r="C5366" s="16"/>
      <c r="Y5366" s="98"/>
    </row>
    <row r="5367" spans="2:25" x14ac:dyDescent="0.25">
      <c r="B5367" s="109"/>
      <c r="C5367" s="16"/>
      <c r="Y5367" s="98"/>
    </row>
    <row r="5368" spans="2:25" x14ac:dyDescent="0.25">
      <c r="B5368" s="109"/>
      <c r="C5368" s="16"/>
      <c r="Y5368" s="98"/>
    </row>
    <row r="5369" spans="2:25" x14ac:dyDescent="0.25">
      <c r="B5369" s="109"/>
      <c r="C5369" s="16"/>
      <c r="Y5369" s="98"/>
    </row>
    <row r="5370" spans="2:25" x14ac:dyDescent="0.25">
      <c r="B5370" s="109"/>
      <c r="C5370" s="16"/>
      <c r="Y5370" s="98"/>
    </row>
    <row r="5371" spans="2:25" x14ac:dyDescent="0.25">
      <c r="B5371" s="109"/>
      <c r="C5371" s="16"/>
      <c r="Y5371" s="98"/>
    </row>
    <row r="5372" spans="2:25" x14ac:dyDescent="0.25">
      <c r="B5372" s="109"/>
      <c r="C5372" s="16"/>
      <c r="Y5372" s="98"/>
    </row>
    <row r="5373" spans="2:25" x14ac:dyDescent="0.25">
      <c r="B5373" s="109"/>
      <c r="C5373" s="16"/>
      <c r="Y5373" s="98"/>
    </row>
    <row r="5374" spans="2:25" x14ac:dyDescent="0.25">
      <c r="B5374" s="109"/>
      <c r="C5374" s="16"/>
      <c r="Y5374" s="98"/>
    </row>
    <row r="5375" spans="2:25" x14ac:dyDescent="0.25">
      <c r="B5375" s="109"/>
      <c r="C5375" s="16"/>
      <c r="Y5375" s="98"/>
    </row>
    <row r="5376" spans="2:25" x14ac:dyDescent="0.25">
      <c r="B5376" s="109"/>
      <c r="C5376" s="16"/>
      <c r="Y5376" s="98"/>
    </row>
    <row r="5377" spans="2:25" x14ac:dyDescent="0.25">
      <c r="B5377" s="109"/>
      <c r="C5377" s="16"/>
      <c r="Y5377" s="98"/>
    </row>
    <row r="5378" spans="2:25" x14ac:dyDescent="0.25">
      <c r="B5378" s="109"/>
      <c r="C5378" s="16"/>
      <c r="Y5378" s="98"/>
    </row>
    <row r="5379" spans="2:25" x14ac:dyDescent="0.25">
      <c r="B5379" s="109"/>
      <c r="C5379" s="16"/>
      <c r="Y5379" s="98"/>
    </row>
    <row r="5380" spans="2:25" x14ac:dyDescent="0.25">
      <c r="B5380" s="109"/>
      <c r="C5380" s="16"/>
      <c r="Y5380" s="98"/>
    </row>
    <row r="5381" spans="2:25" x14ac:dyDescent="0.25">
      <c r="B5381" s="109"/>
      <c r="C5381" s="16"/>
      <c r="Y5381" s="98"/>
    </row>
    <row r="5382" spans="2:25" x14ac:dyDescent="0.25">
      <c r="B5382" s="109"/>
      <c r="C5382" s="16"/>
      <c r="Y5382" s="98"/>
    </row>
    <row r="5383" spans="2:25" x14ac:dyDescent="0.25">
      <c r="B5383" s="109"/>
      <c r="C5383" s="16"/>
      <c r="Y5383" s="98"/>
    </row>
    <row r="5384" spans="2:25" x14ac:dyDescent="0.25">
      <c r="B5384" s="109"/>
      <c r="C5384" s="16"/>
      <c r="Y5384" s="98"/>
    </row>
    <row r="5385" spans="2:25" x14ac:dyDescent="0.25">
      <c r="B5385" s="109"/>
      <c r="C5385" s="16"/>
      <c r="Y5385" s="98"/>
    </row>
    <row r="5386" spans="2:25" x14ac:dyDescent="0.25">
      <c r="B5386" s="109"/>
      <c r="C5386" s="16"/>
      <c r="Y5386" s="98"/>
    </row>
    <row r="5387" spans="2:25" x14ac:dyDescent="0.25">
      <c r="B5387" s="109"/>
      <c r="C5387" s="16"/>
      <c r="Y5387" s="98"/>
    </row>
    <row r="5388" spans="2:25" x14ac:dyDescent="0.25">
      <c r="B5388" s="109"/>
      <c r="C5388" s="16"/>
      <c r="Y5388" s="98"/>
    </row>
    <row r="5389" spans="2:25" x14ac:dyDescent="0.25">
      <c r="B5389" s="109"/>
      <c r="C5389" s="16"/>
      <c r="Y5389" s="98"/>
    </row>
    <row r="5390" spans="2:25" x14ac:dyDescent="0.25">
      <c r="B5390" s="109"/>
      <c r="C5390" s="16"/>
      <c r="Y5390" s="98"/>
    </row>
    <row r="5391" spans="2:25" x14ac:dyDescent="0.25">
      <c r="B5391" s="109"/>
      <c r="C5391" s="16"/>
      <c r="Y5391" s="98"/>
    </row>
    <row r="5392" spans="2:25" x14ac:dyDescent="0.25">
      <c r="B5392" s="109"/>
      <c r="C5392" s="16"/>
      <c r="Y5392" s="98"/>
    </row>
    <row r="5393" spans="2:25" x14ac:dyDescent="0.25">
      <c r="B5393" s="109"/>
      <c r="C5393" s="16"/>
      <c r="Y5393" s="98"/>
    </row>
    <row r="5394" spans="2:25" x14ac:dyDescent="0.25">
      <c r="B5394" s="109"/>
      <c r="C5394" s="16"/>
      <c r="Y5394" s="98"/>
    </row>
    <row r="5395" spans="2:25" x14ac:dyDescent="0.25">
      <c r="B5395" s="109"/>
      <c r="C5395" s="16"/>
      <c r="Y5395" s="98"/>
    </row>
    <row r="5396" spans="2:25" x14ac:dyDescent="0.25">
      <c r="B5396" s="109"/>
      <c r="C5396" s="16"/>
      <c r="Y5396" s="98"/>
    </row>
    <row r="5397" spans="2:25" x14ac:dyDescent="0.25">
      <c r="B5397" s="109"/>
      <c r="C5397" s="16"/>
      <c r="Y5397" s="98"/>
    </row>
    <row r="5398" spans="2:25" x14ac:dyDescent="0.25">
      <c r="B5398" s="109"/>
      <c r="C5398" s="16"/>
      <c r="Y5398" s="98"/>
    </row>
    <row r="5399" spans="2:25" x14ac:dyDescent="0.25">
      <c r="B5399" s="109"/>
      <c r="C5399" s="16"/>
      <c r="Y5399" s="98"/>
    </row>
    <row r="5400" spans="2:25" x14ac:dyDescent="0.25">
      <c r="B5400" s="109"/>
      <c r="C5400" s="16"/>
      <c r="Y5400" s="98"/>
    </row>
    <row r="5401" spans="2:25" x14ac:dyDescent="0.25">
      <c r="B5401" s="109"/>
      <c r="C5401" s="16"/>
      <c r="Y5401" s="98"/>
    </row>
    <row r="5402" spans="2:25" x14ac:dyDescent="0.25">
      <c r="B5402" s="109"/>
      <c r="C5402" s="16"/>
      <c r="Y5402" s="98"/>
    </row>
    <row r="5403" spans="2:25" x14ac:dyDescent="0.25">
      <c r="B5403" s="109"/>
      <c r="C5403" s="16"/>
      <c r="Y5403" s="98"/>
    </row>
    <row r="5404" spans="2:25" x14ac:dyDescent="0.25">
      <c r="B5404" s="109"/>
      <c r="C5404" s="16"/>
      <c r="Y5404" s="98"/>
    </row>
    <row r="5405" spans="2:25" x14ac:dyDescent="0.25">
      <c r="B5405" s="109"/>
      <c r="C5405" s="16"/>
      <c r="Y5405" s="98"/>
    </row>
    <row r="5406" spans="2:25" x14ac:dyDescent="0.25">
      <c r="B5406" s="109"/>
      <c r="C5406" s="16"/>
      <c r="Y5406" s="98"/>
    </row>
    <row r="5407" spans="2:25" x14ac:dyDescent="0.25">
      <c r="B5407" s="109"/>
      <c r="C5407" s="16"/>
      <c r="Y5407" s="98"/>
    </row>
    <row r="5408" spans="2:25" x14ac:dyDescent="0.25">
      <c r="B5408" s="109"/>
      <c r="C5408" s="16"/>
      <c r="Y5408" s="98"/>
    </row>
    <row r="5409" spans="2:25" x14ac:dyDescent="0.25">
      <c r="B5409" s="109"/>
      <c r="C5409" s="16"/>
      <c r="Y5409" s="98"/>
    </row>
    <row r="5410" spans="2:25" x14ac:dyDescent="0.25">
      <c r="B5410" s="109"/>
      <c r="C5410" s="16"/>
      <c r="Y5410" s="98"/>
    </row>
    <row r="5411" spans="2:25" x14ac:dyDescent="0.25">
      <c r="B5411" s="109"/>
      <c r="C5411" s="16"/>
      <c r="Y5411" s="98"/>
    </row>
    <row r="5412" spans="2:25" x14ac:dyDescent="0.25">
      <c r="B5412" s="109"/>
      <c r="C5412" s="16"/>
      <c r="Y5412" s="98"/>
    </row>
    <row r="5413" spans="2:25" x14ac:dyDescent="0.25">
      <c r="B5413" s="109"/>
      <c r="C5413" s="16"/>
      <c r="Y5413" s="98"/>
    </row>
    <row r="5414" spans="2:25" x14ac:dyDescent="0.25">
      <c r="B5414" s="109"/>
      <c r="C5414" s="16"/>
      <c r="Y5414" s="98"/>
    </row>
    <row r="5415" spans="2:25" x14ac:dyDescent="0.25">
      <c r="B5415" s="109"/>
      <c r="C5415" s="16"/>
      <c r="Y5415" s="98"/>
    </row>
    <row r="5416" spans="2:25" x14ac:dyDescent="0.25">
      <c r="B5416" s="109"/>
      <c r="C5416" s="16"/>
      <c r="Y5416" s="98"/>
    </row>
    <row r="5417" spans="2:25" x14ac:dyDescent="0.25">
      <c r="B5417" s="109"/>
      <c r="C5417" s="16"/>
      <c r="Y5417" s="98"/>
    </row>
    <row r="5418" spans="2:25" x14ac:dyDescent="0.25">
      <c r="B5418" s="109"/>
      <c r="C5418" s="16"/>
      <c r="Y5418" s="98"/>
    </row>
    <row r="5419" spans="2:25" x14ac:dyDescent="0.25">
      <c r="B5419" s="109"/>
      <c r="C5419" s="16"/>
      <c r="Y5419" s="98"/>
    </row>
    <row r="5420" spans="2:25" x14ac:dyDescent="0.25">
      <c r="B5420" s="109"/>
      <c r="C5420" s="16"/>
      <c r="Y5420" s="98"/>
    </row>
    <row r="5421" spans="2:25" x14ac:dyDescent="0.25">
      <c r="B5421" s="109"/>
      <c r="C5421" s="16"/>
      <c r="Y5421" s="98"/>
    </row>
    <row r="5422" spans="2:25" x14ac:dyDescent="0.25">
      <c r="B5422" s="109"/>
      <c r="C5422" s="16"/>
      <c r="Y5422" s="98"/>
    </row>
    <row r="5423" spans="2:25" x14ac:dyDescent="0.25">
      <c r="B5423" s="109"/>
      <c r="C5423" s="16"/>
      <c r="Y5423" s="98"/>
    </row>
    <row r="5424" spans="2:25" x14ac:dyDescent="0.25">
      <c r="B5424" s="109"/>
      <c r="C5424" s="16"/>
      <c r="Y5424" s="98"/>
    </row>
    <row r="5425" spans="2:25" x14ac:dyDescent="0.25">
      <c r="B5425" s="109"/>
      <c r="C5425" s="16"/>
      <c r="Y5425" s="98"/>
    </row>
    <row r="5426" spans="2:25" x14ac:dyDescent="0.25">
      <c r="B5426" s="109"/>
      <c r="C5426" s="16"/>
      <c r="Y5426" s="98"/>
    </row>
    <row r="5427" spans="2:25" x14ac:dyDescent="0.25">
      <c r="B5427" s="109"/>
      <c r="C5427" s="16"/>
      <c r="Y5427" s="98"/>
    </row>
    <row r="5428" spans="2:25" x14ac:dyDescent="0.25">
      <c r="B5428" s="109"/>
      <c r="C5428" s="16"/>
      <c r="Y5428" s="98"/>
    </row>
    <row r="5429" spans="2:25" x14ac:dyDescent="0.25">
      <c r="B5429" s="109"/>
      <c r="C5429" s="16"/>
      <c r="Y5429" s="98"/>
    </row>
    <row r="5430" spans="2:25" x14ac:dyDescent="0.25">
      <c r="B5430" s="109"/>
      <c r="C5430" s="16"/>
      <c r="Y5430" s="98"/>
    </row>
    <row r="5431" spans="2:25" x14ac:dyDescent="0.25">
      <c r="B5431" s="109"/>
      <c r="C5431" s="16"/>
      <c r="Y5431" s="98"/>
    </row>
    <row r="5432" spans="2:25" x14ac:dyDescent="0.25">
      <c r="B5432" s="109"/>
      <c r="C5432" s="16"/>
      <c r="Y5432" s="98"/>
    </row>
    <row r="5433" spans="2:25" x14ac:dyDescent="0.25">
      <c r="B5433" s="109"/>
      <c r="C5433" s="16"/>
      <c r="Y5433" s="98"/>
    </row>
    <row r="5434" spans="2:25" x14ac:dyDescent="0.25">
      <c r="B5434" s="109"/>
      <c r="C5434" s="16"/>
      <c r="Y5434" s="98"/>
    </row>
    <row r="5435" spans="2:25" x14ac:dyDescent="0.25">
      <c r="B5435" s="109"/>
      <c r="C5435" s="16"/>
      <c r="Y5435" s="98"/>
    </row>
    <row r="5436" spans="2:25" x14ac:dyDescent="0.25">
      <c r="B5436" s="109"/>
      <c r="C5436" s="16"/>
      <c r="Y5436" s="98"/>
    </row>
    <row r="5437" spans="2:25" x14ac:dyDescent="0.25">
      <c r="B5437" s="109"/>
      <c r="C5437" s="16"/>
      <c r="Y5437" s="98"/>
    </row>
    <row r="5438" spans="2:25" x14ac:dyDescent="0.25">
      <c r="B5438" s="109"/>
      <c r="C5438" s="16"/>
      <c r="Y5438" s="98"/>
    </row>
    <row r="5439" spans="2:25" x14ac:dyDescent="0.25">
      <c r="B5439" s="109"/>
      <c r="C5439" s="16"/>
      <c r="Y5439" s="98"/>
    </row>
    <row r="5440" spans="2:25" x14ac:dyDescent="0.25">
      <c r="B5440" s="109"/>
      <c r="C5440" s="16"/>
      <c r="Y5440" s="98"/>
    </row>
    <row r="5441" spans="2:25" x14ac:dyDescent="0.25">
      <c r="B5441" s="109"/>
      <c r="C5441" s="16"/>
      <c r="Y5441" s="98"/>
    </row>
    <row r="5442" spans="2:25" x14ac:dyDescent="0.25">
      <c r="B5442" s="109"/>
      <c r="C5442" s="16"/>
      <c r="Y5442" s="98"/>
    </row>
    <row r="5443" spans="2:25" x14ac:dyDescent="0.25">
      <c r="B5443" s="109"/>
      <c r="C5443" s="16"/>
      <c r="Y5443" s="98"/>
    </row>
    <row r="5444" spans="2:25" x14ac:dyDescent="0.25">
      <c r="B5444" s="109"/>
      <c r="C5444" s="16"/>
      <c r="Y5444" s="98"/>
    </row>
    <row r="5445" spans="2:25" x14ac:dyDescent="0.25">
      <c r="B5445" s="109"/>
      <c r="C5445" s="16"/>
      <c r="Y5445" s="98"/>
    </row>
    <row r="5446" spans="2:25" x14ac:dyDescent="0.25">
      <c r="B5446" s="109"/>
      <c r="C5446" s="16"/>
      <c r="Y5446" s="98"/>
    </row>
    <row r="5447" spans="2:25" x14ac:dyDescent="0.25">
      <c r="B5447" s="109"/>
      <c r="C5447" s="16"/>
      <c r="Y5447" s="98"/>
    </row>
    <row r="5448" spans="2:25" x14ac:dyDescent="0.25">
      <c r="B5448" s="109"/>
      <c r="C5448" s="16"/>
      <c r="Y5448" s="98"/>
    </row>
    <row r="5449" spans="2:25" x14ac:dyDescent="0.25">
      <c r="B5449" s="109"/>
      <c r="C5449" s="16"/>
      <c r="Y5449" s="98"/>
    </row>
    <row r="5450" spans="2:25" x14ac:dyDescent="0.25">
      <c r="B5450" s="109"/>
      <c r="C5450" s="16"/>
      <c r="Y5450" s="98"/>
    </row>
    <row r="5451" spans="2:25" x14ac:dyDescent="0.25">
      <c r="B5451" s="109"/>
      <c r="C5451" s="16"/>
      <c r="Y5451" s="98"/>
    </row>
    <row r="5452" spans="2:25" x14ac:dyDescent="0.25">
      <c r="B5452" s="109"/>
      <c r="C5452" s="16"/>
      <c r="Y5452" s="98"/>
    </row>
    <row r="5453" spans="2:25" x14ac:dyDescent="0.25">
      <c r="B5453" s="109"/>
      <c r="C5453" s="16"/>
      <c r="Y5453" s="98"/>
    </row>
    <row r="5454" spans="2:25" x14ac:dyDescent="0.25">
      <c r="B5454" s="109"/>
      <c r="C5454" s="16"/>
      <c r="Y5454" s="98"/>
    </row>
    <row r="5455" spans="2:25" x14ac:dyDescent="0.25">
      <c r="B5455" s="109"/>
      <c r="C5455" s="16"/>
      <c r="Y5455" s="98"/>
    </row>
    <row r="5456" spans="2:25" x14ac:dyDescent="0.25">
      <c r="B5456" s="109"/>
      <c r="C5456" s="16"/>
      <c r="Y5456" s="98"/>
    </row>
    <row r="5457" spans="2:25" x14ac:dyDescent="0.25">
      <c r="B5457" s="109"/>
      <c r="C5457" s="16"/>
      <c r="Y5457" s="98"/>
    </row>
    <row r="5458" spans="2:25" x14ac:dyDescent="0.25">
      <c r="B5458" s="109"/>
      <c r="C5458" s="16"/>
      <c r="Y5458" s="98"/>
    </row>
    <row r="5459" spans="2:25" x14ac:dyDescent="0.25">
      <c r="B5459" s="109"/>
      <c r="C5459" s="16"/>
      <c r="Y5459" s="98"/>
    </row>
    <row r="5460" spans="2:25" x14ac:dyDescent="0.25">
      <c r="B5460" s="109"/>
      <c r="C5460" s="16"/>
      <c r="Y5460" s="98"/>
    </row>
    <row r="5461" spans="2:25" x14ac:dyDescent="0.25">
      <c r="B5461" s="109"/>
      <c r="C5461" s="16"/>
      <c r="Y5461" s="98"/>
    </row>
    <row r="5462" spans="2:25" x14ac:dyDescent="0.25">
      <c r="B5462" s="109"/>
      <c r="C5462" s="16"/>
      <c r="Y5462" s="98"/>
    </row>
    <row r="5463" spans="2:25" x14ac:dyDescent="0.25">
      <c r="B5463" s="109"/>
      <c r="C5463" s="16"/>
      <c r="Y5463" s="98"/>
    </row>
    <row r="5464" spans="2:25" x14ac:dyDescent="0.25">
      <c r="B5464" s="109"/>
      <c r="C5464" s="16"/>
      <c r="Y5464" s="98"/>
    </row>
    <row r="5465" spans="2:25" x14ac:dyDescent="0.25">
      <c r="B5465" s="109"/>
      <c r="C5465" s="16"/>
      <c r="Y5465" s="98"/>
    </row>
    <row r="5466" spans="2:25" x14ac:dyDescent="0.25">
      <c r="B5466" s="109"/>
      <c r="C5466" s="16"/>
      <c r="Y5466" s="98"/>
    </row>
    <row r="5467" spans="2:25" x14ac:dyDescent="0.25">
      <c r="B5467" s="109"/>
      <c r="C5467" s="16"/>
      <c r="Y5467" s="98"/>
    </row>
    <row r="5468" spans="2:25" x14ac:dyDescent="0.25">
      <c r="B5468" s="109"/>
      <c r="C5468" s="16"/>
      <c r="Y5468" s="98"/>
    </row>
    <row r="5469" spans="2:25" x14ac:dyDescent="0.25">
      <c r="B5469" s="109"/>
      <c r="C5469" s="16"/>
      <c r="Y5469" s="98"/>
    </row>
    <row r="5470" spans="2:25" x14ac:dyDescent="0.25">
      <c r="B5470" s="109"/>
      <c r="C5470" s="16"/>
      <c r="Y5470" s="98"/>
    </row>
    <row r="5471" spans="2:25" x14ac:dyDescent="0.25">
      <c r="B5471" s="109"/>
      <c r="C5471" s="16"/>
      <c r="Y5471" s="98"/>
    </row>
    <row r="5472" spans="2:25" x14ac:dyDescent="0.25">
      <c r="B5472" s="109"/>
      <c r="C5472" s="16"/>
      <c r="Y5472" s="98"/>
    </row>
    <row r="5473" spans="2:25" x14ac:dyDescent="0.25">
      <c r="B5473" s="109"/>
      <c r="C5473" s="16"/>
      <c r="Y5473" s="98"/>
    </row>
    <row r="5474" spans="2:25" x14ac:dyDescent="0.25">
      <c r="B5474" s="109"/>
      <c r="C5474" s="16"/>
      <c r="Y5474" s="98"/>
    </row>
    <row r="5475" spans="2:25" x14ac:dyDescent="0.25">
      <c r="B5475" s="109"/>
      <c r="C5475" s="16"/>
      <c r="Y5475" s="98"/>
    </row>
    <row r="5476" spans="2:25" x14ac:dyDescent="0.25">
      <c r="B5476" s="109"/>
      <c r="C5476" s="16"/>
      <c r="Y5476" s="98"/>
    </row>
    <row r="5477" spans="2:25" x14ac:dyDescent="0.25">
      <c r="B5477" s="109"/>
      <c r="C5477" s="16"/>
      <c r="Y5477" s="98"/>
    </row>
    <row r="5478" spans="2:25" x14ac:dyDescent="0.25">
      <c r="B5478" s="109"/>
      <c r="C5478" s="16"/>
      <c r="Y5478" s="98"/>
    </row>
    <row r="5479" spans="2:25" x14ac:dyDescent="0.25">
      <c r="B5479" s="109"/>
      <c r="C5479" s="16"/>
      <c r="Y5479" s="98"/>
    </row>
    <row r="5480" spans="2:25" x14ac:dyDescent="0.25">
      <c r="B5480" s="109"/>
      <c r="C5480" s="16"/>
      <c r="Y5480" s="98"/>
    </row>
    <row r="5481" spans="2:25" x14ac:dyDescent="0.25">
      <c r="B5481" s="109"/>
      <c r="C5481" s="16"/>
      <c r="Y5481" s="98"/>
    </row>
    <row r="5482" spans="2:25" x14ac:dyDescent="0.25">
      <c r="B5482" s="109"/>
      <c r="C5482" s="16"/>
      <c r="Y5482" s="98"/>
    </row>
    <row r="5483" spans="2:25" x14ac:dyDescent="0.25">
      <c r="B5483" s="109"/>
      <c r="C5483" s="16"/>
      <c r="Y5483" s="98"/>
    </row>
    <row r="5484" spans="2:25" x14ac:dyDescent="0.25">
      <c r="B5484" s="109"/>
      <c r="C5484" s="16"/>
      <c r="Y5484" s="98"/>
    </row>
    <row r="5485" spans="2:25" x14ac:dyDescent="0.25">
      <c r="B5485" s="109"/>
      <c r="C5485" s="16"/>
      <c r="Y5485" s="98"/>
    </row>
    <row r="5486" spans="2:25" x14ac:dyDescent="0.25">
      <c r="B5486" s="109"/>
      <c r="C5486" s="16"/>
      <c r="Y5486" s="98"/>
    </row>
    <row r="5487" spans="2:25" x14ac:dyDescent="0.25">
      <c r="B5487" s="109"/>
      <c r="C5487" s="16"/>
      <c r="Y5487" s="98"/>
    </row>
    <row r="5488" spans="2:25" x14ac:dyDescent="0.25">
      <c r="B5488" s="109"/>
      <c r="C5488" s="16"/>
      <c r="Y5488" s="98"/>
    </row>
    <row r="5489" spans="2:25" x14ac:dyDescent="0.25">
      <c r="B5489" s="109"/>
      <c r="C5489" s="16"/>
      <c r="Y5489" s="98"/>
    </row>
    <row r="5490" spans="2:25" x14ac:dyDescent="0.25">
      <c r="B5490" s="109"/>
      <c r="C5490" s="16"/>
      <c r="Y5490" s="98"/>
    </row>
    <row r="5491" spans="2:25" x14ac:dyDescent="0.25">
      <c r="B5491" s="109"/>
      <c r="C5491" s="16"/>
      <c r="Y5491" s="98"/>
    </row>
    <row r="5492" spans="2:25" x14ac:dyDescent="0.25">
      <c r="B5492" s="109"/>
      <c r="C5492" s="16"/>
      <c r="Y5492" s="98"/>
    </row>
    <row r="5493" spans="2:25" x14ac:dyDescent="0.25">
      <c r="B5493" s="109"/>
      <c r="C5493" s="16"/>
      <c r="Y5493" s="98"/>
    </row>
    <row r="5494" spans="2:25" x14ac:dyDescent="0.25">
      <c r="B5494" s="109"/>
      <c r="C5494" s="16"/>
      <c r="Y5494" s="98"/>
    </row>
    <row r="5495" spans="2:25" x14ac:dyDescent="0.25">
      <c r="B5495" s="109"/>
      <c r="C5495" s="16"/>
      <c r="Y5495" s="98"/>
    </row>
    <row r="5496" spans="2:25" x14ac:dyDescent="0.25">
      <c r="B5496" s="109"/>
      <c r="C5496" s="16"/>
      <c r="Y5496" s="98"/>
    </row>
    <row r="5497" spans="2:25" x14ac:dyDescent="0.25">
      <c r="B5497" s="109"/>
      <c r="C5497" s="16"/>
      <c r="Y5497" s="98"/>
    </row>
    <row r="5498" spans="2:25" x14ac:dyDescent="0.25">
      <c r="B5498" s="109"/>
      <c r="C5498" s="16"/>
      <c r="Y5498" s="98"/>
    </row>
    <row r="5499" spans="2:25" x14ac:dyDescent="0.25">
      <c r="B5499" s="109"/>
      <c r="C5499" s="16"/>
      <c r="Y5499" s="98"/>
    </row>
    <row r="5500" spans="2:25" x14ac:dyDescent="0.25">
      <c r="B5500" s="109"/>
      <c r="C5500" s="16"/>
      <c r="Y5500" s="98"/>
    </row>
    <row r="5501" spans="2:25" x14ac:dyDescent="0.25">
      <c r="B5501" s="109"/>
      <c r="C5501" s="16"/>
      <c r="Y5501" s="98"/>
    </row>
    <row r="5502" spans="2:25" x14ac:dyDescent="0.25">
      <c r="B5502" s="109"/>
      <c r="C5502" s="16"/>
      <c r="Y5502" s="98"/>
    </row>
    <row r="5503" spans="2:25" x14ac:dyDescent="0.25">
      <c r="B5503" s="109"/>
      <c r="C5503" s="16"/>
      <c r="Y5503" s="98"/>
    </row>
    <row r="5504" spans="2:25" x14ac:dyDescent="0.25">
      <c r="B5504" s="109"/>
      <c r="C5504" s="16"/>
      <c r="Y5504" s="98"/>
    </row>
    <row r="5505" spans="2:25" x14ac:dyDescent="0.25">
      <c r="B5505" s="109"/>
      <c r="C5505" s="16"/>
      <c r="Y5505" s="98"/>
    </row>
    <row r="5506" spans="2:25" x14ac:dyDescent="0.25">
      <c r="B5506" s="109"/>
      <c r="C5506" s="16"/>
      <c r="Y5506" s="98"/>
    </row>
    <row r="5507" spans="2:25" x14ac:dyDescent="0.25">
      <c r="B5507" s="109"/>
      <c r="C5507" s="16"/>
      <c r="Y5507" s="98"/>
    </row>
    <row r="5508" spans="2:25" x14ac:dyDescent="0.25">
      <c r="B5508" s="109"/>
      <c r="C5508" s="16"/>
      <c r="Y5508" s="98"/>
    </row>
    <row r="5509" spans="2:25" x14ac:dyDescent="0.25">
      <c r="B5509" s="109"/>
      <c r="C5509" s="16"/>
      <c r="Y5509" s="98"/>
    </row>
    <row r="5510" spans="2:25" x14ac:dyDescent="0.25">
      <c r="B5510" s="109"/>
      <c r="C5510" s="16"/>
      <c r="Y5510" s="98"/>
    </row>
    <row r="5511" spans="2:25" x14ac:dyDescent="0.25">
      <c r="B5511" s="109"/>
      <c r="C5511" s="16"/>
      <c r="Y5511" s="98"/>
    </row>
    <row r="5512" spans="2:25" x14ac:dyDescent="0.25">
      <c r="B5512" s="109"/>
      <c r="C5512" s="16"/>
      <c r="Y5512" s="98"/>
    </row>
    <row r="5513" spans="2:25" x14ac:dyDescent="0.25">
      <c r="B5513" s="109"/>
      <c r="C5513" s="16"/>
      <c r="Y5513" s="98"/>
    </row>
    <row r="5514" spans="2:25" x14ac:dyDescent="0.25">
      <c r="B5514" s="109"/>
      <c r="C5514" s="16"/>
      <c r="Y5514" s="98"/>
    </row>
    <row r="5515" spans="2:25" x14ac:dyDescent="0.25">
      <c r="B5515" s="109"/>
      <c r="C5515" s="16"/>
      <c r="Y5515" s="98"/>
    </row>
    <row r="5516" spans="2:25" x14ac:dyDescent="0.25">
      <c r="B5516" s="109"/>
      <c r="C5516" s="16"/>
      <c r="Y5516" s="98"/>
    </row>
    <row r="5517" spans="2:25" x14ac:dyDescent="0.25">
      <c r="B5517" s="109"/>
      <c r="C5517" s="16"/>
      <c r="Y5517" s="98"/>
    </row>
    <row r="5518" spans="2:25" x14ac:dyDescent="0.25">
      <c r="B5518" s="109"/>
      <c r="C5518" s="16"/>
      <c r="Y5518" s="98"/>
    </row>
    <row r="5519" spans="2:25" x14ac:dyDescent="0.25">
      <c r="B5519" s="109"/>
      <c r="C5519" s="16"/>
      <c r="Y5519" s="98"/>
    </row>
    <row r="5520" spans="2:25" x14ac:dyDescent="0.25">
      <c r="B5520" s="109"/>
      <c r="C5520" s="16"/>
      <c r="Y5520" s="98"/>
    </row>
    <row r="5521" spans="2:25" x14ac:dyDescent="0.25">
      <c r="B5521" s="109"/>
      <c r="C5521" s="16"/>
      <c r="Y5521" s="98"/>
    </row>
    <row r="5522" spans="2:25" x14ac:dyDescent="0.25">
      <c r="B5522" s="109"/>
      <c r="C5522" s="16"/>
      <c r="Y5522" s="98"/>
    </row>
    <row r="5523" spans="2:25" x14ac:dyDescent="0.25">
      <c r="B5523" s="109"/>
      <c r="C5523" s="16"/>
      <c r="Y5523" s="98"/>
    </row>
    <row r="5524" spans="2:25" x14ac:dyDescent="0.25">
      <c r="B5524" s="109"/>
      <c r="C5524" s="16"/>
      <c r="Y5524" s="98"/>
    </row>
    <row r="5525" spans="2:25" x14ac:dyDescent="0.25">
      <c r="B5525" s="109"/>
      <c r="C5525" s="16"/>
      <c r="Y5525" s="98"/>
    </row>
    <row r="5526" spans="2:25" x14ac:dyDescent="0.25">
      <c r="B5526" s="109"/>
      <c r="C5526" s="16"/>
      <c r="Y5526" s="98"/>
    </row>
    <row r="5527" spans="2:25" x14ac:dyDescent="0.25">
      <c r="B5527" s="109"/>
      <c r="C5527" s="16"/>
      <c r="Y5527" s="98"/>
    </row>
    <row r="5528" spans="2:25" x14ac:dyDescent="0.25">
      <c r="B5528" s="109"/>
      <c r="C5528" s="16"/>
      <c r="Y5528" s="98"/>
    </row>
    <row r="5529" spans="2:25" x14ac:dyDescent="0.25">
      <c r="B5529" s="109"/>
      <c r="C5529" s="16"/>
      <c r="Y5529" s="98"/>
    </row>
    <row r="5530" spans="2:25" x14ac:dyDescent="0.25">
      <c r="B5530" s="109"/>
      <c r="C5530" s="16"/>
      <c r="Y5530" s="98"/>
    </row>
    <row r="5531" spans="2:25" x14ac:dyDescent="0.25">
      <c r="B5531" s="109"/>
      <c r="C5531" s="16"/>
      <c r="Y5531" s="98"/>
    </row>
    <row r="5532" spans="2:25" x14ac:dyDescent="0.25">
      <c r="B5532" s="109"/>
      <c r="C5532" s="16"/>
      <c r="Y5532" s="98"/>
    </row>
    <row r="5533" spans="2:25" x14ac:dyDescent="0.25">
      <c r="B5533" s="109"/>
      <c r="C5533" s="16"/>
      <c r="Y5533" s="98"/>
    </row>
    <row r="5534" spans="2:25" x14ac:dyDescent="0.25">
      <c r="B5534" s="109"/>
      <c r="C5534" s="16"/>
      <c r="Y5534" s="98"/>
    </row>
    <row r="5535" spans="2:25" x14ac:dyDescent="0.25">
      <c r="B5535" s="109"/>
      <c r="C5535" s="16"/>
      <c r="Y5535" s="98"/>
    </row>
    <row r="5536" spans="2:25" x14ac:dyDescent="0.25">
      <c r="B5536" s="109"/>
      <c r="C5536" s="16"/>
      <c r="Y5536" s="98"/>
    </row>
    <row r="5537" spans="2:25" x14ac:dyDescent="0.25">
      <c r="B5537" s="109"/>
      <c r="C5537" s="16"/>
      <c r="Y5537" s="98"/>
    </row>
    <row r="5538" spans="2:25" x14ac:dyDescent="0.25">
      <c r="B5538" s="109"/>
      <c r="C5538" s="16"/>
      <c r="Y5538" s="98"/>
    </row>
    <row r="5539" spans="2:25" x14ac:dyDescent="0.25">
      <c r="B5539" s="109"/>
      <c r="C5539" s="16"/>
      <c r="Y5539" s="98"/>
    </row>
    <row r="5540" spans="2:25" x14ac:dyDescent="0.25">
      <c r="B5540" s="109"/>
      <c r="C5540" s="16"/>
      <c r="Y5540" s="98"/>
    </row>
    <row r="5541" spans="2:25" x14ac:dyDescent="0.25">
      <c r="B5541" s="109"/>
      <c r="C5541" s="16"/>
      <c r="Y5541" s="98"/>
    </row>
    <row r="5542" spans="2:25" x14ac:dyDescent="0.25">
      <c r="B5542" s="109"/>
      <c r="C5542" s="16"/>
      <c r="Y5542" s="98"/>
    </row>
    <row r="5543" spans="2:25" x14ac:dyDescent="0.25">
      <c r="B5543" s="109"/>
      <c r="C5543" s="16"/>
      <c r="Y5543" s="98"/>
    </row>
    <row r="5544" spans="2:25" x14ac:dyDescent="0.25">
      <c r="B5544" s="109"/>
      <c r="C5544" s="16"/>
      <c r="Y5544" s="98"/>
    </row>
    <row r="5545" spans="2:25" x14ac:dyDescent="0.25">
      <c r="B5545" s="109"/>
      <c r="C5545" s="16"/>
      <c r="Y5545" s="98"/>
    </row>
    <row r="5546" spans="2:25" x14ac:dyDescent="0.25">
      <c r="B5546" s="109"/>
      <c r="C5546" s="16"/>
      <c r="Y5546" s="98"/>
    </row>
    <row r="5547" spans="2:25" x14ac:dyDescent="0.25">
      <c r="B5547" s="109"/>
      <c r="C5547" s="16"/>
      <c r="Y5547" s="98"/>
    </row>
    <row r="5548" spans="2:25" x14ac:dyDescent="0.25">
      <c r="B5548" s="109"/>
      <c r="C5548" s="16"/>
      <c r="Y5548" s="98"/>
    </row>
    <row r="5549" spans="2:25" x14ac:dyDescent="0.25">
      <c r="B5549" s="109"/>
      <c r="C5549" s="16"/>
      <c r="Y5549" s="98"/>
    </row>
    <row r="5550" spans="2:25" x14ac:dyDescent="0.25">
      <c r="B5550" s="109"/>
      <c r="C5550" s="16"/>
      <c r="Y5550" s="98"/>
    </row>
    <row r="5551" spans="2:25" x14ac:dyDescent="0.25">
      <c r="B5551" s="109"/>
      <c r="C5551" s="16"/>
      <c r="Y5551" s="98"/>
    </row>
    <row r="5552" spans="2:25" x14ac:dyDescent="0.25">
      <c r="B5552" s="109"/>
      <c r="C5552" s="16"/>
      <c r="Y5552" s="98"/>
    </row>
    <row r="5553" spans="2:25" x14ac:dyDescent="0.25">
      <c r="B5553" s="109"/>
      <c r="C5553" s="16"/>
      <c r="Y5553" s="98"/>
    </row>
    <row r="5554" spans="2:25" x14ac:dyDescent="0.25">
      <c r="B5554" s="109"/>
      <c r="C5554" s="16"/>
      <c r="Y5554" s="98"/>
    </row>
    <row r="5555" spans="2:25" x14ac:dyDescent="0.25">
      <c r="B5555" s="109"/>
      <c r="C5555" s="16"/>
      <c r="Y5555" s="98"/>
    </row>
    <row r="5556" spans="2:25" x14ac:dyDescent="0.25">
      <c r="B5556" s="109"/>
      <c r="C5556" s="16"/>
      <c r="Y5556" s="98"/>
    </row>
    <row r="5557" spans="2:25" x14ac:dyDescent="0.25">
      <c r="B5557" s="109"/>
      <c r="C5557" s="16"/>
      <c r="Y5557" s="98"/>
    </row>
    <row r="5558" spans="2:25" x14ac:dyDescent="0.25">
      <c r="B5558" s="109"/>
      <c r="C5558" s="16"/>
      <c r="Y5558" s="98"/>
    </row>
    <row r="5559" spans="2:25" x14ac:dyDescent="0.25">
      <c r="B5559" s="109"/>
      <c r="C5559" s="16"/>
      <c r="Y5559" s="98"/>
    </row>
    <row r="5560" spans="2:25" x14ac:dyDescent="0.25">
      <c r="B5560" s="109"/>
      <c r="C5560" s="16"/>
      <c r="Y5560" s="98"/>
    </row>
    <row r="5561" spans="2:25" x14ac:dyDescent="0.25">
      <c r="B5561" s="109"/>
      <c r="C5561" s="16"/>
      <c r="Y5561" s="98"/>
    </row>
    <row r="5562" spans="2:25" x14ac:dyDescent="0.25">
      <c r="B5562" s="109"/>
      <c r="C5562" s="16"/>
      <c r="Y5562" s="98"/>
    </row>
    <row r="5563" spans="2:25" x14ac:dyDescent="0.25">
      <c r="B5563" s="109"/>
      <c r="C5563" s="16"/>
      <c r="Y5563" s="98"/>
    </row>
    <row r="5564" spans="2:25" x14ac:dyDescent="0.25">
      <c r="B5564" s="109"/>
      <c r="C5564" s="16"/>
      <c r="Y5564" s="98"/>
    </row>
    <row r="5565" spans="2:25" x14ac:dyDescent="0.25">
      <c r="B5565" s="109"/>
      <c r="C5565" s="16"/>
      <c r="Y5565" s="98"/>
    </row>
    <row r="5566" spans="2:25" x14ac:dyDescent="0.25">
      <c r="B5566" s="109"/>
      <c r="C5566" s="16"/>
      <c r="Y5566" s="98"/>
    </row>
    <row r="5567" spans="2:25" x14ac:dyDescent="0.25">
      <c r="B5567" s="109"/>
      <c r="C5567" s="16"/>
      <c r="Y5567" s="98"/>
    </row>
    <row r="5568" spans="2:25" x14ac:dyDescent="0.25">
      <c r="B5568" s="109"/>
      <c r="C5568" s="16"/>
      <c r="Y5568" s="98"/>
    </row>
    <row r="5569" spans="2:25" x14ac:dyDescent="0.25">
      <c r="B5569" s="109"/>
      <c r="C5569" s="16"/>
      <c r="Y5569" s="98"/>
    </row>
    <row r="5570" spans="2:25" x14ac:dyDescent="0.25">
      <c r="B5570" s="109"/>
      <c r="C5570" s="16"/>
      <c r="Y5570" s="98"/>
    </row>
    <row r="5571" spans="2:25" x14ac:dyDescent="0.25">
      <c r="B5571" s="109"/>
      <c r="C5571" s="16"/>
      <c r="Y5571" s="98"/>
    </row>
    <row r="5572" spans="2:25" x14ac:dyDescent="0.25">
      <c r="B5572" s="109"/>
      <c r="C5572" s="16"/>
      <c r="Y5572" s="98"/>
    </row>
    <row r="5573" spans="2:25" x14ac:dyDescent="0.25">
      <c r="B5573" s="109"/>
      <c r="C5573" s="16"/>
      <c r="Y5573" s="98"/>
    </row>
    <row r="5574" spans="2:25" x14ac:dyDescent="0.25">
      <c r="B5574" s="109"/>
      <c r="C5574" s="16"/>
      <c r="Y5574" s="98"/>
    </row>
    <row r="5575" spans="2:25" x14ac:dyDescent="0.25">
      <c r="B5575" s="109"/>
      <c r="C5575" s="16"/>
      <c r="Y5575" s="98"/>
    </row>
    <row r="5576" spans="2:25" x14ac:dyDescent="0.25">
      <c r="B5576" s="109"/>
      <c r="C5576" s="16"/>
      <c r="Y5576" s="98"/>
    </row>
    <row r="5577" spans="2:25" x14ac:dyDescent="0.25">
      <c r="B5577" s="109"/>
      <c r="C5577" s="16"/>
      <c r="Y5577" s="98"/>
    </row>
    <row r="5578" spans="2:25" x14ac:dyDescent="0.25">
      <c r="B5578" s="109"/>
      <c r="C5578" s="16"/>
      <c r="Y5578" s="98"/>
    </row>
    <row r="5579" spans="2:25" x14ac:dyDescent="0.25">
      <c r="B5579" s="109"/>
      <c r="C5579" s="16"/>
      <c r="Y5579" s="98"/>
    </row>
    <row r="5580" spans="2:25" x14ac:dyDescent="0.25">
      <c r="B5580" s="109"/>
      <c r="C5580" s="16"/>
      <c r="Y5580" s="98"/>
    </row>
    <row r="5581" spans="2:25" x14ac:dyDescent="0.25">
      <c r="B5581" s="109"/>
      <c r="C5581" s="16"/>
      <c r="Y5581" s="98"/>
    </row>
    <row r="5582" spans="2:25" x14ac:dyDescent="0.25">
      <c r="B5582" s="109"/>
      <c r="C5582" s="16"/>
      <c r="Y5582" s="98"/>
    </row>
    <row r="5583" spans="2:25" x14ac:dyDescent="0.25">
      <c r="B5583" s="109"/>
      <c r="C5583" s="16"/>
      <c r="Y5583" s="98"/>
    </row>
    <row r="5584" spans="2:25" x14ac:dyDescent="0.25">
      <c r="B5584" s="109"/>
      <c r="C5584" s="16"/>
      <c r="Y5584" s="98"/>
    </row>
    <row r="5585" spans="2:25" x14ac:dyDescent="0.25">
      <c r="B5585" s="109"/>
      <c r="C5585" s="16"/>
      <c r="Y5585" s="98"/>
    </row>
    <row r="5586" spans="2:25" x14ac:dyDescent="0.25">
      <c r="B5586" s="109"/>
      <c r="C5586" s="16"/>
      <c r="Y5586" s="98"/>
    </row>
    <row r="5587" spans="2:25" x14ac:dyDescent="0.25">
      <c r="B5587" s="109"/>
      <c r="C5587" s="16"/>
      <c r="Y5587" s="98"/>
    </row>
    <row r="5588" spans="2:25" x14ac:dyDescent="0.25">
      <c r="B5588" s="109"/>
      <c r="C5588" s="16"/>
      <c r="Y5588" s="98"/>
    </row>
    <row r="5589" spans="2:25" x14ac:dyDescent="0.25">
      <c r="B5589" s="109"/>
      <c r="C5589" s="16"/>
      <c r="Y5589" s="98"/>
    </row>
    <row r="5590" spans="2:25" x14ac:dyDescent="0.25">
      <c r="B5590" s="109"/>
      <c r="C5590" s="16"/>
      <c r="Y5590" s="98"/>
    </row>
    <row r="5591" spans="2:25" x14ac:dyDescent="0.25">
      <c r="B5591" s="109"/>
      <c r="C5591" s="16"/>
      <c r="Y5591" s="98"/>
    </row>
    <row r="5592" spans="2:25" x14ac:dyDescent="0.25">
      <c r="B5592" s="109"/>
      <c r="C5592" s="16"/>
      <c r="Y5592" s="98"/>
    </row>
    <row r="5593" spans="2:25" x14ac:dyDescent="0.25">
      <c r="B5593" s="109"/>
      <c r="C5593" s="16"/>
      <c r="Y5593" s="98"/>
    </row>
    <row r="5594" spans="2:25" x14ac:dyDescent="0.25">
      <c r="B5594" s="109"/>
      <c r="C5594" s="16"/>
      <c r="Y5594" s="98"/>
    </row>
    <row r="5595" spans="2:25" x14ac:dyDescent="0.25">
      <c r="B5595" s="109"/>
      <c r="C5595" s="16"/>
      <c r="Y5595" s="98"/>
    </row>
    <row r="5596" spans="2:25" x14ac:dyDescent="0.25">
      <c r="B5596" s="109"/>
      <c r="C5596" s="16"/>
      <c r="Y5596" s="98"/>
    </row>
    <row r="5597" spans="2:25" x14ac:dyDescent="0.25">
      <c r="B5597" s="109"/>
      <c r="C5597" s="16"/>
      <c r="Y5597" s="98"/>
    </row>
    <row r="5598" spans="2:25" x14ac:dyDescent="0.25">
      <c r="B5598" s="109"/>
      <c r="C5598" s="16"/>
      <c r="Y5598" s="98"/>
    </row>
    <row r="5599" spans="2:25" x14ac:dyDescent="0.25">
      <c r="B5599" s="109"/>
      <c r="C5599" s="16"/>
      <c r="Y5599" s="98"/>
    </row>
    <row r="5600" spans="2:25" x14ac:dyDescent="0.25">
      <c r="B5600" s="109"/>
      <c r="C5600" s="16"/>
      <c r="Y5600" s="98"/>
    </row>
    <row r="5601" spans="2:25" x14ac:dyDescent="0.25">
      <c r="B5601" s="109"/>
      <c r="C5601" s="16"/>
      <c r="Y5601" s="98"/>
    </row>
    <row r="5602" spans="2:25" x14ac:dyDescent="0.25">
      <c r="B5602" s="109"/>
      <c r="C5602" s="16"/>
      <c r="Y5602" s="98"/>
    </row>
    <row r="5603" spans="2:25" x14ac:dyDescent="0.25">
      <c r="B5603" s="109"/>
      <c r="C5603" s="16"/>
      <c r="Y5603" s="98"/>
    </row>
    <row r="5604" spans="2:25" x14ac:dyDescent="0.25">
      <c r="B5604" s="109"/>
      <c r="C5604" s="16"/>
      <c r="Y5604" s="98"/>
    </row>
    <row r="5605" spans="2:25" x14ac:dyDescent="0.25">
      <c r="B5605" s="109"/>
      <c r="C5605" s="16"/>
      <c r="Y5605" s="98"/>
    </row>
    <row r="5606" spans="2:25" x14ac:dyDescent="0.25">
      <c r="B5606" s="109"/>
      <c r="C5606" s="16"/>
      <c r="Y5606" s="98"/>
    </row>
    <row r="5607" spans="2:25" x14ac:dyDescent="0.25">
      <c r="B5607" s="109"/>
      <c r="C5607" s="16"/>
      <c r="Y5607" s="98"/>
    </row>
    <row r="5608" spans="2:25" x14ac:dyDescent="0.25">
      <c r="B5608" s="109"/>
      <c r="C5608" s="16"/>
      <c r="Y5608" s="98"/>
    </row>
    <row r="5609" spans="2:25" x14ac:dyDescent="0.25">
      <c r="B5609" s="109"/>
      <c r="C5609" s="16"/>
      <c r="Y5609" s="98"/>
    </row>
    <row r="5610" spans="2:25" x14ac:dyDescent="0.25">
      <c r="B5610" s="109"/>
      <c r="C5610" s="16"/>
      <c r="Y5610" s="98"/>
    </row>
    <row r="5611" spans="2:25" x14ac:dyDescent="0.25">
      <c r="B5611" s="109"/>
      <c r="C5611" s="16"/>
      <c r="Y5611" s="98"/>
    </row>
    <row r="5612" spans="2:25" x14ac:dyDescent="0.25">
      <c r="B5612" s="109"/>
      <c r="C5612" s="16"/>
      <c r="Y5612" s="98"/>
    </row>
    <row r="5613" spans="2:25" x14ac:dyDescent="0.25">
      <c r="B5613" s="109"/>
      <c r="C5613" s="16"/>
      <c r="Y5613" s="98"/>
    </row>
    <row r="5614" spans="2:25" x14ac:dyDescent="0.25">
      <c r="B5614" s="109"/>
      <c r="C5614" s="16"/>
      <c r="Y5614" s="98"/>
    </row>
    <row r="5615" spans="2:25" x14ac:dyDescent="0.25">
      <c r="B5615" s="109"/>
      <c r="C5615" s="16"/>
      <c r="Y5615" s="98"/>
    </row>
    <row r="5616" spans="2:25" x14ac:dyDescent="0.25">
      <c r="B5616" s="109"/>
      <c r="C5616" s="16"/>
      <c r="Y5616" s="98"/>
    </row>
    <row r="5617" spans="2:25" x14ac:dyDescent="0.25">
      <c r="B5617" s="109"/>
      <c r="C5617" s="16"/>
      <c r="Y5617" s="98"/>
    </row>
    <row r="5618" spans="2:25" x14ac:dyDescent="0.25">
      <c r="B5618" s="109"/>
      <c r="C5618" s="16"/>
      <c r="Y5618" s="98"/>
    </row>
    <row r="5619" spans="2:25" x14ac:dyDescent="0.25">
      <c r="B5619" s="109"/>
      <c r="C5619" s="16"/>
      <c r="Y5619" s="98"/>
    </row>
    <row r="5620" spans="2:25" x14ac:dyDescent="0.25">
      <c r="B5620" s="109"/>
      <c r="C5620" s="16"/>
      <c r="Y5620" s="98"/>
    </row>
    <row r="5621" spans="2:25" x14ac:dyDescent="0.25">
      <c r="B5621" s="109"/>
      <c r="C5621" s="16"/>
      <c r="Y5621" s="98"/>
    </row>
    <row r="5622" spans="2:25" x14ac:dyDescent="0.25">
      <c r="B5622" s="109"/>
      <c r="C5622" s="16"/>
      <c r="Y5622" s="98"/>
    </row>
    <row r="5623" spans="2:25" x14ac:dyDescent="0.25">
      <c r="B5623" s="109"/>
      <c r="C5623" s="16"/>
      <c r="Y5623" s="98"/>
    </row>
    <row r="5624" spans="2:25" x14ac:dyDescent="0.25">
      <c r="B5624" s="109"/>
      <c r="C5624" s="16"/>
      <c r="Y5624" s="98"/>
    </row>
    <row r="5625" spans="2:25" x14ac:dyDescent="0.25">
      <c r="B5625" s="109"/>
      <c r="C5625" s="16"/>
      <c r="Y5625" s="98"/>
    </row>
    <row r="5626" spans="2:25" x14ac:dyDescent="0.25">
      <c r="B5626" s="109"/>
      <c r="C5626" s="16"/>
      <c r="Y5626" s="98"/>
    </row>
    <row r="5627" spans="2:25" x14ac:dyDescent="0.25">
      <c r="B5627" s="109"/>
      <c r="C5627" s="16"/>
      <c r="Y5627" s="98"/>
    </row>
    <row r="5628" spans="2:25" x14ac:dyDescent="0.25">
      <c r="B5628" s="109"/>
      <c r="C5628" s="16"/>
      <c r="Y5628" s="98"/>
    </row>
    <row r="5629" spans="2:25" x14ac:dyDescent="0.25">
      <c r="B5629" s="109"/>
      <c r="C5629" s="16"/>
      <c r="Y5629" s="98"/>
    </row>
    <row r="5630" spans="2:25" x14ac:dyDescent="0.25">
      <c r="B5630" s="109"/>
      <c r="C5630" s="16"/>
      <c r="Y5630" s="98"/>
    </row>
    <row r="5631" spans="2:25" x14ac:dyDescent="0.25">
      <c r="B5631" s="109"/>
      <c r="C5631" s="16"/>
      <c r="Y5631" s="98"/>
    </row>
    <row r="5632" spans="2:25" x14ac:dyDescent="0.25">
      <c r="B5632" s="109"/>
      <c r="C5632" s="16"/>
      <c r="Y5632" s="98"/>
    </row>
    <row r="5633" spans="2:25" x14ac:dyDescent="0.25">
      <c r="B5633" s="109"/>
      <c r="C5633" s="16"/>
      <c r="Y5633" s="98"/>
    </row>
    <row r="5634" spans="2:25" x14ac:dyDescent="0.25">
      <c r="B5634" s="109"/>
      <c r="C5634" s="16"/>
      <c r="Y5634" s="98"/>
    </row>
    <row r="5635" spans="2:25" x14ac:dyDescent="0.25">
      <c r="B5635" s="109"/>
      <c r="C5635" s="16"/>
      <c r="Y5635" s="98"/>
    </row>
    <row r="5636" spans="2:25" x14ac:dyDescent="0.25">
      <c r="B5636" s="109"/>
      <c r="C5636" s="16"/>
      <c r="Y5636" s="98"/>
    </row>
    <row r="5637" spans="2:25" x14ac:dyDescent="0.25">
      <c r="B5637" s="109"/>
      <c r="C5637" s="16"/>
      <c r="Y5637" s="98"/>
    </row>
    <row r="5638" spans="2:25" x14ac:dyDescent="0.25">
      <c r="B5638" s="109"/>
      <c r="C5638" s="16"/>
      <c r="Y5638" s="98"/>
    </row>
    <row r="5639" spans="2:25" x14ac:dyDescent="0.25">
      <c r="B5639" s="109"/>
      <c r="C5639" s="16"/>
      <c r="Y5639" s="98"/>
    </row>
    <row r="5640" spans="2:25" x14ac:dyDescent="0.25">
      <c r="B5640" s="109"/>
      <c r="C5640" s="16"/>
      <c r="Y5640" s="98"/>
    </row>
    <row r="5641" spans="2:25" x14ac:dyDescent="0.25">
      <c r="B5641" s="109"/>
      <c r="C5641" s="16"/>
      <c r="Y5641" s="98"/>
    </row>
    <row r="5642" spans="2:25" x14ac:dyDescent="0.25">
      <c r="B5642" s="109"/>
      <c r="C5642" s="16"/>
      <c r="Y5642" s="98"/>
    </row>
    <row r="5643" spans="2:25" x14ac:dyDescent="0.25">
      <c r="B5643" s="109"/>
      <c r="C5643" s="16"/>
      <c r="Y5643" s="98"/>
    </row>
    <row r="5644" spans="2:25" x14ac:dyDescent="0.25">
      <c r="B5644" s="109"/>
      <c r="C5644" s="16"/>
      <c r="Y5644" s="98"/>
    </row>
    <row r="5645" spans="2:25" x14ac:dyDescent="0.25">
      <c r="B5645" s="109"/>
      <c r="C5645" s="16"/>
      <c r="Y5645" s="98"/>
    </row>
    <row r="5646" spans="2:25" x14ac:dyDescent="0.25">
      <c r="B5646" s="109"/>
      <c r="C5646" s="16"/>
      <c r="Y5646" s="98"/>
    </row>
    <row r="5647" spans="2:25" x14ac:dyDescent="0.25">
      <c r="B5647" s="109"/>
      <c r="C5647" s="16"/>
      <c r="Y5647" s="98"/>
    </row>
    <row r="5648" spans="2:25" x14ac:dyDescent="0.25">
      <c r="B5648" s="109"/>
      <c r="C5648" s="16"/>
      <c r="Y5648" s="98"/>
    </row>
    <row r="5649" spans="2:25" x14ac:dyDescent="0.25">
      <c r="B5649" s="109"/>
      <c r="C5649" s="16"/>
      <c r="Y5649" s="98"/>
    </row>
    <row r="5650" spans="2:25" x14ac:dyDescent="0.25">
      <c r="B5650" s="109"/>
      <c r="C5650" s="16"/>
      <c r="Y5650" s="98"/>
    </row>
    <row r="5651" spans="2:25" x14ac:dyDescent="0.25">
      <c r="B5651" s="109"/>
      <c r="C5651" s="16"/>
      <c r="Y5651" s="98"/>
    </row>
    <row r="5652" spans="2:25" x14ac:dyDescent="0.25">
      <c r="B5652" s="109"/>
      <c r="C5652" s="16"/>
      <c r="Y5652" s="98"/>
    </row>
    <row r="5653" spans="2:25" x14ac:dyDescent="0.25">
      <c r="B5653" s="109"/>
      <c r="C5653" s="16"/>
      <c r="Y5653" s="98"/>
    </row>
    <row r="5654" spans="2:25" x14ac:dyDescent="0.25">
      <c r="B5654" s="109"/>
      <c r="C5654" s="16"/>
      <c r="Y5654" s="98"/>
    </row>
    <row r="5655" spans="2:25" x14ac:dyDescent="0.25">
      <c r="B5655" s="109"/>
      <c r="C5655" s="16"/>
      <c r="Y5655" s="98"/>
    </row>
    <row r="5656" spans="2:25" x14ac:dyDescent="0.25">
      <c r="B5656" s="109"/>
      <c r="C5656" s="16"/>
      <c r="Y5656" s="98"/>
    </row>
    <row r="5657" spans="2:25" x14ac:dyDescent="0.25">
      <c r="B5657" s="109"/>
      <c r="C5657" s="16"/>
      <c r="Y5657" s="98"/>
    </row>
    <row r="5658" spans="2:25" x14ac:dyDescent="0.25">
      <c r="B5658" s="109"/>
      <c r="C5658" s="16"/>
      <c r="Y5658" s="98"/>
    </row>
    <row r="5659" spans="2:25" x14ac:dyDescent="0.25">
      <c r="B5659" s="109"/>
      <c r="C5659" s="16"/>
      <c r="Y5659" s="98"/>
    </row>
    <row r="5660" spans="2:25" x14ac:dyDescent="0.25">
      <c r="B5660" s="109"/>
      <c r="C5660" s="16"/>
      <c r="Y5660" s="98"/>
    </row>
    <row r="5661" spans="2:25" x14ac:dyDescent="0.25">
      <c r="B5661" s="109"/>
      <c r="C5661" s="16"/>
      <c r="Y5661" s="98"/>
    </row>
    <row r="5662" spans="2:25" x14ac:dyDescent="0.25">
      <c r="B5662" s="109"/>
      <c r="C5662" s="16"/>
      <c r="Y5662" s="98"/>
    </row>
    <row r="5663" spans="2:25" x14ac:dyDescent="0.25">
      <c r="B5663" s="109"/>
      <c r="C5663" s="16"/>
      <c r="Y5663" s="98"/>
    </row>
    <row r="5664" spans="2:25" x14ac:dyDescent="0.25">
      <c r="B5664" s="109"/>
      <c r="C5664" s="16"/>
      <c r="Y5664" s="98"/>
    </row>
    <row r="5665" spans="2:25" x14ac:dyDescent="0.25">
      <c r="B5665" s="109"/>
      <c r="C5665" s="16"/>
      <c r="Y5665" s="98"/>
    </row>
    <row r="5666" spans="2:25" x14ac:dyDescent="0.25">
      <c r="B5666" s="109"/>
      <c r="C5666" s="16"/>
      <c r="Y5666" s="98"/>
    </row>
    <row r="5667" spans="2:25" x14ac:dyDescent="0.25">
      <c r="B5667" s="109"/>
      <c r="C5667" s="16"/>
      <c r="Y5667" s="98"/>
    </row>
    <row r="5668" spans="2:25" x14ac:dyDescent="0.25">
      <c r="B5668" s="109"/>
      <c r="C5668" s="16"/>
      <c r="Y5668" s="98"/>
    </row>
    <row r="5669" spans="2:25" x14ac:dyDescent="0.25">
      <c r="B5669" s="109"/>
      <c r="C5669" s="16"/>
      <c r="Y5669" s="98"/>
    </row>
    <row r="5670" spans="2:25" x14ac:dyDescent="0.25">
      <c r="B5670" s="109"/>
      <c r="C5670" s="16"/>
      <c r="Y5670" s="98"/>
    </row>
    <row r="5671" spans="2:25" x14ac:dyDescent="0.25">
      <c r="B5671" s="109"/>
      <c r="C5671" s="16"/>
      <c r="Y5671" s="98"/>
    </row>
    <row r="5672" spans="2:25" x14ac:dyDescent="0.25">
      <c r="B5672" s="109"/>
      <c r="C5672" s="16"/>
      <c r="Y5672" s="98"/>
    </row>
    <row r="5673" spans="2:25" x14ac:dyDescent="0.25">
      <c r="B5673" s="109"/>
      <c r="C5673" s="16"/>
      <c r="Y5673" s="98"/>
    </row>
    <row r="5674" spans="2:25" x14ac:dyDescent="0.25">
      <c r="B5674" s="109"/>
      <c r="C5674" s="16"/>
      <c r="Y5674" s="98"/>
    </row>
    <row r="5675" spans="2:25" x14ac:dyDescent="0.25">
      <c r="B5675" s="109"/>
      <c r="C5675" s="16"/>
      <c r="Y5675" s="98"/>
    </row>
    <row r="5676" spans="2:25" x14ac:dyDescent="0.25">
      <c r="B5676" s="109"/>
      <c r="C5676" s="16"/>
      <c r="Y5676" s="98"/>
    </row>
    <row r="5677" spans="2:25" x14ac:dyDescent="0.25">
      <c r="B5677" s="109"/>
      <c r="C5677" s="16"/>
      <c r="Y5677" s="98"/>
    </row>
    <row r="5678" spans="2:25" x14ac:dyDescent="0.25">
      <c r="B5678" s="109"/>
      <c r="C5678" s="16"/>
      <c r="Y5678" s="98"/>
    </row>
    <row r="5679" spans="2:25" x14ac:dyDescent="0.25">
      <c r="B5679" s="109"/>
      <c r="C5679" s="16"/>
      <c r="Y5679" s="98"/>
    </row>
    <row r="5680" spans="2:25" x14ac:dyDescent="0.25">
      <c r="B5680" s="109"/>
      <c r="C5680" s="16"/>
      <c r="Y5680" s="98"/>
    </row>
    <row r="5681" spans="2:25" x14ac:dyDescent="0.25">
      <c r="B5681" s="109"/>
      <c r="C5681" s="16"/>
      <c r="Y5681" s="98"/>
    </row>
    <row r="5682" spans="2:25" x14ac:dyDescent="0.25">
      <c r="B5682" s="109"/>
      <c r="C5682" s="16"/>
      <c r="Y5682" s="98"/>
    </row>
    <row r="5683" spans="2:25" x14ac:dyDescent="0.25">
      <c r="B5683" s="109"/>
      <c r="C5683" s="16"/>
      <c r="Y5683" s="98"/>
    </row>
    <row r="5684" spans="2:25" x14ac:dyDescent="0.25">
      <c r="B5684" s="109"/>
      <c r="C5684" s="16"/>
      <c r="Y5684" s="98"/>
    </row>
    <row r="5685" spans="2:25" x14ac:dyDescent="0.25">
      <c r="B5685" s="109"/>
      <c r="C5685" s="16"/>
      <c r="Y5685" s="98"/>
    </row>
    <row r="5686" spans="2:25" x14ac:dyDescent="0.25">
      <c r="B5686" s="109"/>
      <c r="C5686" s="16"/>
      <c r="Y5686" s="98"/>
    </row>
    <row r="5687" spans="2:25" x14ac:dyDescent="0.25">
      <c r="B5687" s="109"/>
      <c r="C5687" s="16"/>
      <c r="Y5687" s="98"/>
    </row>
    <row r="5688" spans="2:25" x14ac:dyDescent="0.25">
      <c r="B5688" s="109"/>
      <c r="C5688" s="16"/>
      <c r="Y5688" s="98"/>
    </row>
    <row r="5689" spans="2:25" x14ac:dyDescent="0.25">
      <c r="B5689" s="109"/>
      <c r="C5689" s="16"/>
      <c r="Y5689" s="98"/>
    </row>
    <row r="5690" spans="2:25" x14ac:dyDescent="0.25">
      <c r="B5690" s="109"/>
      <c r="C5690" s="16"/>
      <c r="Y5690" s="98"/>
    </row>
    <row r="5691" spans="2:25" x14ac:dyDescent="0.25">
      <c r="B5691" s="109"/>
      <c r="C5691" s="16"/>
      <c r="Y5691" s="98"/>
    </row>
    <row r="5692" spans="2:25" x14ac:dyDescent="0.25">
      <c r="B5692" s="109"/>
      <c r="C5692" s="16"/>
      <c r="Y5692" s="98"/>
    </row>
    <row r="5693" spans="2:25" x14ac:dyDescent="0.25">
      <c r="B5693" s="109"/>
      <c r="C5693" s="16"/>
      <c r="Y5693" s="98"/>
    </row>
    <row r="5694" spans="2:25" x14ac:dyDescent="0.25">
      <c r="B5694" s="109"/>
      <c r="C5694" s="16"/>
      <c r="Y5694" s="98"/>
    </row>
    <row r="5695" spans="2:25" x14ac:dyDescent="0.25">
      <c r="B5695" s="109"/>
      <c r="C5695" s="16"/>
      <c r="Y5695" s="98"/>
    </row>
    <row r="5696" spans="2:25" x14ac:dyDescent="0.25">
      <c r="B5696" s="109"/>
      <c r="C5696" s="16"/>
      <c r="Y5696" s="98"/>
    </row>
    <row r="5697" spans="2:25" x14ac:dyDescent="0.25">
      <c r="B5697" s="109"/>
      <c r="C5697" s="16"/>
      <c r="Y5697" s="98"/>
    </row>
    <row r="5698" spans="2:25" x14ac:dyDescent="0.25">
      <c r="B5698" s="109"/>
      <c r="C5698" s="16"/>
      <c r="Y5698" s="98"/>
    </row>
    <row r="5699" spans="2:25" x14ac:dyDescent="0.25">
      <c r="B5699" s="109"/>
      <c r="C5699" s="16"/>
      <c r="Y5699" s="98"/>
    </row>
    <row r="5700" spans="2:25" x14ac:dyDescent="0.25">
      <c r="B5700" s="109"/>
      <c r="C5700" s="16"/>
      <c r="Y5700" s="98"/>
    </row>
    <row r="5701" spans="2:25" x14ac:dyDescent="0.25">
      <c r="B5701" s="109"/>
      <c r="C5701" s="16"/>
      <c r="Y5701" s="98"/>
    </row>
    <row r="5702" spans="2:25" x14ac:dyDescent="0.25">
      <c r="B5702" s="109"/>
      <c r="C5702" s="16"/>
      <c r="Y5702" s="98"/>
    </row>
    <row r="5703" spans="2:25" x14ac:dyDescent="0.25">
      <c r="B5703" s="109"/>
      <c r="C5703" s="16"/>
      <c r="Y5703" s="98"/>
    </row>
    <row r="5704" spans="2:25" x14ac:dyDescent="0.25">
      <c r="B5704" s="109"/>
      <c r="C5704" s="16"/>
      <c r="Y5704" s="98"/>
    </row>
    <row r="5705" spans="2:25" x14ac:dyDescent="0.25">
      <c r="B5705" s="109"/>
      <c r="C5705" s="16"/>
      <c r="Y5705" s="98"/>
    </row>
    <row r="5706" spans="2:25" x14ac:dyDescent="0.25">
      <c r="B5706" s="109"/>
      <c r="C5706" s="16"/>
      <c r="Y5706" s="98"/>
    </row>
    <row r="5707" spans="2:25" x14ac:dyDescent="0.25">
      <c r="B5707" s="109"/>
      <c r="C5707" s="16"/>
      <c r="Y5707" s="98"/>
    </row>
    <row r="5708" spans="2:25" x14ac:dyDescent="0.25">
      <c r="B5708" s="109"/>
      <c r="C5708" s="16"/>
      <c r="Y5708" s="98"/>
    </row>
    <row r="5709" spans="2:25" x14ac:dyDescent="0.25">
      <c r="B5709" s="109"/>
      <c r="C5709" s="16"/>
      <c r="Y5709" s="98"/>
    </row>
    <row r="5710" spans="2:25" x14ac:dyDescent="0.25">
      <c r="B5710" s="109"/>
      <c r="C5710" s="16"/>
      <c r="Y5710" s="98"/>
    </row>
    <row r="5711" spans="2:25" x14ac:dyDescent="0.25">
      <c r="B5711" s="109"/>
      <c r="C5711" s="16"/>
      <c r="Y5711" s="98"/>
    </row>
    <row r="5712" spans="2:25" x14ac:dyDescent="0.25">
      <c r="B5712" s="109"/>
      <c r="C5712" s="16"/>
      <c r="Y5712" s="98"/>
    </row>
    <row r="5713" spans="2:25" x14ac:dyDescent="0.25">
      <c r="B5713" s="109"/>
      <c r="C5713" s="16"/>
      <c r="Y5713" s="98"/>
    </row>
    <row r="5714" spans="2:25" x14ac:dyDescent="0.25">
      <c r="B5714" s="109"/>
      <c r="C5714" s="16"/>
      <c r="Y5714" s="98"/>
    </row>
    <row r="5715" spans="2:25" x14ac:dyDescent="0.25">
      <c r="B5715" s="109"/>
      <c r="C5715" s="16"/>
      <c r="Y5715" s="98"/>
    </row>
    <row r="5716" spans="2:25" x14ac:dyDescent="0.25">
      <c r="B5716" s="109"/>
      <c r="C5716" s="16"/>
      <c r="Y5716" s="98"/>
    </row>
    <row r="5717" spans="2:25" x14ac:dyDescent="0.25">
      <c r="B5717" s="109"/>
      <c r="C5717" s="16"/>
      <c r="Y5717" s="98"/>
    </row>
    <row r="5718" spans="2:25" x14ac:dyDescent="0.25">
      <c r="B5718" s="109"/>
      <c r="C5718" s="16"/>
      <c r="Y5718" s="98"/>
    </row>
    <row r="5719" spans="2:25" x14ac:dyDescent="0.25">
      <c r="B5719" s="109"/>
      <c r="C5719" s="16"/>
      <c r="Y5719" s="98"/>
    </row>
    <row r="5720" spans="2:25" x14ac:dyDescent="0.25">
      <c r="B5720" s="109"/>
      <c r="C5720" s="16"/>
      <c r="Y5720" s="98"/>
    </row>
    <row r="5721" spans="2:25" x14ac:dyDescent="0.25">
      <c r="B5721" s="109"/>
      <c r="C5721" s="16"/>
      <c r="Y5721" s="98"/>
    </row>
    <row r="5722" spans="2:25" x14ac:dyDescent="0.25">
      <c r="B5722" s="109"/>
      <c r="C5722" s="16"/>
      <c r="Y5722" s="98"/>
    </row>
    <row r="5723" spans="2:25" x14ac:dyDescent="0.25">
      <c r="B5723" s="109"/>
      <c r="C5723" s="16"/>
      <c r="Y5723" s="98"/>
    </row>
    <row r="5724" spans="2:25" x14ac:dyDescent="0.25">
      <c r="B5724" s="109"/>
      <c r="C5724" s="16"/>
      <c r="Y5724" s="98"/>
    </row>
    <row r="5725" spans="2:25" x14ac:dyDescent="0.25">
      <c r="B5725" s="109"/>
      <c r="C5725" s="16"/>
      <c r="Y5725" s="98"/>
    </row>
    <row r="5726" spans="2:25" x14ac:dyDescent="0.25">
      <c r="B5726" s="109"/>
      <c r="C5726" s="16"/>
      <c r="Y5726" s="98"/>
    </row>
    <row r="5727" spans="2:25" x14ac:dyDescent="0.25">
      <c r="B5727" s="109"/>
      <c r="C5727" s="16"/>
      <c r="Y5727" s="98"/>
    </row>
    <row r="5728" spans="2:25" x14ac:dyDescent="0.25">
      <c r="B5728" s="109"/>
      <c r="C5728" s="16"/>
      <c r="Y5728" s="98"/>
    </row>
    <row r="5729" spans="2:25" x14ac:dyDescent="0.25">
      <c r="B5729" s="109"/>
      <c r="C5729" s="16"/>
      <c r="Y5729" s="98"/>
    </row>
    <row r="5730" spans="2:25" x14ac:dyDescent="0.25">
      <c r="B5730" s="109"/>
      <c r="C5730" s="16"/>
      <c r="Y5730" s="98"/>
    </row>
    <row r="5731" spans="2:25" x14ac:dyDescent="0.25">
      <c r="B5731" s="109"/>
      <c r="C5731" s="16"/>
      <c r="Y5731" s="98"/>
    </row>
    <row r="5732" spans="2:25" x14ac:dyDescent="0.25">
      <c r="B5732" s="109"/>
      <c r="C5732" s="16"/>
      <c r="Y5732" s="98"/>
    </row>
    <row r="5733" spans="2:25" x14ac:dyDescent="0.25">
      <c r="B5733" s="109"/>
      <c r="C5733" s="16"/>
      <c r="Y5733" s="98"/>
    </row>
    <row r="5734" spans="2:25" x14ac:dyDescent="0.25">
      <c r="B5734" s="109"/>
      <c r="C5734" s="16"/>
      <c r="Y5734" s="98"/>
    </row>
    <row r="5735" spans="2:25" x14ac:dyDescent="0.25">
      <c r="B5735" s="109"/>
      <c r="C5735" s="16"/>
      <c r="Y5735" s="98"/>
    </row>
    <row r="5736" spans="2:25" x14ac:dyDescent="0.25">
      <c r="B5736" s="109"/>
      <c r="C5736" s="16"/>
      <c r="Y5736" s="98"/>
    </row>
    <row r="5737" spans="2:25" x14ac:dyDescent="0.25">
      <c r="B5737" s="109"/>
      <c r="C5737" s="16"/>
      <c r="Y5737" s="98"/>
    </row>
    <row r="5738" spans="2:25" x14ac:dyDescent="0.25">
      <c r="B5738" s="109"/>
      <c r="C5738" s="16"/>
      <c r="Y5738" s="98"/>
    </row>
    <row r="5739" spans="2:25" x14ac:dyDescent="0.25">
      <c r="B5739" s="109"/>
      <c r="C5739" s="16"/>
      <c r="Y5739" s="98"/>
    </row>
    <row r="5740" spans="2:25" x14ac:dyDescent="0.25">
      <c r="B5740" s="109"/>
      <c r="C5740" s="16"/>
      <c r="Y5740" s="98"/>
    </row>
    <row r="5741" spans="2:25" x14ac:dyDescent="0.25">
      <c r="B5741" s="109"/>
      <c r="C5741" s="16"/>
      <c r="Y5741" s="98"/>
    </row>
    <row r="5742" spans="2:25" x14ac:dyDescent="0.25">
      <c r="B5742" s="109"/>
      <c r="C5742" s="16"/>
      <c r="Y5742" s="98"/>
    </row>
    <row r="5743" spans="2:25" x14ac:dyDescent="0.25">
      <c r="B5743" s="109"/>
      <c r="C5743" s="16"/>
      <c r="Y5743" s="98"/>
    </row>
    <row r="5744" spans="2:25" x14ac:dyDescent="0.25">
      <c r="B5744" s="109"/>
      <c r="C5744" s="16"/>
      <c r="Y5744" s="98"/>
    </row>
    <row r="5745" spans="2:25" x14ac:dyDescent="0.25">
      <c r="B5745" s="109"/>
      <c r="C5745" s="16"/>
      <c r="Y5745" s="98"/>
    </row>
    <row r="5746" spans="2:25" x14ac:dyDescent="0.25">
      <c r="B5746" s="109"/>
      <c r="C5746" s="16"/>
      <c r="Y5746" s="98"/>
    </row>
    <row r="5747" spans="2:25" x14ac:dyDescent="0.25">
      <c r="B5747" s="109"/>
      <c r="C5747" s="16"/>
      <c r="Y5747" s="98"/>
    </row>
    <row r="5748" spans="2:25" x14ac:dyDescent="0.25">
      <c r="B5748" s="109"/>
      <c r="C5748" s="16"/>
      <c r="Y5748" s="98"/>
    </row>
    <row r="5749" spans="2:25" x14ac:dyDescent="0.25">
      <c r="B5749" s="109"/>
      <c r="C5749" s="16"/>
      <c r="Y5749" s="98"/>
    </row>
    <row r="5750" spans="2:25" x14ac:dyDescent="0.25">
      <c r="B5750" s="109"/>
      <c r="C5750" s="16"/>
      <c r="Y5750" s="98"/>
    </row>
    <row r="5751" spans="2:25" x14ac:dyDescent="0.25">
      <c r="B5751" s="109"/>
      <c r="C5751" s="16"/>
      <c r="Y5751" s="98"/>
    </row>
    <row r="5752" spans="2:25" x14ac:dyDescent="0.25">
      <c r="B5752" s="109"/>
      <c r="C5752" s="16"/>
      <c r="Y5752" s="98"/>
    </row>
    <row r="5753" spans="2:25" x14ac:dyDescent="0.25">
      <c r="B5753" s="109"/>
      <c r="C5753" s="16"/>
      <c r="Y5753" s="98"/>
    </row>
    <row r="5754" spans="2:25" x14ac:dyDescent="0.25">
      <c r="B5754" s="109"/>
      <c r="C5754" s="16"/>
      <c r="Y5754" s="98"/>
    </row>
    <row r="5755" spans="2:25" x14ac:dyDescent="0.25">
      <c r="B5755" s="109"/>
      <c r="C5755" s="16"/>
      <c r="Y5755" s="98"/>
    </row>
    <row r="5756" spans="2:25" x14ac:dyDescent="0.25">
      <c r="B5756" s="109"/>
      <c r="C5756" s="16"/>
      <c r="Y5756" s="98"/>
    </row>
    <row r="5757" spans="2:25" x14ac:dyDescent="0.25">
      <c r="B5757" s="109"/>
      <c r="C5757" s="16"/>
      <c r="Y5757" s="98"/>
    </row>
    <row r="5758" spans="2:25" x14ac:dyDescent="0.25">
      <c r="B5758" s="109"/>
      <c r="C5758" s="16"/>
      <c r="Y5758" s="98"/>
    </row>
    <row r="5759" spans="2:25" x14ac:dyDescent="0.25">
      <c r="B5759" s="109"/>
      <c r="C5759" s="16"/>
      <c r="Y5759" s="98"/>
    </row>
    <row r="5760" spans="2:25" x14ac:dyDescent="0.25">
      <c r="B5760" s="109"/>
      <c r="C5760" s="16"/>
      <c r="Y5760" s="98"/>
    </row>
    <row r="5761" spans="2:25" x14ac:dyDescent="0.25">
      <c r="B5761" s="109"/>
      <c r="C5761" s="16"/>
      <c r="Y5761" s="98"/>
    </row>
    <row r="5762" spans="2:25" x14ac:dyDescent="0.25">
      <c r="B5762" s="109"/>
      <c r="C5762" s="16"/>
      <c r="Y5762" s="98"/>
    </row>
    <row r="5763" spans="2:25" x14ac:dyDescent="0.25">
      <c r="B5763" s="109"/>
      <c r="C5763" s="16"/>
      <c r="Y5763" s="98"/>
    </row>
    <row r="5764" spans="2:25" x14ac:dyDescent="0.25">
      <c r="B5764" s="109"/>
      <c r="C5764" s="16"/>
      <c r="Y5764" s="98"/>
    </row>
    <row r="5765" spans="2:25" x14ac:dyDescent="0.25">
      <c r="B5765" s="109"/>
      <c r="C5765" s="16"/>
      <c r="Y5765" s="98"/>
    </row>
    <row r="5766" spans="2:25" x14ac:dyDescent="0.25">
      <c r="B5766" s="109"/>
      <c r="C5766" s="16"/>
      <c r="Y5766" s="98"/>
    </row>
    <row r="5767" spans="2:25" x14ac:dyDescent="0.25">
      <c r="B5767" s="109"/>
      <c r="C5767" s="16"/>
      <c r="Y5767" s="98"/>
    </row>
    <row r="5768" spans="2:25" x14ac:dyDescent="0.25">
      <c r="B5768" s="109"/>
      <c r="C5768" s="16"/>
      <c r="Y5768" s="98"/>
    </row>
    <row r="5769" spans="2:25" x14ac:dyDescent="0.25">
      <c r="B5769" s="109"/>
      <c r="C5769" s="16"/>
      <c r="Y5769" s="98"/>
    </row>
    <row r="5770" spans="2:25" x14ac:dyDescent="0.25">
      <c r="B5770" s="109"/>
      <c r="C5770" s="16"/>
      <c r="Y5770" s="98"/>
    </row>
    <row r="5771" spans="2:25" x14ac:dyDescent="0.25">
      <c r="B5771" s="109"/>
      <c r="C5771" s="16"/>
      <c r="Y5771" s="98"/>
    </row>
    <row r="5772" spans="2:25" x14ac:dyDescent="0.25">
      <c r="B5772" s="109"/>
      <c r="C5772" s="16"/>
      <c r="Y5772" s="98"/>
    </row>
    <row r="5773" spans="2:25" x14ac:dyDescent="0.25">
      <c r="B5773" s="109"/>
      <c r="C5773" s="16"/>
      <c r="Y5773" s="98"/>
    </row>
    <row r="5774" spans="2:25" x14ac:dyDescent="0.25">
      <c r="B5774" s="109"/>
      <c r="C5774" s="16"/>
      <c r="Y5774" s="98"/>
    </row>
    <row r="5775" spans="2:25" x14ac:dyDescent="0.25">
      <c r="B5775" s="109"/>
      <c r="C5775" s="16"/>
      <c r="Y5775" s="98"/>
    </row>
    <row r="5776" spans="2:25" x14ac:dyDescent="0.25">
      <c r="B5776" s="109"/>
      <c r="C5776" s="16"/>
      <c r="Y5776" s="98"/>
    </row>
    <row r="5777" spans="2:25" x14ac:dyDescent="0.25">
      <c r="B5777" s="109"/>
      <c r="C5777" s="16"/>
      <c r="Y5777" s="98"/>
    </row>
    <row r="5778" spans="2:25" x14ac:dyDescent="0.25">
      <c r="B5778" s="109"/>
      <c r="C5778" s="16"/>
      <c r="Y5778" s="98"/>
    </row>
    <row r="5779" spans="2:25" x14ac:dyDescent="0.25">
      <c r="B5779" s="109"/>
      <c r="C5779" s="16"/>
      <c r="Y5779" s="98"/>
    </row>
    <row r="5780" spans="2:25" x14ac:dyDescent="0.25">
      <c r="B5780" s="109"/>
      <c r="C5780" s="16"/>
      <c r="Y5780" s="98"/>
    </row>
    <row r="5781" spans="2:25" x14ac:dyDescent="0.25">
      <c r="B5781" s="109"/>
      <c r="C5781" s="16"/>
      <c r="Y5781" s="98"/>
    </row>
    <row r="5782" spans="2:25" x14ac:dyDescent="0.25">
      <c r="B5782" s="109"/>
      <c r="C5782" s="16"/>
      <c r="Y5782" s="98"/>
    </row>
    <row r="5783" spans="2:25" x14ac:dyDescent="0.25">
      <c r="B5783" s="109"/>
      <c r="C5783" s="16"/>
      <c r="Y5783" s="98"/>
    </row>
    <row r="5784" spans="2:25" x14ac:dyDescent="0.25">
      <c r="B5784" s="109"/>
      <c r="C5784" s="16"/>
      <c r="Y5784" s="98"/>
    </row>
    <row r="5785" spans="2:25" x14ac:dyDescent="0.25">
      <c r="B5785" s="109"/>
      <c r="C5785" s="16"/>
      <c r="Y5785" s="98"/>
    </row>
    <row r="5786" spans="2:25" x14ac:dyDescent="0.25">
      <c r="B5786" s="109"/>
      <c r="C5786" s="16"/>
      <c r="Y5786" s="98"/>
    </row>
    <row r="5787" spans="2:25" x14ac:dyDescent="0.25">
      <c r="B5787" s="109"/>
      <c r="C5787" s="16"/>
      <c r="Y5787" s="98"/>
    </row>
    <row r="5788" spans="2:25" x14ac:dyDescent="0.25">
      <c r="B5788" s="109"/>
      <c r="C5788" s="16"/>
      <c r="Y5788" s="98"/>
    </row>
    <row r="5789" spans="2:25" x14ac:dyDescent="0.25">
      <c r="B5789" s="109"/>
      <c r="C5789" s="16"/>
      <c r="Y5789" s="98"/>
    </row>
    <row r="5790" spans="2:25" x14ac:dyDescent="0.25">
      <c r="B5790" s="109"/>
      <c r="C5790" s="16"/>
      <c r="Y5790" s="98"/>
    </row>
    <row r="5791" spans="2:25" x14ac:dyDescent="0.25">
      <c r="B5791" s="109"/>
      <c r="C5791" s="16"/>
      <c r="Y5791" s="98"/>
    </row>
    <row r="5792" spans="2:25" x14ac:dyDescent="0.25">
      <c r="B5792" s="109"/>
      <c r="C5792" s="16"/>
      <c r="Y5792" s="98"/>
    </row>
    <row r="5793" spans="2:25" x14ac:dyDescent="0.25">
      <c r="B5793" s="109"/>
      <c r="C5793" s="16"/>
      <c r="Y5793" s="98"/>
    </row>
    <row r="5794" spans="2:25" x14ac:dyDescent="0.25">
      <c r="B5794" s="109"/>
      <c r="C5794" s="16"/>
      <c r="Y5794" s="98"/>
    </row>
    <row r="5795" spans="2:25" x14ac:dyDescent="0.25">
      <c r="B5795" s="109"/>
      <c r="C5795" s="16"/>
      <c r="Y5795" s="98"/>
    </row>
    <row r="5796" spans="2:25" x14ac:dyDescent="0.25">
      <c r="B5796" s="109"/>
      <c r="C5796" s="16"/>
      <c r="Y5796" s="98"/>
    </row>
    <row r="5797" spans="2:25" x14ac:dyDescent="0.25">
      <c r="B5797" s="109"/>
      <c r="C5797" s="16"/>
      <c r="Y5797" s="98"/>
    </row>
    <row r="5798" spans="2:25" x14ac:dyDescent="0.25">
      <c r="B5798" s="109"/>
      <c r="C5798" s="16"/>
      <c r="Y5798" s="98"/>
    </row>
    <row r="5799" spans="2:25" x14ac:dyDescent="0.25">
      <c r="B5799" s="109"/>
      <c r="C5799" s="16"/>
      <c r="Y5799" s="98"/>
    </row>
    <row r="5800" spans="2:25" x14ac:dyDescent="0.25">
      <c r="B5800" s="109"/>
      <c r="C5800" s="16"/>
      <c r="Y5800" s="98"/>
    </row>
    <row r="5801" spans="2:25" x14ac:dyDescent="0.25">
      <c r="B5801" s="109"/>
      <c r="C5801" s="16"/>
      <c r="Y5801" s="98"/>
    </row>
    <row r="5802" spans="2:25" x14ac:dyDescent="0.25">
      <c r="B5802" s="109"/>
      <c r="C5802" s="16"/>
      <c r="Y5802" s="98"/>
    </row>
    <row r="5803" spans="2:25" x14ac:dyDescent="0.25">
      <c r="B5803" s="109"/>
      <c r="C5803" s="16"/>
      <c r="Y5803" s="98"/>
    </row>
    <row r="5804" spans="2:25" x14ac:dyDescent="0.25">
      <c r="B5804" s="109"/>
      <c r="C5804" s="16"/>
      <c r="Y5804" s="98"/>
    </row>
    <row r="5805" spans="2:25" x14ac:dyDescent="0.25">
      <c r="B5805" s="109"/>
      <c r="C5805" s="16"/>
      <c r="Y5805" s="98"/>
    </row>
    <row r="5806" spans="2:25" x14ac:dyDescent="0.25">
      <c r="B5806" s="109"/>
      <c r="C5806" s="16"/>
      <c r="Y5806" s="98"/>
    </row>
    <row r="5807" spans="2:25" x14ac:dyDescent="0.25">
      <c r="B5807" s="109"/>
      <c r="C5807" s="16"/>
      <c r="Y5807" s="98"/>
    </row>
    <row r="5808" spans="2:25" x14ac:dyDescent="0.25">
      <c r="B5808" s="109"/>
      <c r="C5808" s="16"/>
      <c r="Y5808" s="98"/>
    </row>
    <row r="5809" spans="2:25" x14ac:dyDescent="0.25">
      <c r="B5809" s="109"/>
      <c r="C5809" s="16"/>
      <c r="Y5809" s="98"/>
    </row>
    <row r="5810" spans="2:25" x14ac:dyDescent="0.25">
      <c r="B5810" s="109"/>
      <c r="C5810" s="16"/>
      <c r="Y5810" s="98"/>
    </row>
    <row r="5811" spans="2:25" x14ac:dyDescent="0.25">
      <c r="B5811" s="109"/>
      <c r="C5811" s="16"/>
      <c r="Y5811" s="98"/>
    </row>
    <row r="5812" spans="2:25" x14ac:dyDescent="0.25">
      <c r="B5812" s="109"/>
      <c r="C5812" s="16"/>
      <c r="Y5812" s="98"/>
    </row>
    <row r="5813" spans="2:25" x14ac:dyDescent="0.25">
      <c r="B5813" s="109"/>
      <c r="C5813" s="16"/>
      <c r="Y5813" s="98"/>
    </row>
    <row r="5814" spans="2:25" x14ac:dyDescent="0.25">
      <c r="B5814" s="109"/>
      <c r="C5814" s="16"/>
      <c r="Y5814" s="98"/>
    </row>
    <row r="5815" spans="2:25" x14ac:dyDescent="0.25">
      <c r="B5815" s="109"/>
      <c r="C5815" s="16"/>
      <c r="Y5815" s="98"/>
    </row>
    <row r="5816" spans="2:25" x14ac:dyDescent="0.25">
      <c r="B5816" s="109"/>
      <c r="C5816" s="16"/>
      <c r="Y5816" s="98"/>
    </row>
    <row r="5817" spans="2:25" x14ac:dyDescent="0.25">
      <c r="B5817" s="109"/>
      <c r="C5817" s="16"/>
      <c r="Y5817" s="98"/>
    </row>
    <row r="5818" spans="2:25" x14ac:dyDescent="0.25">
      <c r="B5818" s="109"/>
      <c r="C5818" s="16"/>
      <c r="Y5818" s="98"/>
    </row>
    <row r="5819" spans="2:25" x14ac:dyDescent="0.25">
      <c r="B5819" s="109"/>
      <c r="C5819" s="16"/>
      <c r="Y5819" s="98"/>
    </row>
    <row r="5820" spans="2:25" x14ac:dyDescent="0.25">
      <c r="B5820" s="109"/>
      <c r="C5820" s="16"/>
      <c r="Y5820" s="98"/>
    </row>
    <row r="5821" spans="2:25" x14ac:dyDescent="0.25">
      <c r="B5821" s="109"/>
      <c r="C5821" s="16"/>
      <c r="Y5821" s="98"/>
    </row>
    <row r="5822" spans="2:25" x14ac:dyDescent="0.25">
      <c r="B5822" s="109"/>
      <c r="C5822" s="16"/>
      <c r="Y5822" s="98"/>
    </row>
    <row r="5823" spans="2:25" x14ac:dyDescent="0.25">
      <c r="B5823" s="109"/>
      <c r="C5823" s="16"/>
      <c r="Y5823" s="98"/>
    </row>
    <row r="5824" spans="2:25" x14ac:dyDescent="0.25">
      <c r="B5824" s="109"/>
      <c r="C5824" s="16"/>
      <c r="Y5824" s="98"/>
    </row>
    <row r="5825" spans="2:25" x14ac:dyDescent="0.25">
      <c r="B5825" s="109"/>
      <c r="C5825" s="16"/>
      <c r="Y5825" s="98"/>
    </row>
    <row r="5826" spans="2:25" x14ac:dyDescent="0.25">
      <c r="B5826" s="109"/>
      <c r="C5826" s="16"/>
      <c r="Y5826" s="98"/>
    </row>
    <row r="5827" spans="2:25" x14ac:dyDescent="0.25">
      <c r="B5827" s="109"/>
      <c r="C5827" s="16"/>
      <c r="Y5827" s="98"/>
    </row>
    <row r="5828" spans="2:25" x14ac:dyDescent="0.25">
      <c r="B5828" s="109"/>
      <c r="C5828" s="16"/>
      <c r="Y5828" s="98"/>
    </row>
    <row r="5829" spans="2:25" x14ac:dyDescent="0.25">
      <c r="B5829" s="109"/>
      <c r="C5829" s="16"/>
      <c r="Y5829" s="98"/>
    </row>
    <row r="5830" spans="2:25" x14ac:dyDescent="0.25">
      <c r="B5830" s="109"/>
      <c r="C5830" s="16"/>
      <c r="Y5830" s="98"/>
    </row>
    <row r="5831" spans="2:25" x14ac:dyDescent="0.25">
      <c r="B5831" s="109"/>
      <c r="C5831" s="16"/>
      <c r="Y5831" s="98"/>
    </row>
    <row r="5832" spans="2:25" x14ac:dyDescent="0.25">
      <c r="B5832" s="109"/>
      <c r="C5832" s="16"/>
      <c r="Y5832" s="98"/>
    </row>
    <row r="5833" spans="2:25" x14ac:dyDescent="0.25">
      <c r="B5833" s="109"/>
      <c r="C5833" s="16"/>
      <c r="Y5833" s="98"/>
    </row>
    <row r="5834" spans="2:25" x14ac:dyDescent="0.25">
      <c r="B5834" s="109"/>
      <c r="C5834" s="16"/>
      <c r="Y5834" s="98"/>
    </row>
    <row r="5835" spans="2:25" x14ac:dyDescent="0.25">
      <c r="B5835" s="109"/>
      <c r="C5835" s="16"/>
      <c r="Y5835" s="98"/>
    </row>
    <row r="5836" spans="2:25" x14ac:dyDescent="0.25">
      <c r="B5836" s="109"/>
      <c r="C5836" s="16"/>
      <c r="Y5836" s="98"/>
    </row>
    <row r="5837" spans="2:25" x14ac:dyDescent="0.25">
      <c r="B5837" s="109"/>
      <c r="C5837" s="16"/>
      <c r="Y5837" s="98"/>
    </row>
    <row r="5838" spans="2:25" x14ac:dyDescent="0.25">
      <c r="B5838" s="109"/>
      <c r="C5838" s="16"/>
      <c r="Y5838" s="98"/>
    </row>
    <row r="5839" spans="2:25" x14ac:dyDescent="0.25">
      <c r="B5839" s="109"/>
      <c r="C5839" s="16"/>
      <c r="Y5839" s="98"/>
    </row>
    <row r="5840" spans="2:25" x14ac:dyDescent="0.25">
      <c r="B5840" s="109"/>
      <c r="C5840" s="16"/>
      <c r="Y5840" s="98"/>
    </row>
    <row r="5841" spans="2:25" x14ac:dyDescent="0.25">
      <c r="B5841" s="109"/>
      <c r="C5841" s="16"/>
      <c r="Y5841" s="98"/>
    </row>
    <row r="5842" spans="2:25" x14ac:dyDescent="0.25">
      <c r="B5842" s="109"/>
      <c r="C5842" s="16"/>
      <c r="Y5842" s="98"/>
    </row>
    <row r="5843" spans="2:25" x14ac:dyDescent="0.25">
      <c r="B5843" s="109"/>
      <c r="C5843" s="16"/>
      <c r="Y5843" s="98"/>
    </row>
    <row r="5844" spans="2:25" x14ac:dyDescent="0.25">
      <c r="B5844" s="109"/>
      <c r="C5844" s="16"/>
      <c r="Y5844" s="98"/>
    </row>
    <row r="5845" spans="2:25" x14ac:dyDescent="0.25">
      <c r="B5845" s="109"/>
      <c r="C5845" s="16"/>
      <c r="Y5845" s="98"/>
    </row>
    <row r="5846" spans="2:25" x14ac:dyDescent="0.25">
      <c r="B5846" s="109"/>
      <c r="C5846" s="16"/>
      <c r="Y5846" s="98"/>
    </row>
    <row r="5847" spans="2:25" x14ac:dyDescent="0.25">
      <c r="B5847" s="109"/>
      <c r="C5847" s="16"/>
      <c r="Y5847" s="98"/>
    </row>
    <row r="5848" spans="2:25" x14ac:dyDescent="0.25">
      <c r="B5848" s="109"/>
      <c r="C5848" s="16"/>
      <c r="Y5848" s="98"/>
    </row>
    <row r="5849" spans="2:25" x14ac:dyDescent="0.25">
      <c r="B5849" s="109"/>
      <c r="C5849" s="16"/>
      <c r="Y5849" s="98"/>
    </row>
    <row r="5850" spans="2:25" x14ac:dyDescent="0.25">
      <c r="B5850" s="109"/>
      <c r="C5850" s="16"/>
      <c r="Y5850" s="98"/>
    </row>
    <row r="5851" spans="2:25" x14ac:dyDescent="0.25">
      <c r="B5851" s="109"/>
      <c r="C5851" s="16"/>
      <c r="Y5851" s="98"/>
    </row>
    <row r="5852" spans="2:25" x14ac:dyDescent="0.25">
      <c r="B5852" s="109"/>
      <c r="C5852" s="16"/>
      <c r="Y5852" s="98"/>
    </row>
    <row r="5853" spans="2:25" x14ac:dyDescent="0.25">
      <c r="B5853" s="109"/>
      <c r="C5853" s="16"/>
      <c r="Y5853" s="98"/>
    </row>
    <row r="5854" spans="2:25" x14ac:dyDescent="0.25">
      <c r="B5854" s="109"/>
      <c r="C5854" s="16"/>
      <c r="Y5854" s="98"/>
    </row>
    <row r="5855" spans="2:25" x14ac:dyDescent="0.25">
      <c r="B5855" s="109"/>
      <c r="C5855" s="16"/>
      <c r="Y5855" s="98"/>
    </row>
    <row r="5856" spans="2:25" x14ac:dyDescent="0.25">
      <c r="B5856" s="109"/>
      <c r="C5856" s="16"/>
      <c r="Y5856" s="98"/>
    </row>
    <row r="5857" spans="2:25" x14ac:dyDescent="0.25">
      <c r="B5857" s="109"/>
      <c r="C5857" s="16"/>
      <c r="Y5857" s="98"/>
    </row>
    <row r="5858" spans="2:25" x14ac:dyDescent="0.25">
      <c r="B5858" s="109"/>
      <c r="C5858" s="16"/>
      <c r="Y5858" s="98"/>
    </row>
    <row r="5859" spans="2:25" x14ac:dyDescent="0.25">
      <c r="B5859" s="109"/>
      <c r="C5859" s="16"/>
      <c r="Y5859" s="98"/>
    </row>
    <row r="5860" spans="2:25" x14ac:dyDescent="0.25">
      <c r="B5860" s="109"/>
      <c r="C5860" s="16"/>
      <c r="Y5860" s="98"/>
    </row>
    <row r="5861" spans="2:25" x14ac:dyDescent="0.25">
      <c r="B5861" s="109"/>
      <c r="C5861" s="16"/>
      <c r="Y5861" s="98"/>
    </row>
    <row r="5862" spans="2:25" x14ac:dyDescent="0.25">
      <c r="B5862" s="109"/>
      <c r="C5862" s="16"/>
      <c r="Y5862" s="98"/>
    </row>
    <row r="5863" spans="2:25" x14ac:dyDescent="0.25">
      <c r="B5863" s="109"/>
      <c r="C5863" s="16"/>
      <c r="Y5863" s="98"/>
    </row>
    <row r="5864" spans="2:25" x14ac:dyDescent="0.25">
      <c r="B5864" s="109"/>
      <c r="C5864" s="16"/>
      <c r="Y5864" s="98"/>
    </row>
    <row r="5865" spans="2:25" x14ac:dyDescent="0.25">
      <c r="B5865" s="109"/>
      <c r="C5865" s="16"/>
      <c r="Y5865" s="98"/>
    </row>
    <row r="5866" spans="2:25" x14ac:dyDescent="0.25">
      <c r="B5866" s="109"/>
      <c r="C5866" s="16"/>
      <c r="Y5866" s="98"/>
    </row>
    <row r="5867" spans="2:25" x14ac:dyDescent="0.25">
      <c r="B5867" s="109"/>
      <c r="C5867" s="16"/>
      <c r="Y5867" s="98"/>
    </row>
    <row r="5868" spans="2:25" x14ac:dyDescent="0.25">
      <c r="B5868" s="109"/>
      <c r="C5868" s="16"/>
      <c r="Y5868" s="98"/>
    </row>
    <row r="5869" spans="2:25" x14ac:dyDescent="0.25">
      <c r="B5869" s="109"/>
      <c r="C5869" s="16"/>
      <c r="Y5869" s="98"/>
    </row>
    <row r="5870" spans="2:25" x14ac:dyDescent="0.25">
      <c r="B5870" s="109"/>
      <c r="C5870" s="16"/>
      <c r="Y5870" s="98"/>
    </row>
    <row r="5871" spans="2:25" x14ac:dyDescent="0.25">
      <c r="B5871" s="109"/>
      <c r="C5871" s="16"/>
      <c r="Y5871" s="98"/>
    </row>
    <row r="5872" spans="2:25" x14ac:dyDescent="0.25">
      <c r="B5872" s="109"/>
      <c r="C5872" s="16"/>
      <c r="Y5872" s="98"/>
    </row>
    <row r="5873" spans="2:25" x14ac:dyDescent="0.25">
      <c r="B5873" s="109"/>
      <c r="C5873" s="16"/>
      <c r="Y5873" s="98"/>
    </row>
    <row r="5874" spans="2:25" x14ac:dyDescent="0.25">
      <c r="B5874" s="109"/>
      <c r="C5874" s="16"/>
      <c r="Y5874" s="98"/>
    </row>
    <row r="5875" spans="2:25" x14ac:dyDescent="0.25">
      <c r="B5875" s="109"/>
      <c r="C5875" s="16"/>
      <c r="Y5875" s="98"/>
    </row>
    <row r="5876" spans="2:25" x14ac:dyDescent="0.25">
      <c r="B5876" s="109"/>
      <c r="C5876" s="16"/>
      <c r="Y5876" s="98"/>
    </row>
    <row r="5877" spans="2:25" x14ac:dyDescent="0.25">
      <c r="B5877" s="109"/>
      <c r="C5877" s="16"/>
      <c r="Y5877" s="98"/>
    </row>
    <row r="5878" spans="2:25" x14ac:dyDescent="0.25">
      <c r="B5878" s="109"/>
      <c r="C5878" s="16"/>
      <c r="Y5878" s="98"/>
    </row>
    <row r="5879" spans="2:25" x14ac:dyDescent="0.25">
      <c r="B5879" s="109"/>
      <c r="C5879" s="16"/>
      <c r="Y5879" s="98"/>
    </row>
    <row r="5880" spans="2:25" x14ac:dyDescent="0.25">
      <c r="B5880" s="109"/>
      <c r="C5880" s="16"/>
      <c r="Y5880" s="98"/>
    </row>
    <row r="5881" spans="2:25" x14ac:dyDescent="0.25">
      <c r="B5881" s="109"/>
      <c r="C5881" s="16"/>
      <c r="Y5881" s="98"/>
    </row>
    <row r="5882" spans="2:25" x14ac:dyDescent="0.25">
      <c r="B5882" s="109"/>
      <c r="C5882" s="16"/>
      <c r="Y5882" s="98"/>
    </row>
    <row r="5883" spans="2:25" x14ac:dyDescent="0.25">
      <c r="B5883" s="109"/>
      <c r="C5883" s="16"/>
      <c r="Y5883" s="98"/>
    </row>
    <row r="5884" spans="2:25" x14ac:dyDescent="0.25">
      <c r="B5884" s="109"/>
      <c r="C5884" s="16"/>
      <c r="Y5884" s="98"/>
    </row>
    <row r="5885" spans="2:25" x14ac:dyDescent="0.25">
      <c r="B5885" s="109"/>
      <c r="C5885" s="16"/>
      <c r="Y5885" s="98"/>
    </row>
    <row r="5886" spans="2:25" x14ac:dyDescent="0.25">
      <c r="B5886" s="109"/>
      <c r="C5886" s="16"/>
      <c r="Y5886" s="98"/>
    </row>
    <row r="5887" spans="2:25" x14ac:dyDescent="0.25">
      <c r="B5887" s="109"/>
      <c r="C5887" s="16"/>
      <c r="Y5887" s="98"/>
    </row>
    <row r="5888" spans="2:25" x14ac:dyDescent="0.25">
      <c r="B5888" s="109"/>
      <c r="C5888" s="16"/>
      <c r="Y5888" s="98"/>
    </row>
    <row r="5889" spans="2:25" x14ac:dyDescent="0.25">
      <c r="B5889" s="109"/>
      <c r="C5889" s="16"/>
      <c r="Y5889" s="98"/>
    </row>
    <row r="5890" spans="2:25" x14ac:dyDescent="0.25">
      <c r="B5890" s="109"/>
      <c r="C5890" s="16"/>
      <c r="Y5890" s="98"/>
    </row>
    <row r="5891" spans="2:25" x14ac:dyDescent="0.25">
      <c r="B5891" s="109"/>
      <c r="C5891" s="16"/>
      <c r="Y5891" s="98"/>
    </row>
    <row r="5892" spans="2:25" x14ac:dyDescent="0.25">
      <c r="B5892" s="109"/>
      <c r="C5892" s="16"/>
      <c r="Y5892" s="98"/>
    </row>
    <row r="5893" spans="2:25" x14ac:dyDescent="0.25">
      <c r="B5893" s="109"/>
      <c r="C5893" s="16"/>
      <c r="Y5893" s="98"/>
    </row>
    <row r="5894" spans="2:25" x14ac:dyDescent="0.25">
      <c r="B5894" s="109"/>
      <c r="C5894" s="16"/>
      <c r="Y5894" s="98"/>
    </row>
    <row r="5895" spans="2:25" x14ac:dyDescent="0.25">
      <c r="B5895" s="109"/>
      <c r="C5895" s="16"/>
      <c r="Y5895" s="98"/>
    </row>
    <row r="5896" spans="2:25" x14ac:dyDescent="0.25">
      <c r="B5896" s="109"/>
      <c r="C5896" s="16"/>
      <c r="Y5896" s="98"/>
    </row>
    <row r="5897" spans="2:25" x14ac:dyDescent="0.25">
      <c r="B5897" s="109"/>
      <c r="C5897" s="16"/>
      <c r="Y5897" s="98"/>
    </row>
    <row r="5898" spans="2:25" x14ac:dyDescent="0.25">
      <c r="B5898" s="109"/>
      <c r="C5898" s="16"/>
      <c r="Y5898" s="98"/>
    </row>
    <row r="5899" spans="2:25" x14ac:dyDescent="0.25">
      <c r="B5899" s="109"/>
      <c r="C5899" s="16"/>
      <c r="Y5899" s="98"/>
    </row>
    <row r="5900" spans="2:25" x14ac:dyDescent="0.25">
      <c r="B5900" s="109"/>
      <c r="C5900" s="16"/>
      <c r="Y5900" s="98"/>
    </row>
    <row r="5901" spans="2:25" x14ac:dyDescent="0.25">
      <c r="B5901" s="109"/>
      <c r="C5901" s="16"/>
      <c r="Y5901" s="98"/>
    </row>
    <row r="5902" spans="2:25" x14ac:dyDescent="0.25">
      <c r="B5902" s="109"/>
      <c r="C5902" s="16"/>
      <c r="Y5902" s="98"/>
    </row>
    <row r="5903" spans="2:25" x14ac:dyDescent="0.25">
      <c r="B5903" s="109"/>
      <c r="C5903" s="16"/>
      <c r="Y5903" s="98"/>
    </row>
    <row r="5904" spans="2:25" x14ac:dyDescent="0.25">
      <c r="B5904" s="109"/>
      <c r="C5904" s="16"/>
      <c r="Y5904" s="98"/>
    </row>
    <row r="5905" spans="2:25" x14ac:dyDescent="0.25">
      <c r="B5905" s="109"/>
      <c r="C5905" s="16"/>
      <c r="Y5905" s="98"/>
    </row>
    <row r="5906" spans="2:25" x14ac:dyDescent="0.25">
      <c r="B5906" s="109"/>
      <c r="C5906" s="16"/>
      <c r="Y5906" s="98"/>
    </row>
    <row r="5907" spans="2:25" x14ac:dyDescent="0.25">
      <c r="B5907" s="109"/>
      <c r="C5907" s="16"/>
      <c r="Y5907" s="98"/>
    </row>
    <row r="5908" spans="2:25" x14ac:dyDescent="0.25">
      <c r="B5908" s="109"/>
      <c r="C5908" s="16"/>
      <c r="Y5908" s="98"/>
    </row>
    <row r="5909" spans="2:25" x14ac:dyDescent="0.25">
      <c r="B5909" s="109"/>
      <c r="C5909" s="16"/>
      <c r="Y5909" s="98"/>
    </row>
    <row r="5910" spans="2:25" x14ac:dyDescent="0.25">
      <c r="B5910" s="109"/>
      <c r="C5910" s="16"/>
      <c r="Y5910" s="98"/>
    </row>
    <row r="5911" spans="2:25" x14ac:dyDescent="0.25">
      <c r="B5911" s="109"/>
      <c r="C5911" s="16"/>
      <c r="Y5911" s="98"/>
    </row>
    <row r="5912" spans="2:25" x14ac:dyDescent="0.25">
      <c r="B5912" s="109"/>
      <c r="C5912" s="16"/>
      <c r="Y5912" s="98"/>
    </row>
    <row r="5913" spans="2:25" x14ac:dyDescent="0.25">
      <c r="B5913" s="109"/>
      <c r="C5913" s="16"/>
      <c r="Y5913" s="98"/>
    </row>
    <row r="5914" spans="2:25" x14ac:dyDescent="0.25">
      <c r="B5914" s="109"/>
      <c r="C5914" s="16"/>
      <c r="Y5914" s="98"/>
    </row>
    <row r="5915" spans="2:25" x14ac:dyDescent="0.25">
      <c r="B5915" s="109"/>
      <c r="C5915" s="16"/>
      <c r="Y5915" s="98"/>
    </row>
    <row r="5916" spans="2:25" x14ac:dyDescent="0.25">
      <c r="B5916" s="109"/>
      <c r="C5916" s="16"/>
      <c r="Y5916" s="98"/>
    </row>
    <row r="5917" spans="2:25" x14ac:dyDescent="0.25">
      <c r="B5917" s="109"/>
      <c r="C5917" s="16"/>
      <c r="Y5917" s="98"/>
    </row>
    <row r="5918" spans="2:25" x14ac:dyDescent="0.25">
      <c r="B5918" s="109"/>
      <c r="C5918" s="16"/>
      <c r="Y5918" s="98"/>
    </row>
    <row r="5919" spans="2:25" x14ac:dyDescent="0.25">
      <c r="B5919" s="109"/>
      <c r="C5919" s="16"/>
      <c r="Y5919" s="98"/>
    </row>
    <row r="5920" spans="2:25" x14ac:dyDescent="0.25">
      <c r="B5920" s="109"/>
      <c r="C5920" s="16"/>
      <c r="Y5920" s="98"/>
    </row>
    <row r="5921" spans="2:25" x14ac:dyDescent="0.25">
      <c r="B5921" s="109"/>
      <c r="C5921" s="16"/>
      <c r="Y5921" s="98"/>
    </row>
    <row r="5922" spans="2:25" x14ac:dyDescent="0.25">
      <c r="B5922" s="109"/>
      <c r="C5922" s="16"/>
      <c r="Y5922" s="98"/>
    </row>
    <row r="5923" spans="2:25" x14ac:dyDescent="0.25">
      <c r="B5923" s="109"/>
      <c r="C5923" s="16"/>
      <c r="Y5923" s="98"/>
    </row>
    <row r="5924" spans="2:25" x14ac:dyDescent="0.25">
      <c r="B5924" s="109"/>
      <c r="C5924" s="16"/>
      <c r="Y5924" s="98"/>
    </row>
    <row r="5925" spans="2:25" x14ac:dyDescent="0.25">
      <c r="B5925" s="109"/>
      <c r="C5925" s="16"/>
      <c r="Y5925" s="98"/>
    </row>
    <row r="5926" spans="2:25" x14ac:dyDescent="0.25">
      <c r="B5926" s="109"/>
      <c r="C5926" s="16"/>
      <c r="Y5926" s="98"/>
    </row>
    <row r="5927" spans="2:25" x14ac:dyDescent="0.25">
      <c r="B5927" s="109"/>
      <c r="C5927" s="16"/>
      <c r="Y5927" s="98"/>
    </row>
    <row r="5928" spans="2:25" x14ac:dyDescent="0.25">
      <c r="B5928" s="109"/>
      <c r="C5928" s="16"/>
      <c r="Y5928" s="98"/>
    </row>
    <row r="5929" spans="2:25" x14ac:dyDescent="0.25">
      <c r="B5929" s="109"/>
      <c r="C5929" s="16"/>
      <c r="Y5929" s="98"/>
    </row>
    <row r="5930" spans="2:25" x14ac:dyDescent="0.25">
      <c r="B5930" s="109"/>
      <c r="C5930" s="16"/>
      <c r="Y5930" s="98"/>
    </row>
    <row r="5931" spans="2:25" x14ac:dyDescent="0.25">
      <c r="B5931" s="109"/>
      <c r="C5931" s="16"/>
      <c r="Y5931" s="98"/>
    </row>
    <row r="5932" spans="2:25" x14ac:dyDescent="0.25">
      <c r="B5932" s="109"/>
      <c r="C5932" s="16"/>
      <c r="Y5932" s="98"/>
    </row>
    <row r="5933" spans="2:25" x14ac:dyDescent="0.25">
      <c r="B5933" s="109"/>
      <c r="C5933" s="16"/>
      <c r="Y5933" s="98"/>
    </row>
    <row r="5934" spans="2:25" x14ac:dyDescent="0.25">
      <c r="B5934" s="109"/>
      <c r="C5934" s="16"/>
      <c r="Y5934" s="98"/>
    </row>
    <row r="5935" spans="2:25" x14ac:dyDescent="0.25">
      <c r="B5935" s="109"/>
      <c r="C5935" s="16"/>
      <c r="Y5935" s="98"/>
    </row>
    <row r="5936" spans="2:25" x14ac:dyDescent="0.25">
      <c r="B5936" s="109"/>
      <c r="C5936" s="16"/>
      <c r="Y5936" s="98"/>
    </row>
    <row r="5937" spans="2:25" x14ac:dyDescent="0.25">
      <c r="B5937" s="109"/>
      <c r="C5937" s="16"/>
      <c r="Y5937" s="98"/>
    </row>
    <row r="5938" spans="2:25" x14ac:dyDescent="0.25">
      <c r="B5938" s="109"/>
      <c r="C5938" s="16"/>
      <c r="Y5938" s="98"/>
    </row>
    <row r="5939" spans="2:25" x14ac:dyDescent="0.25">
      <c r="B5939" s="109"/>
      <c r="C5939" s="16"/>
      <c r="Y5939" s="98"/>
    </row>
    <row r="5940" spans="2:25" x14ac:dyDescent="0.25">
      <c r="B5940" s="109"/>
      <c r="C5940" s="16"/>
      <c r="Y5940" s="98"/>
    </row>
    <row r="5941" spans="2:25" x14ac:dyDescent="0.25">
      <c r="B5941" s="109"/>
      <c r="C5941" s="16"/>
      <c r="Y5941" s="98"/>
    </row>
    <row r="5942" spans="2:25" x14ac:dyDescent="0.25">
      <c r="B5942" s="109"/>
      <c r="C5942" s="16"/>
      <c r="Y5942" s="98"/>
    </row>
    <row r="5943" spans="2:25" x14ac:dyDescent="0.25">
      <c r="B5943" s="109"/>
      <c r="C5943" s="16"/>
      <c r="Y5943" s="98"/>
    </row>
    <row r="5944" spans="2:25" x14ac:dyDescent="0.25">
      <c r="B5944" s="109"/>
      <c r="C5944" s="16"/>
      <c r="Y5944" s="98"/>
    </row>
    <row r="5945" spans="2:25" x14ac:dyDescent="0.25">
      <c r="B5945" s="109"/>
      <c r="C5945" s="16"/>
      <c r="Y5945" s="98"/>
    </row>
    <row r="5946" spans="2:25" x14ac:dyDescent="0.25">
      <c r="B5946" s="109"/>
      <c r="C5946" s="16"/>
      <c r="Y5946" s="98"/>
    </row>
    <row r="5947" spans="2:25" x14ac:dyDescent="0.25">
      <c r="B5947" s="109"/>
      <c r="C5947" s="16"/>
      <c r="Y5947" s="98"/>
    </row>
    <row r="5948" spans="2:25" x14ac:dyDescent="0.25">
      <c r="B5948" s="109"/>
      <c r="C5948" s="16"/>
      <c r="Y5948" s="98"/>
    </row>
    <row r="5949" spans="2:25" x14ac:dyDescent="0.25">
      <c r="B5949" s="109"/>
      <c r="C5949" s="16"/>
      <c r="Y5949" s="98"/>
    </row>
    <row r="5950" spans="2:25" x14ac:dyDescent="0.25">
      <c r="B5950" s="109"/>
      <c r="C5950" s="16"/>
      <c r="Y5950" s="98"/>
    </row>
    <row r="5951" spans="2:25" x14ac:dyDescent="0.25">
      <c r="B5951" s="109"/>
      <c r="C5951" s="16"/>
      <c r="Y5951" s="98"/>
    </row>
    <row r="5952" spans="2:25" x14ac:dyDescent="0.25">
      <c r="B5952" s="109"/>
      <c r="C5952" s="16"/>
      <c r="Y5952" s="98"/>
    </row>
    <row r="5953" spans="2:25" x14ac:dyDescent="0.25">
      <c r="B5953" s="109"/>
      <c r="C5953" s="16"/>
      <c r="Y5953" s="98"/>
    </row>
    <row r="5954" spans="2:25" x14ac:dyDescent="0.25">
      <c r="B5954" s="109"/>
      <c r="C5954" s="16"/>
      <c r="Y5954" s="98"/>
    </row>
    <row r="5955" spans="2:25" x14ac:dyDescent="0.25">
      <c r="B5955" s="109"/>
      <c r="C5955" s="16"/>
      <c r="Y5955" s="98"/>
    </row>
    <row r="5956" spans="2:25" x14ac:dyDescent="0.25">
      <c r="B5956" s="109"/>
      <c r="C5956" s="16"/>
      <c r="Y5956" s="98"/>
    </row>
    <row r="5957" spans="2:25" x14ac:dyDescent="0.25">
      <c r="B5957" s="109"/>
      <c r="C5957" s="16"/>
      <c r="Y5957" s="98"/>
    </row>
    <row r="5958" spans="2:25" x14ac:dyDescent="0.25">
      <c r="B5958" s="109"/>
      <c r="C5958" s="16"/>
      <c r="Y5958" s="98"/>
    </row>
    <row r="5959" spans="2:25" x14ac:dyDescent="0.25">
      <c r="B5959" s="109"/>
      <c r="C5959" s="16"/>
      <c r="Y5959" s="98"/>
    </row>
    <row r="5960" spans="2:25" x14ac:dyDescent="0.25">
      <c r="B5960" s="109"/>
      <c r="C5960" s="16"/>
      <c r="Y5960" s="98"/>
    </row>
    <row r="5961" spans="2:25" x14ac:dyDescent="0.25">
      <c r="B5961" s="109"/>
      <c r="C5961" s="16"/>
      <c r="Y5961" s="98"/>
    </row>
    <row r="5962" spans="2:25" x14ac:dyDescent="0.25">
      <c r="B5962" s="109"/>
      <c r="C5962" s="16"/>
      <c r="Y5962" s="98"/>
    </row>
    <row r="5963" spans="2:25" x14ac:dyDescent="0.25">
      <c r="B5963" s="109"/>
      <c r="C5963" s="16"/>
      <c r="Y5963" s="98"/>
    </row>
    <row r="5964" spans="2:25" x14ac:dyDescent="0.25">
      <c r="B5964" s="109"/>
      <c r="C5964" s="16"/>
      <c r="Y5964" s="98"/>
    </row>
    <row r="5965" spans="2:25" x14ac:dyDescent="0.25">
      <c r="B5965" s="109"/>
      <c r="C5965" s="16"/>
      <c r="Y5965" s="98"/>
    </row>
    <row r="5966" spans="2:25" x14ac:dyDescent="0.25">
      <c r="B5966" s="109"/>
      <c r="C5966" s="16"/>
      <c r="Y5966" s="98"/>
    </row>
    <row r="5967" spans="2:25" x14ac:dyDescent="0.25">
      <c r="B5967" s="109"/>
      <c r="C5967" s="16"/>
      <c r="Y5967" s="98"/>
    </row>
    <row r="5968" spans="2:25" x14ac:dyDescent="0.25">
      <c r="B5968" s="109"/>
      <c r="C5968" s="16"/>
      <c r="Y5968" s="98"/>
    </row>
    <row r="5969" spans="2:25" x14ac:dyDescent="0.25">
      <c r="B5969" s="109"/>
      <c r="C5969" s="16"/>
      <c r="Y5969" s="98"/>
    </row>
    <row r="5970" spans="2:25" x14ac:dyDescent="0.25">
      <c r="B5970" s="109"/>
      <c r="C5970" s="16"/>
      <c r="Y5970" s="98"/>
    </row>
    <row r="5971" spans="2:25" x14ac:dyDescent="0.25">
      <c r="B5971" s="109"/>
      <c r="C5971" s="16"/>
      <c r="Y5971" s="98"/>
    </row>
    <row r="5972" spans="2:25" x14ac:dyDescent="0.25">
      <c r="B5972" s="109"/>
      <c r="C5972" s="16"/>
      <c r="Y5972" s="98"/>
    </row>
    <row r="5973" spans="2:25" x14ac:dyDescent="0.25">
      <c r="B5973" s="109"/>
      <c r="C5973" s="16"/>
      <c r="Y5973" s="98"/>
    </row>
    <row r="5974" spans="2:25" x14ac:dyDescent="0.25">
      <c r="B5974" s="109"/>
      <c r="C5974" s="16"/>
      <c r="Y5974" s="98"/>
    </row>
    <row r="5975" spans="2:25" x14ac:dyDescent="0.25">
      <c r="B5975" s="109"/>
      <c r="C5975" s="16"/>
      <c r="Y5975" s="98"/>
    </row>
    <row r="5976" spans="2:25" x14ac:dyDescent="0.25">
      <c r="B5976" s="109"/>
      <c r="C5976" s="16"/>
      <c r="Y5976" s="98"/>
    </row>
    <row r="5977" spans="2:25" x14ac:dyDescent="0.25">
      <c r="B5977" s="109"/>
      <c r="C5977" s="16"/>
      <c r="Y5977" s="98"/>
    </row>
    <row r="5978" spans="2:25" x14ac:dyDescent="0.25">
      <c r="B5978" s="109"/>
      <c r="C5978" s="16"/>
      <c r="Y5978" s="98"/>
    </row>
    <row r="5979" spans="2:25" x14ac:dyDescent="0.25">
      <c r="B5979" s="109"/>
      <c r="C5979" s="16"/>
      <c r="Y5979" s="98"/>
    </row>
    <row r="5980" spans="2:25" x14ac:dyDescent="0.25">
      <c r="B5980" s="109"/>
      <c r="C5980" s="16"/>
      <c r="Y5980" s="98"/>
    </row>
    <row r="5981" spans="2:25" x14ac:dyDescent="0.25">
      <c r="B5981" s="109"/>
      <c r="C5981" s="16"/>
      <c r="Y5981" s="98"/>
    </row>
    <row r="5982" spans="2:25" x14ac:dyDescent="0.25">
      <c r="B5982" s="109"/>
      <c r="C5982" s="16"/>
      <c r="Y5982" s="98"/>
    </row>
    <row r="5983" spans="2:25" x14ac:dyDescent="0.25">
      <c r="B5983" s="109"/>
      <c r="C5983" s="16"/>
      <c r="Y5983" s="98"/>
    </row>
    <row r="5984" spans="2:25" x14ac:dyDescent="0.25">
      <c r="B5984" s="109"/>
      <c r="C5984" s="16"/>
      <c r="Y5984" s="98"/>
    </row>
    <row r="5985" spans="2:25" x14ac:dyDescent="0.25">
      <c r="B5985" s="109"/>
      <c r="C5985" s="16"/>
      <c r="Y5985" s="98"/>
    </row>
    <row r="5986" spans="2:25" x14ac:dyDescent="0.25">
      <c r="B5986" s="109"/>
      <c r="C5986" s="16"/>
      <c r="Y5986" s="98"/>
    </row>
    <row r="5987" spans="2:25" x14ac:dyDescent="0.25">
      <c r="B5987" s="109"/>
      <c r="C5987" s="16"/>
      <c r="Y5987" s="98"/>
    </row>
    <row r="5988" spans="2:25" x14ac:dyDescent="0.25">
      <c r="B5988" s="109"/>
      <c r="C5988" s="16"/>
      <c r="Y5988" s="98"/>
    </row>
    <row r="5989" spans="2:25" x14ac:dyDescent="0.25">
      <c r="B5989" s="109"/>
      <c r="C5989" s="16"/>
      <c r="Y5989" s="98"/>
    </row>
    <row r="5990" spans="2:25" x14ac:dyDescent="0.25">
      <c r="B5990" s="109"/>
      <c r="C5990" s="16"/>
      <c r="Y5990" s="98"/>
    </row>
    <row r="5991" spans="2:25" x14ac:dyDescent="0.25">
      <c r="B5991" s="109"/>
      <c r="C5991" s="16"/>
      <c r="Y5991" s="98"/>
    </row>
    <row r="5992" spans="2:25" x14ac:dyDescent="0.25">
      <c r="B5992" s="109"/>
      <c r="C5992" s="16"/>
      <c r="Y5992" s="98"/>
    </row>
    <row r="5993" spans="2:25" x14ac:dyDescent="0.25">
      <c r="B5993" s="109"/>
      <c r="C5993" s="16"/>
      <c r="Y5993" s="98"/>
    </row>
    <row r="5994" spans="2:25" x14ac:dyDescent="0.25">
      <c r="B5994" s="109"/>
      <c r="C5994" s="16"/>
      <c r="Y5994" s="98"/>
    </row>
    <row r="5995" spans="2:25" x14ac:dyDescent="0.25">
      <c r="B5995" s="109"/>
      <c r="C5995" s="16"/>
      <c r="Y5995" s="98"/>
    </row>
    <row r="5996" spans="2:25" x14ac:dyDescent="0.25">
      <c r="B5996" s="109"/>
      <c r="C5996" s="16"/>
      <c r="Y5996" s="98"/>
    </row>
    <row r="5997" spans="2:25" x14ac:dyDescent="0.25">
      <c r="B5997" s="109"/>
      <c r="C5997" s="16"/>
      <c r="Y5997" s="98"/>
    </row>
    <row r="5998" spans="2:25" x14ac:dyDescent="0.25">
      <c r="B5998" s="109"/>
      <c r="C5998" s="16"/>
      <c r="Y5998" s="98"/>
    </row>
    <row r="5999" spans="2:25" x14ac:dyDescent="0.25">
      <c r="B5999" s="109"/>
      <c r="C5999" s="16"/>
      <c r="Y5999" s="98"/>
    </row>
    <row r="6000" spans="2:25" x14ac:dyDescent="0.25">
      <c r="B6000" s="109"/>
      <c r="C6000" s="16"/>
      <c r="Y6000" s="98"/>
    </row>
    <row r="6001" spans="2:25" x14ac:dyDescent="0.25">
      <c r="B6001" s="109"/>
      <c r="C6001" s="16"/>
      <c r="Y6001" s="98"/>
    </row>
    <row r="6002" spans="2:25" x14ac:dyDescent="0.25">
      <c r="B6002" s="109"/>
      <c r="C6002" s="16"/>
      <c r="Y6002" s="98"/>
    </row>
    <row r="6003" spans="2:25" x14ac:dyDescent="0.25">
      <c r="B6003" s="109"/>
      <c r="C6003" s="16"/>
      <c r="Y6003" s="98"/>
    </row>
    <row r="6004" spans="2:25" x14ac:dyDescent="0.25">
      <c r="B6004" s="109"/>
      <c r="C6004" s="16"/>
      <c r="Y6004" s="98"/>
    </row>
    <row r="6005" spans="2:25" x14ac:dyDescent="0.25">
      <c r="B6005" s="109"/>
      <c r="C6005" s="16"/>
      <c r="Y6005" s="98"/>
    </row>
    <row r="6006" spans="2:25" x14ac:dyDescent="0.25">
      <c r="B6006" s="109"/>
      <c r="C6006" s="16"/>
      <c r="Y6006" s="98"/>
    </row>
    <row r="6007" spans="2:25" x14ac:dyDescent="0.25">
      <c r="B6007" s="109"/>
      <c r="C6007" s="16"/>
      <c r="Y6007" s="98"/>
    </row>
    <row r="6008" spans="2:25" x14ac:dyDescent="0.25">
      <c r="B6008" s="109"/>
      <c r="C6008" s="16"/>
      <c r="Y6008" s="98"/>
    </row>
    <row r="6009" spans="2:25" x14ac:dyDescent="0.25">
      <c r="B6009" s="109"/>
      <c r="C6009" s="16"/>
      <c r="Y6009" s="98"/>
    </row>
    <row r="6010" spans="2:25" x14ac:dyDescent="0.25">
      <c r="B6010" s="109"/>
      <c r="C6010" s="16"/>
      <c r="Y6010" s="98"/>
    </row>
    <row r="6011" spans="2:25" x14ac:dyDescent="0.25">
      <c r="B6011" s="109"/>
      <c r="C6011" s="16"/>
      <c r="Y6011" s="98"/>
    </row>
    <row r="6012" spans="2:25" x14ac:dyDescent="0.25">
      <c r="B6012" s="109"/>
      <c r="C6012" s="16"/>
      <c r="Y6012" s="98"/>
    </row>
    <row r="6013" spans="2:25" x14ac:dyDescent="0.25">
      <c r="B6013" s="109"/>
      <c r="C6013" s="16"/>
      <c r="Y6013" s="98"/>
    </row>
    <row r="6014" spans="2:25" x14ac:dyDescent="0.25">
      <c r="B6014" s="109"/>
      <c r="C6014" s="16"/>
      <c r="Y6014" s="98"/>
    </row>
    <row r="6015" spans="2:25" x14ac:dyDescent="0.25">
      <c r="B6015" s="109"/>
      <c r="C6015" s="16"/>
      <c r="Y6015" s="98"/>
    </row>
    <row r="6016" spans="2:25" x14ac:dyDescent="0.25">
      <c r="B6016" s="109"/>
      <c r="C6016" s="16"/>
      <c r="Y6016" s="98"/>
    </row>
    <row r="6017" spans="2:25" x14ac:dyDescent="0.25">
      <c r="B6017" s="109"/>
      <c r="C6017" s="16"/>
      <c r="Y6017" s="98"/>
    </row>
    <row r="6018" spans="2:25" x14ac:dyDescent="0.25">
      <c r="B6018" s="109"/>
      <c r="C6018" s="16"/>
      <c r="Y6018" s="98"/>
    </row>
    <row r="6019" spans="2:25" x14ac:dyDescent="0.25">
      <c r="B6019" s="109"/>
      <c r="C6019" s="16"/>
      <c r="Y6019" s="98"/>
    </row>
    <row r="6020" spans="2:25" x14ac:dyDescent="0.25">
      <c r="B6020" s="109"/>
      <c r="C6020" s="16"/>
      <c r="Y6020" s="98"/>
    </row>
    <row r="6021" spans="2:25" x14ac:dyDescent="0.25">
      <c r="B6021" s="109"/>
      <c r="C6021" s="16"/>
      <c r="Y6021" s="98"/>
    </row>
    <row r="6022" spans="2:25" x14ac:dyDescent="0.25">
      <c r="B6022" s="109"/>
      <c r="C6022" s="16"/>
      <c r="Y6022" s="98"/>
    </row>
    <row r="6023" spans="2:25" x14ac:dyDescent="0.25">
      <c r="B6023" s="109"/>
      <c r="C6023" s="16"/>
      <c r="Y6023" s="98"/>
    </row>
    <row r="6024" spans="2:25" x14ac:dyDescent="0.25">
      <c r="B6024" s="109"/>
      <c r="C6024" s="16"/>
      <c r="Y6024" s="98"/>
    </row>
    <row r="6025" spans="2:25" x14ac:dyDescent="0.25">
      <c r="B6025" s="109"/>
      <c r="C6025" s="16"/>
      <c r="Y6025" s="98"/>
    </row>
    <row r="6026" spans="2:25" x14ac:dyDescent="0.25">
      <c r="B6026" s="109"/>
      <c r="C6026" s="16"/>
      <c r="Y6026" s="98"/>
    </row>
    <row r="6027" spans="2:25" x14ac:dyDescent="0.25">
      <c r="B6027" s="109"/>
      <c r="C6027" s="16"/>
      <c r="Y6027" s="98"/>
    </row>
    <row r="6028" spans="2:25" x14ac:dyDescent="0.25">
      <c r="B6028" s="109"/>
      <c r="C6028" s="16"/>
      <c r="Y6028" s="98"/>
    </row>
    <row r="6029" spans="2:25" x14ac:dyDescent="0.25">
      <c r="B6029" s="109"/>
      <c r="C6029" s="16"/>
      <c r="Y6029" s="98"/>
    </row>
    <row r="6030" spans="2:25" x14ac:dyDescent="0.25">
      <c r="B6030" s="109"/>
      <c r="C6030" s="16"/>
      <c r="Y6030" s="98"/>
    </row>
    <row r="6031" spans="2:25" x14ac:dyDescent="0.25">
      <c r="B6031" s="109"/>
      <c r="C6031" s="16"/>
      <c r="Y6031" s="98"/>
    </row>
    <row r="6032" spans="2:25" x14ac:dyDescent="0.25">
      <c r="B6032" s="109"/>
      <c r="C6032" s="16"/>
      <c r="Y6032" s="98"/>
    </row>
    <row r="6033" spans="2:25" x14ac:dyDescent="0.25">
      <c r="B6033" s="109"/>
      <c r="C6033" s="16"/>
      <c r="Y6033" s="98"/>
    </row>
    <row r="6034" spans="2:25" x14ac:dyDescent="0.25">
      <c r="B6034" s="109"/>
      <c r="C6034" s="16"/>
      <c r="Y6034" s="98"/>
    </row>
    <row r="6035" spans="2:25" x14ac:dyDescent="0.25">
      <c r="B6035" s="109"/>
      <c r="C6035" s="16"/>
      <c r="Y6035" s="98"/>
    </row>
    <row r="6036" spans="2:25" x14ac:dyDescent="0.25">
      <c r="B6036" s="109"/>
      <c r="C6036" s="16"/>
      <c r="Y6036" s="98"/>
    </row>
    <row r="6037" spans="2:25" x14ac:dyDescent="0.25">
      <c r="B6037" s="109"/>
      <c r="C6037" s="16"/>
      <c r="Y6037" s="98"/>
    </row>
    <row r="6038" spans="2:25" x14ac:dyDescent="0.25">
      <c r="B6038" s="109"/>
      <c r="C6038" s="16"/>
      <c r="Y6038" s="98"/>
    </row>
    <row r="6039" spans="2:25" x14ac:dyDescent="0.25">
      <c r="B6039" s="109"/>
      <c r="C6039" s="16"/>
      <c r="Y6039" s="98"/>
    </row>
    <row r="6040" spans="2:25" x14ac:dyDescent="0.25">
      <c r="B6040" s="109"/>
      <c r="C6040" s="16"/>
      <c r="Y6040" s="98"/>
    </row>
    <row r="6041" spans="2:25" x14ac:dyDescent="0.25">
      <c r="B6041" s="109"/>
      <c r="C6041" s="16"/>
      <c r="Y6041" s="98"/>
    </row>
    <row r="6042" spans="2:25" x14ac:dyDescent="0.25">
      <c r="B6042" s="109"/>
      <c r="C6042" s="16"/>
      <c r="Y6042" s="98"/>
    </row>
    <row r="6043" spans="2:25" x14ac:dyDescent="0.25">
      <c r="B6043" s="109"/>
      <c r="C6043" s="16"/>
      <c r="Y6043" s="98"/>
    </row>
    <row r="6044" spans="2:25" x14ac:dyDescent="0.25">
      <c r="B6044" s="109"/>
      <c r="C6044" s="16"/>
      <c r="Y6044" s="98"/>
    </row>
    <row r="6045" spans="2:25" x14ac:dyDescent="0.25">
      <c r="B6045" s="109"/>
      <c r="C6045" s="16"/>
      <c r="Y6045" s="98"/>
    </row>
    <row r="6046" spans="2:25" x14ac:dyDescent="0.25">
      <c r="B6046" s="109"/>
      <c r="C6046" s="16"/>
      <c r="Y6046" s="98"/>
    </row>
    <row r="6047" spans="2:25" x14ac:dyDescent="0.25">
      <c r="B6047" s="109"/>
      <c r="C6047" s="16"/>
      <c r="Y6047" s="98"/>
    </row>
    <row r="6048" spans="2:25" x14ac:dyDescent="0.25">
      <c r="B6048" s="109"/>
      <c r="C6048" s="16"/>
      <c r="Y6048" s="98"/>
    </row>
    <row r="6049" spans="2:25" x14ac:dyDescent="0.25">
      <c r="B6049" s="109"/>
      <c r="C6049" s="16"/>
      <c r="Y6049" s="98"/>
    </row>
    <row r="6050" spans="2:25" x14ac:dyDescent="0.25">
      <c r="B6050" s="109"/>
      <c r="C6050" s="16"/>
      <c r="Y6050" s="98"/>
    </row>
    <row r="6051" spans="2:25" x14ac:dyDescent="0.25">
      <c r="B6051" s="109"/>
      <c r="C6051" s="16"/>
      <c r="Y6051" s="98"/>
    </row>
    <row r="6052" spans="2:25" x14ac:dyDescent="0.25">
      <c r="B6052" s="109"/>
      <c r="C6052" s="16"/>
      <c r="Y6052" s="98"/>
    </row>
    <row r="6053" spans="2:25" x14ac:dyDescent="0.25">
      <c r="B6053" s="109"/>
      <c r="C6053" s="16"/>
      <c r="Y6053" s="98"/>
    </row>
    <row r="6054" spans="2:25" x14ac:dyDescent="0.25">
      <c r="B6054" s="109"/>
      <c r="C6054" s="16"/>
      <c r="Y6054" s="98"/>
    </row>
    <row r="6055" spans="2:25" x14ac:dyDescent="0.25">
      <c r="B6055" s="109"/>
      <c r="C6055" s="16"/>
      <c r="Y6055" s="98"/>
    </row>
    <row r="6056" spans="2:25" x14ac:dyDescent="0.25">
      <c r="B6056" s="109"/>
      <c r="C6056" s="16"/>
      <c r="Y6056" s="98"/>
    </row>
    <row r="6057" spans="2:25" x14ac:dyDescent="0.25">
      <c r="B6057" s="109"/>
      <c r="C6057" s="16"/>
      <c r="Y6057" s="98"/>
    </row>
    <row r="6058" spans="2:25" x14ac:dyDescent="0.25">
      <c r="B6058" s="109"/>
      <c r="C6058" s="16"/>
      <c r="Y6058" s="98"/>
    </row>
    <row r="6059" spans="2:25" x14ac:dyDescent="0.25">
      <c r="B6059" s="109"/>
      <c r="C6059" s="16"/>
      <c r="Y6059" s="98"/>
    </row>
    <row r="6060" spans="2:25" x14ac:dyDescent="0.25">
      <c r="B6060" s="109"/>
      <c r="C6060" s="16"/>
      <c r="Y6060" s="98"/>
    </row>
    <row r="6061" spans="2:25" x14ac:dyDescent="0.25">
      <c r="B6061" s="109"/>
      <c r="C6061" s="16"/>
      <c r="Y6061" s="98"/>
    </row>
    <row r="6062" spans="2:25" x14ac:dyDescent="0.25">
      <c r="B6062" s="109"/>
      <c r="C6062" s="16"/>
      <c r="Y6062" s="98"/>
    </row>
    <row r="6063" spans="2:25" x14ac:dyDescent="0.25">
      <c r="B6063" s="109"/>
      <c r="C6063" s="16"/>
      <c r="Y6063" s="98"/>
    </row>
    <row r="6064" spans="2:25" x14ac:dyDescent="0.25">
      <c r="B6064" s="109"/>
      <c r="C6064" s="16"/>
      <c r="Y6064" s="98"/>
    </row>
    <row r="6065" spans="2:25" x14ac:dyDescent="0.25">
      <c r="B6065" s="109"/>
      <c r="C6065" s="16"/>
      <c r="Y6065" s="98"/>
    </row>
    <row r="6066" spans="2:25" x14ac:dyDescent="0.25">
      <c r="B6066" s="109"/>
      <c r="C6066" s="16"/>
      <c r="Y6066" s="98"/>
    </row>
    <row r="6067" spans="2:25" x14ac:dyDescent="0.25">
      <c r="B6067" s="109"/>
      <c r="C6067" s="16"/>
      <c r="Y6067" s="98"/>
    </row>
    <row r="6068" spans="2:25" x14ac:dyDescent="0.25">
      <c r="B6068" s="109"/>
      <c r="C6068" s="16"/>
      <c r="Y6068" s="98"/>
    </row>
    <row r="6069" spans="2:25" x14ac:dyDescent="0.25">
      <c r="B6069" s="109"/>
      <c r="C6069" s="16"/>
      <c r="Y6069" s="98"/>
    </row>
    <row r="6070" spans="2:25" x14ac:dyDescent="0.25">
      <c r="B6070" s="109"/>
      <c r="C6070" s="16"/>
      <c r="Y6070" s="98"/>
    </row>
    <row r="6071" spans="2:25" x14ac:dyDescent="0.25">
      <c r="B6071" s="109"/>
      <c r="C6071" s="16"/>
      <c r="Y6071" s="98"/>
    </row>
    <row r="6072" spans="2:25" x14ac:dyDescent="0.25">
      <c r="B6072" s="109"/>
      <c r="C6072" s="16"/>
      <c r="Y6072" s="98"/>
    </row>
    <row r="6073" spans="2:25" x14ac:dyDescent="0.25">
      <c r="B6073" s="109"/>
      <c r="C6073" s="16"/>
      <c r="Y6073" s="98"/>
    </row>
    <row r="6074" spans="2:25" x14ac:dyDescent="0.25">
      <c r="B6074" s="109"/>
      <c r="C6074" s="16"/>
      <c r="Y6074" s="98"/>
    </row>
    <row r="6075" spans="2:25" x14ac:dyDescent="0.25">
      <c r="B6075" s="109"/>
      <c r="C6075" s="16"/>
      <c r="Y6075" s="98"/>
    </row>
    <row r="6076" spans="2:25" x14ac:dyDescent="0.25">
      <c r="B6076" s="109"/>
      <c r="C6076" s="16"/>
      <c r="Y6076" s="98"/>
    </row>
    <row r="6077" spans="2:25" x14ac:dyDescent="0.25">
      <c r="B6077" s="109"/>
      <c r="C6077" s="16"/>
      <c r="Y6077" s="98"/>
    </row>
    <row r="6078" spans="2:25" x14ac:dyDescent="0.25">
      <c r="B6078" s="109"/>
      <c r="C6078" s="16"/>
      <c r="Y6078" s="98"/>
    </row>
    <row r="6079" spans="2:25" x14ac:dyDescent="0.25">
      <c r="B6079" s="109"/>
      <c r="C6079" s="16"/>
      <c r="Y6079" s="98"/>
    </row>
    <row r="6080" spans="2:25" x14ac:dyDescent="0.25">
      <c r="B6080" s="109"/>
      <c r="C6080" s="16"/>
      <c r="Y6080" s="98"/>
    </row>
    <row r="6081" spans="2:25" x14ac:dyDescent="0.25">
      <c r="B6081" s="109"/>
      <c r="C6081" s="16"/>
      <c r="Y6081" s="98"/>
    </row>
    <row r="6082" spans="2:25" x14ac:dyDescent="0.25">
      <c r="B6082" s="109"/>
      <c r="C6082" s="16"/>
      <c r="Y6082" s="98"/>
    </row>
    <row r="6083" spans="2:25" x14ac:dyDescent="0.25">
      <c r="B6083" s="109"/>
      <c r="C6083" s="16"/>
      <c r="Y6083" s="98"/>
    </row>
    <row r="6084" spans="2:25" x14ac:dyDescent="0.25">
      <c r="B6084" s="109"/>
      <c r="C6084" s="16"/>
      <c r="Y6084" s="98"/>
    </row>
    <row r="6085" spans="2:25" x14ac:dyDescent="0.25">
      <c r="B6085" s="109"/>
      <c r="C6085" s="16"/>
      <c r="Y6085" s="98"/>
    </row>
    <row r="6086" spans="2:25" x14ac:dyDescent="0.25">
      <c r="B6086" s="109"/>
      <c r="C6086" s="16"/>
      <c r="Y6086" s="98"/>
    </row>
    <row r="6087" spans="2:25" x14ac:dyDescent="0.25">
      <c r="B6087" s="109"/>
      <c r="C6087" s="16"/>
      <c r="Y6087" s="98"/>
    </row>
    <row r="6088" spans="2:25" x14ac:dyDescent="0.25">
      <c r="B6088" s="109"/>
      <c r="C6088" s="16"/>
      <c r="Y6088" s="98"/>
    </row>
    <row r="6089" spans="2:25" x14ac:dyDescent="0.25">
      <c r="B6089" s="109"/>
      <c r="C6089" s="16"/>
      <c r="Y6089" s="98"/>
    </row>
    <row r="6090" spans="2:25" x14ac:dyDescent="0.25">
      <c r="B6090" s="109"/>
      <c r="C6090" s="16"/>
      <c r="Y6090" s="98"/>
    </row>
    <row r="6091" spans="2:25" x14ac:dyDescent="0.25">
      <c r="B6091" s="109"/>
      <c r="C6091" s="16"/>
      <c r="Y6091" s="98"/>
    </row>
    <row r="6092" spans="2:25" x14ac:dyDescent="0.25">
      <c r="B6092" s="109"/>
      <c r="C6092" s="16"/>
      <c r="Y6092" s="98"/>
    </row>
    <row r="6093" spans="2:25" x14ac:dyDescent="0.25">
      <c r="B6093" s="109"/>
      <c r="C6093" s="16"/>
      <c r="Y6093" s="98"/>
    </row>
    <row r="6094" spans="2:25" x14ac:dyDescent="0.25">
      <c r="B6094" s="109"/>
      <c r="C6094" s="16"/>
      <c r="Y6094" s="98"/>
    </row>
    <row r="6095" spans="2:25" x14ac:dyDescent="0.25">
      <c r="B6095" s="109"/>
      <c r="C6095" s="16"/>
      <c r="Y6095" s="98"/>
    </row>
    <row r="6096" spans="2:25" x14ac:dyDescent="0.25">
      <c r="B6096" s="109"/>
      <c r="C6096" s="16"/>
      <c r="Y6096" s="98"/>
    </row>
    <row r="6097" spans="2:25" x14ac:dyDescent="0.25">
      <c r="B6097" s="109"/>
      <c r="C6097" s="16"/>
      <c r="Y6097" s="98"/>
    </row>
    <row r="6098" spans="2:25" x14ac:dyDescent="0.25">
      <c r="B6098" s="109"/>
      <c r="C6098" s="16"/>
      <c r="Y6098" s="98"/>
    </row>
    <row r="6099" spans="2:25" x14ac:dyDescent="0.25">
      <c r="B6099" s="109"/>
      <c r="C6099" s="16"/>
      <c r="Y6099" s="98"/>
    </row>
    <row r="6100" spans="2:25" x14ac:dyDescent="0.25">
      <c r="B6100" s="109"/>
      <c r="C6100" s="16"/>
      <c r="Y6100" s="98"/>
    </row>
    <row r="6101" spans="2:25" x14ac:dyDescent="0.25">
      <c r="B6101" s="109"/>
      <c r="C6101" s="16"/>
      <c r="Y6101" s="98"/>
    </row>
    <row r="6102" spans="2:25" x14ac:dyDescent="0.25">
      <c r="B6102" s="109"/>
      <c r="C6102" s="16"/>
      <c r="Y6102" s="98"/>
    </row>
    <row r="6103" spans="2:25" x14ac:dyDescent="0.25">
      <c r="B6103" s="109"/>
      <c r="C6103" s="16"/>
      <c r="Y6103" s="98"/>
    </row>
    <row r="6104" spans="2:25" x14ac:dyDescent="0.25">
      <c r="B6104" s="109"/>
      <c r="C6104" s="16"/>
      <c r="Y6104" s="98"/>
    </row>
    <row r="6105" spans="2:25" x14ac:dyDescent="0.25">
      <c r="B6105" s="109"/>
      <c r="C6105" s="16"/>
      <c r="Y6105" s="98"/>
    </row>
    <row r="6106" spans="2:25" x14ac:dyDescent="0.25">
      <c r="B6106" s="109"/>
      <c r="C6106" s="16"/>
      <c r="Y6106" s="98"/>
    </row>
    <row r="6107" spans="2:25" x14ac:dyDescent="0.25">
      <c r="B6107" s="109"/>
      <c r="C6107" s="16"/>
      <c r="Y6107" s="98"/>
    </row>
    <row r="6108" spans="2:25" x14ac:dyDescent="0.25">
      <c r="B6108" s="109"/>
      <c r="C6108" s="16"/>
      <c r="Y6108" s="98"/>
    </row>
    <row r="6109" spans="2:25" x14ac:dyDescent="0.25">
      <c r="B6109" s="109"/>
      <c r="C6109" s="16"/>
      <c r="Y6109" s="98"/>
    </row>
    <row r="6110" spans="2:25" x14ac:dyDescent="0.25">
      <c r="B6110" s="109"/>
      <c r="C6110" s="16"/>
      <c r="Y6110" s="98"/>
    </row>
    <row r="6111" spans="2:25" x14ac:dyDescent="0.25">
      <c r="B6111" s="109"/>
      <c r="C6111" s="16"/>
      <c r="Y6111" s="98"/>
    </row>
    <row r="6112" spans="2:25" x14ac:dyDescent="0.25">
      <c r="B6112" s="109"/>
      <c r="C6112" s="16"/>
      <c r="Y6112" s="98"/>
    </row>
    <row r="6113" spans="2:25" x14ac:dyDescent="0.25">
      <c r="B6113" s="109"/>
      <c r="C6113" s="16"/>
      <c r="Y6113" s="98"/>
    </row>
    <row r="6114" spans="2:25" x14ac:dyDescent="0.25">
      <c r="B6114" s="109"/>
      <c r="C6114" s="16"/>
      <c r="Y6114" s="98"/>
    </row>
    <row r="6115" spans="2:25" x14ac:dyDescent="0.25">
      <c r="B6115" s="109"/>
      <c r="C6115" s="16"/>
      <c r="Y6115" s="98"/>
    </row>
    <row r="6116" spans="2:25" x14ac:dyDescent="0.25">
      <c r="B6116" s="109"/>
      <c r="C6116" s="16"/>
      <c r="Y6116" s="98"/>
    </row>
    <row r="6117" spans="2:25" x14ac:dyDescent="0.25">
      <c r="B6117" s="109"/>
      <c r="C6117" s="16"/>
      <c r="Y6117" s="98"/>
    </row>
    <row r="6118" spans="2:25" x14ac:dyDescent="0.25">
      <c r="B6118" s="109"/>
      <c r="C6118" s="16"/>
      <c r="Y6118" s="98"/>
    </row>
    <row r="6119" spans="2:25" x14ac:dyDescent="0.25">
      <c r="B6119" s="109"/>
      <c r="C6119" s="16"/>
      <c r="Y6119" s="98"/>
    </row>
    <row r="6120" spans="2:25" x14ac:dyDescent="0.25">
      <c r="B6120" s="109"/>
      <c r="C6120" s="16"/>
      <c r="Y6120" s="98"/>
    </row>
    <row r="6121" spans="2:25" x14ac:dyDescent="0.25">
      <c r="B6121" s="109"/>
      <c r="C6121" s="16"/>
      <c r="Y6121" s="98"/>
    </row>
    <row r="6122" spans="2:25" x14ac:dyDescent="0.25">
      <c r="B6122" s="109"/>
      <c r="C6122" s="16"/>
      <c r="Y6122" s="98"/>
    </row>
    <row r="6123" spans="2:25" x14ac:dyDescent="0.25">
      <c r="B6123" s="109"/>
      <c r="C6123" s="16"/>
      <c r="Y6123" s="98"/>
    </row>
    <row r="6124" spans="2:25" x14ac:dyDescent="0.25">
      <c r="B6124" s="109"/>
      <c r="C6124" s="16"/>
      <c r="Y6124" s="98"/>
    </row>
    <row r="6125" spans="2:25" x14ac:dyDescent="0.25">
      <c r="B6125" s="109"/>
      <c r="C6125" s="16"/>
      <c r="Y6125" s="98"/>
    </row>
    <row r="6126" spans="2:25" x14ac:dyDescent="0.25">
      <c r="B6126" s="109"/>
      <c r="C6126" s="16"/>
      <c r="Y6126" s="98"/>
    </row>
    <row r="6127" spans="2:25" x14ac:dyDescent="0.25">
      <c r="B6127" s="109"/>
      <c r="C6127" s="16"/>
      <c r="Y6127" s="98"/>
    </row>
    <row r="6128" spans="2:25" x14ac:dyDescent="0.25">
      <c r="B6128" s="109"/>
      <c r="C6128" s="16"/>
      <c r="Y6128" s="98"/>
    </row>
    <row r="6129" spans="2:25" x14ac:dyDescent="0.25">
      <c r="B6129" s="109"/>
      <c r="C6129" s="16"/>
      <c r="Y6129" s="98"/>
    </row>
    <row r="6130" spans="2:25" x14ac:dyDescent="0.25">
      <c r="B6130" s="109"/>
      <c r="C6130" s="16"/>
      <c r="Y6130" s="98"/>
    </row>
    <row r="6131" spans="2:25" x14ac:dyDescent="0.25">
      <c r="B6131" s="109"/>
      <c r="C6131" s="16"/>
      <c r="Y6131" s="98"/>
    </row>
    <row r="6132" spans="2:25" x14ac:dyDescent="0.25">
      <c r="B6132" s="109"/>
      <c r="C6132" s="16"/>
      <c r="Y6132" s="98"/>
    </row>
    <row r="6133" spans="2:25" x14ac:dyDescent="0.25">
      <c r="B6133" s="109"/>
      <c r="C6133" s="16"/>
      <c r="Y6133" s="98"/>
    </row>
    <row r="6134" spans="2:25" x14ac:dyDescent="0.25">
      <c r="B6134" s="109"/>
      <c r="C6134" s="16"/>
      <c r="Y6134" s="98"/>
    </row>
    <row r="6135" spans="2:25" x14ac:dyDescent="0.25">
      <c r="B6135" s="109"/>
      <c r="C6135" s="16"/>
      <c r="Y6135" s="98"/>
    </row>
    <row r="6136" spans="2:25" x14ac:dyDescent="0.25">
      <c r="B6136" s="109"/>
      <c r="C6136" s="16"/>
      <c r="Y6136" s="98"/>
    </row>
    <row r="6137" spans="2:25" x14ac:dyDescent="0.25">
      <c r="B6137" s="109"/>
      <c r="C6137" s="16"/>
      <c r="Y6137" s="98"/>
    </row>
    <row r="6138" spans="2:25" x14ac:dyDescent="0.25">
      <c r="B6138" s="109"/>
      <c r="C6138" s="16"/>
      <c r="Y6138" s="98"/>
    </row>
    <row r="6139" spans="2:25" x14ac:dyDescent="0.25">
      <c r="B6139" s="109"/>
      <c r="C6139" s="16"/>
      <c r="Y6139" s="98"/>
    </row>
    <row r="6140" spans="2:25" x14ac:dyDescent="0.25">
      <c r="B6140" s="109"/>
      <c r="C6140" s="16"/>
      <c r="Y6140" s="98"/>
    </row>
    <row r="6141" spans="2:25" x14ac:dyDescent="0.25">
      <c r="B6141" s="109"/>
      <c r="C6141" s="16"/>
      <c r="Y6141" s="98"/>
    </row>
    <row r="6142" spans="2:25" x14ac:dyDescent="0.25">
      <c r="B6142" s="109"/>
      <c r="C6142" s="16"/>
      <c r="Y6142" s="98"/>
    </row>
    <row r="6143" spans="2:25" x14ac:dyDescent="0.25">
      <c r="B6143" s="109"/>
      <c r="C6143" s="16"/>
      <c r="Y6143" s="98"/>
    </row>
    <row r="6144" spans="2:25" x14ac:dyDescent="0.25">
      <c r="B6144" s="109"/>
      <c r="C6144" s="16"/>
      <c r="Y6144" s="98"/>
    </row>
    <row r="6145" spans="2:25" x14ac:dyDescent="0.25">
      <c r="B6145" s="109"/>
      <c r="C6145" s="16"/>
      <c r="Y6145" s="98"/>
    </row>
    <row r="6146" spans="2:25" x14ac:dyDescent="0.25">
      <c r="B6146" s="109"/>
      <c r="C6146" s="16"/>
      <c r="Y6146" s="98"/>
    </row>
    <row r="6147" spans="2:25" x14ac:dyDescent="0.25">
      <c r="B6147" s="109"/>
      <c r="C6147" s="16"/>
      <c r="Y6147" s="98"/>
    </row>
    <row r="6148" spans="2:25" x14ac:dyDescent="0.25">
      <c r="B6148" s="109"/>
      <c r="C6148" s="16"/>
      <c r="Y6148" s="98"/>
    </row>
    <row r="6149" spans="2:25" x14ac:dyDescent="0.25">
      <c r="B6149" s="109"/>
      <c r="C6149" s="16"/>
      <c r="Y6149" s="98"/>
    </row>
    <row r="6150" spans="2:25" x14ac:dyDescent="0.25">
      <c r="B6150" s="109"/>
      <c r="C6150" s="16"/>
      <c r="Y6150" s="98"/>
    </row>
    <row r="6151" spans="2:25" x14ac:dyDescent="0.25">
      <c r="B6151" s="109"/>
      <c r="C6151" s="16"/>
      <c r="Y6151" s="98"/>
    </row>
    <row r="6152" spans="2:25" x14ac:dyDescent="0.25">
      <c r="B6152" s="109"/>
      <c r="C6152" s="16"/>
      <c r="Y6152" s="98"/>
    </row>
    <row r="6153" spans="2:25" x14ac:dyDescent="0.25">
      <c r="B6153" s="109"/>
      <c r="C6153" s="16"/>
      <c r="Y6153" s="98"/>
    </row>
    <row r="6154" spans="2:25" x14ac:dyDescent="0.25">
      <c r="B6154" s="109"/>
      <c r="C6154" s="16"/>
      <c r="Y6154" s="98"/>
    </row>
    <row r="6155" spans="2:25" x14ac:dyDescent="0.25">
      <c r="B6155" s="109"/>
      <c r="C6155" s="16"/>
      <c r="Y6155" s="98"/>
    </row>
    <row r="6156" spans="2:25" x14ac:dyDescent="0.25">
      <c r="B6156" s="109"/>
      <c r="C6156" s="16"/>
      <c r="Y6156" s="98"/>
    </row>
    <row r="6157" spans="2:25" x14ac:dyDescent="0.25">
      <c r="B6157" s="109"/>
      <c r="C6157" s="16"/>
      <c r="Y6157" s="98"/>
    </row>
    <row r="6158" spans="2:25" x14ac:dyDescent="0.25">
      <c r="B6158" s="109"/>
      <c r="C6158" s="16"/>
      <c r="Y6158" s="98"/>
    </row>
    <row r="6159" spans="2:25" x14ac:dyDescent="0.25">
      <c r="B6159" s="109"/>
      <c r="C6159" s="16"/>
      <c r="Y6159" s="98"/>
    </row>
    <row r="6160" spans="2:25" x14ac:dyDescent="0.25">
      <c r="B6160" s="109"/>
      <c r="C6160" s="16"/>
      <c r="Y6160" s="98"/>
    </row>
    <row r="6161" spans="2:25" x14ac:dyDescent="0.25">
      <c r="B6161" s="109"/>
      <c r="C6161" s="16"/>
      <c r="Y6161" s="98"/>
    </row>
    <row r="6162" spans="2:25" x14ac:dyDescent="0.25">
      <c r="B6162" s="109"/>
      <c r="C6162" s="16"/>
      <c r="Y6162" s="98"/>
    </row>
    <row r="6163" spans="2:25" x14ac:dyDescent="0.25">
      <c r="B6163" s="109"/>
      <c r="C6163" s="16"/>
      <c r="Y6163" s="98"/>
    </row>
    <row r="6164" spans="2:25" x14ac:dyDescent="0.25">
      <c r="B6164" s="109"/>
      <c r="C6164" s="16"/>
      <c r="Y6164" s="98"/>
    </row>
    <row r="6165" spans="2:25" x14ac:dyDescent="0.25">
      <c r="B6165" s="109"/>
      <c r="C6165" s="16"/>
      <c r="Y6165" s="98"/>
    </row>
    <row r="6166" spans="2:25" x14ac:dyDescent="0.25">
      <c r="B6166" s="109"/>
      <c r="C6166" s="16"/>
      <c r="Y6166" s="98"/>
    </row>
    <row r="6167" spans="2:25" x14ac:dyDescent="0.25">
      <c r="B6167" s="109"/>
      <c r="C6167" s="16"/>
      <c r="Y6167" s="98"/>
    </row>
    <row r="6168" spans="2:25" x14ac:dyDescent="0.25">
      <c r="B6168" s="109"/>
      <c r="C6168" s="16"/>
      <c r="Y6168" s="98"/>
    </row>
    <row r="6169" spans="2:25" x14ac:dyDescent="0.25">
      <c r="B6169" s="109"/>
      <c r="C6169" s="16"/>
      <c r="Y6169" s="98"/>
    </row>
    <row r="6170" spans="2:25" x14ac:dyDescent="0.25">
      <c r="B6170" s="109"/>
      <c r="C6170" s="16"/>
      <c r="Y6170" s="98"/>
    </row>
    <row r="6171" spans="2:25" x14ac:dyDescent="0.25">
      <c r="B6171" s="109"/>
      <c r="C6171" s="16"/>
      <c r="Y6171" s="98"/>
    </row>
    <row r="6172" spans="2:25" x14ac:dyDescent="0.25">
      <c r="B6172" s="109"/>
      <c r="C6172" s="16"/>
      <c r="Y6172" s="98"/>
    </row>
    <row r="6173" spans="2:25" x14ac:dyDescent="0.25">
      <c r="B6173" s="109"/>
      <c r="C6173" s="16"/>
      <c r="Y6173" s="98"/>
    </row>
    <row r="6174" spans="2:25" x14ac:dyDescent="0.25">
      <c r="B6174" s="109"/>
      <c r="C6174" s="16"/>
      <c r="Y6174" s="98"/>
    </row>
    <row r="6175" spans="2:25" x14ac:dyDescent="0.25">
      <c r="B6175" s="109"/>
      <c r="C6175" s="16"/>
      <c r="Y6175" s="98"/>
    </row>
    <row r="6176" spans="2:25" x14ac:dyDescent="0.25">
      <c r="B6176" s="109"/>
      <c r="C6176" s="16"/>
      <c r="Y6176" s="98"/>
    </row>
    <row r="6177" spans="2:25" x14ac:dyDescent="0.25">
      <c r="B6177" s="109"/>
      <c r="C6177" s="16"/>
      <c r="Y6177" s="98"/>
    </row>
    <row r="6178" spans="2:25" x14ac:dyDescent="0.25">
      <c r="B6178" s="109"/>
      <c r="C6178" s="16"/>
      <c r="Y6178" s="98"/>
    </row>
    <row r="6179" spans="2:25" x14ac:dyDescent="0.25">
      <c r="B6179" s="109"/>
      <c r="C6179" s="16"/>
      <c r="Y6179" s="98"/>
    </row>
    <row r="6180" spans="2:25" x14ac:dyDescent="0.25">
      <c r="B6180" s="109"/>
      <c r="C6180" s="16"/>
      <c r="Y6180" s="98"/>
    </row>
    <row r="6181" spans="2:25" x14ac:dyDescent="0.25">
      <c r="B6181" s="109"/>
      <c r="C6181" s="16"/>
      <c r="Y6181" s="98"/>
    </row>
    <row r="6182" spans="2:25" x14ac:dyDescent="0.25">
      <c r="B6182" s="109"/>
      <c r="C6182" s="16"/>
      <c r="Y6182" s="98"/>
    </row>
    <row r="6183" spans="2:25" x14ac:dyDescent="0.25">
      <c r="B6183" s="109"/>
      <c r="C6183" s="16"/>
      <c r="Y6183" s="98"/>
    </row>
    <row r="6184" spans="2:25" x14ac:dyDescent="0.25">
      <c r="B6184" s="109"/>
      <c r="C6184" s="16"/>
      <c r="Y6184" s="98"/>
    </row>
    <row r="6185" spans="2:25" x14ac:dyDescent="0.25">
      <c r="B6185" s="109"/>
      <c r="C6185" s="16"/>
      <c r="Y6185" s="98"/>
    </row>
    <row r="6186" spans="2:25" x14ac:dyDescent="0.25">
      <c r="B6186" s="109"/>
      <c r="C6186" s="16"/>
      <c r="Y6186" s="98"/>
    </row>
    <row r="6187" spans="2:25" x14ac:dyDescent="0.25">
      <c r="B6187" s="109"/>
      <c r="C6187" s="16"/>
      <c r="Y6187" s="98"/>
    </row>
    <row r="6188" spans="2:25" x14ac:dyDescent="0.25">
      <c r="B6188" s="109"/>
      <c r="C6188" s="16"/>
      <c r="Y6188" s="98"/>
    </row>
    <row r="6189" spans="2:25" x14ac:dyDescent="0.25">
      <c r="B6189" s="109"/>
      <c r="C6189" s="16"/>
      <c r="Y6189" s="98"/>
    </row>
    <row r="6190" spans="2:25" x14ac:dyDescent="0.25">
      <c r="B6190" s="109"/>
      <c r="C6190" s="16"/>
      <c r="Y6190" s="98"/>
    </row>
    <row r="6191" spans="2:25" x14ac:dyDescent="0.25">
      <c r="B6191" s="109"/>
      <c r="C6191" s="16"/>
      <c r="Y6191" s="98"/>
    </row>
    <row r="6192" spans="2:25" x14ac:dyDescent="0.25">
      <c r="B6192" s="109"/>
      <c r="C6192" s="16"/>
      <c r="Y6192" s="98"/>
    </row>
    <row r="6193" spans="2:25" x14ac:dyDescent="0.25">
      <c r="B6193" s="109"/>
      <c r="C6193" s="16"/>
      <c r="Y6193" s="98"/>
    </row>
    <row r="6194" spans="2:25" x14ac:dyDescent="0.25">
      <c r="B6194" s="109"/>
      <c r="C6194" s="16"/>
      <c r="Y6194" s="98"/>
    </row>
    <row r="6195" spans="2:25" x14ac:dyDescent="0.25">
      <c r="B6195" s="109"/>
      <c r="C6195" s="16"/>
      <c r="Y6195" s="98"/>
    </row>
    <row r="6196" spans="2:25" x14ac:dyDescent="0.25">
      <c r="B6196" s="109"/>
      <c r="C6196" s="16"/>
      <c r="Y6196" s="98"/>
    </row>
    <row r="6197" spans="2:25" x14ac:dyDescent="0.25">
      <c r="B6197" s="109"/>
      <c r="C6197" s="16"/>
      <c r="Y6197" s="98"/>
    </row>
    <row r="6198" spans="2:25" x14ac:dyDescent="0.25">
      <c r="B6198" s="109"/>
      <c r="C6198" s="16"/>
      <c r="Y6198" s="98"/>
    </row>
    <row r="6199" spans="2:25" x14ac:dyDescent="0.25">
      <c r="B6199" s="109"/>
      <c r="C6199" s="16"/>
      <c r="Y6199" s="98"/>
    </row>
    <row r="6200" spans="2:25" x14ac:dyDescent="0.25">
      <c r="B6200" s="109"/>
      <c r="C6200" s="16"/>
      <c r="Y6200" s="98"/>
    </row>
    <row r="6201" spans="2:25" x14ac:dyDescent="0.25">
      <c r="B6201" s="109"/>
      <c r="C6201" s="16"/>
      <c r="Y6201" s="98"/>
    </row>
    <row r="6202" spans="2:25" x14ac:dyDescent="0.25">
      <c r="B6202" s="109"/>
      <c r="C6202" s="16"/>
      <c r="Y6202" s="98"/>
    </row>
    <row r="6203" spans="2:25" x14ac:dyDescent="0.25">
      <c r="B6203" s="109"/>
      <c r="C6203" s="16"/>
      <c r="Y6203" s="98"/>
    </row>
    <row r="6204" spans="2:25" x14ac:dyDescent="0.25">
      <c r="B6204" s="109"/>
      <c r="C6204" s="16"/>
      <c r="Y6204" s="98"/>
    </row>
    <row r="6205" spans="2:25" x14ac:dyDescent="0.25">
      <c r="B6205" s="109"/>
      <c r="C6205" s="16"/>
      <c r="Y6205" s="98"/>
    </row>
    <row r="6206" spans="2:25" x14ac:dyDescent="0.25">
      <c r="B6206" s="109"/>
      <c r="C6206" s="16"/>
      <c r="Y6206" s="98"/>
    </row>
    <row r="6207" spans="2:25" x14ac:dyDescent="0.25">
      <c r="B6207" s="109"/>
      <c r="C6207" s="16"/>
      <c r="Y6207" s="98"/>
    </row>
    <row r="6208" spans="2:25" x14ac:dyDescent="0.25">
      <c r="B6208" s="109"/>
      <c r="C6208" s="16"/>
      <c r="Y6208" s="98"/>
    </row>
    <row r="6209" spans="2:25" x14ac:dyDescent="0.25">
      <c r="B6209" s="109"/>
      <c r="C6209" s="16"/>
      <c r="Y6209" s="98"/>
    </row>
    <row r="6210" spans="2:25" x14ac:dyDescent="0.25">
      <c r="B6210" s="109"/>
      <c r="C6210" s="16"/>
      <c r="Y6210" s="98"/>
    </row>
    <row r="6211" spans="2:25" x14ac:dyDescent="0.25">
      <c r="B6211" s="109"/>
      <c r="C6211" s="16"/>
      <c r="Y6211" s="98"/>
    </row>
    <row r="6212" spans="2:25" x14ac:dyDescent="0.25">
      <c r="B6212" s="109"/>
      <c r="C6212" s="16"/>
      <c r="Y6212" s="98"/>
    </row>
    <row r="6213" spans="2:25" x14ac:dyDescent="0.25">
      <c r="B6213" s="109"/>
      <c r="C6213" s="16"/>
      <c r="Y6213" s="98"/>
    </row>
    <row r="6214" spans="2:25" x14ac:dyDescent="0.25">
      <c r="B6214" s="109"/>
      <c r="C6214" s="16"/>
      <c r="Y6214" s="98"/>
    </row>
    <row r="6215" spans="2:25" x14ac:dyDescent="0.25">
      <c r="B6215" s="109"/>
      <c r="C6215" s="16"/>
      <c r="Y6215" s="98"/>
    </row>
    <row r="6216" spans="2:25" x14ac:dyDescent="0.25">
      <c r="B6216" s="109"/>
      <c r="C6216" s="16"/>
      <c r="Y6216" s="98"/>
    </row>
    <row r="6217" spans="2:25" x14ac:dyDescent="0.25">
      <c r="B6217" s="109"/>
      <c r="C6217" s="16"/>
      <c r="Y6217" s="98"/>
    </row>
    <row r="6218" spans="2:25" x14ac:dyDescent="0.25">
      <c r="B6218" s="109"/>
      <c r="C6218" s="16"/>
      <c r="Y6218" s="98"/>
    </row>
    <row r="6219" spans="2:25" x14ac:dyDescent="0.25">
      <c r="B6219" s="109"/>
      <c r="C6219" s="16"/>
      <c r="Y6219" s="98"/>
    </row>
    <row r="6220" spans="2:25" x14ac:dyDescent="0.25">
      <c r="B6220" s="109"/>
      <c r="C6220" s="16"/>
      <c r="Y6220" s="98"/>
    </row>
    <row r="6221" spans="2:25" x14ac:dyDescent="0.25">
      <c r="B6221" s="109"/>
      <c r="C6221" s="16"/>
      <c r="Y6221" s="98"/>
    </row>
    <row r="6222" spans="2:25" x14ac:dyDescent="0.25">
      <c r="B6222" s="109"/>
      <c r="C6222" s="16"/>
      <c r="Y6222" s="98"/>
    </row>
    <row r="6223" spans="2:25" x14ac:dyDescent="0.25">
      <c r="B6223" s="109"/>
      <c r="C6223" s="16"/>
      <c r="Y6223" s="98"/>
    </row>
    <row r="6224" spans="2:25" x14ac:dyDescent="0.25">
      <c r="B6224" s="109"/>
      <c r="C6224" s="16"/>
      <c r="Y6224" s="98"/>
    </row>
    <row r="6225" spans="2:25" x14ac:dyDescent="0.25">
      <c r="B6225" s="109"/>
      <c r="C6225" s="16"/>
      <c r="Y6225" s="98"/>
    </row>
    <row r="6226" spans="2:25" x14ac:dyDescent="0.25">
      <c r="B6226" s="109"/>
      <c r="C6226" s="16"/>
      <c r="Y6226" s="98"/>
    </row>
    <row r="6227" spans="2:25" x14ac:dyDescent="0.25">
      <c r="B6227" s="109"/>
      <c r="C6227" s="16"/>
      <c r="Y6227" s="98"/>
    </row>
    <row r="6228" spans="2:25" x14ac:dyDescent="0.25">
      <c r="B6228" s="109"/>
      <c r="C6228" s="16"/>
      <c r="Y6228" s="98"/>
    </row>
    <row r="6229" spans="2:25" x14ac:dyDescent="0.25">
      <c r="B6229" s="109"/>
      <c r="C6229" s="16"/>
      <c r="Y6229" s="98"/>
    </row>
    <row r="6230" spans="2:25" x14ac:dyDescent="0.25">
      <c r="B6230" s="109"/>
      <c r="C6230" s="16"/>
      <c r="Y6230" s="98"/>
    </row>
    <row r="6231" spans="2:25" x14ac:dyDescent="0.25">
      <c r="B6231" s="109"/>
      <c r="C6231" s="16"/>
      <c r="Y6231" s="98"/>
    </row>
    <row r="6232" spans="2:25" x14ac:dyDescent="0.25">
      <c r="B6232" s="109"/>
      <c r="C6232" s="16"/>
      <c r="Y6232" s="98"/>
    </row>
    <row r="6233" spans="2:25" x14ac:dyDescent="0.25">
      <c r="B6233" s="109"/>
      <c r="C6233" s="16"/>
      <c r="Y6233" s="98"/>
    </row>
    <row r="6234" spans="2:25" x14ac:dyDescent="0.25">
      <c r="B6234" s="109"/>
      <c r="C6234" s="16"/>
      <c r="Y6234" s="98"/>
    </row>
    <row r="6235" spans="2:25" x14ac:dyDescent="0.25">
      <c r="B6235" s="109"/>
      <c r="C6235" s="16"/>
      <c r="Y6235" s="98"/>
    </row>
    <row r="6236" spans="2:25" x14ac:dyDescent="0.25">
      <c r="B6236" s="109"/>
      <c r="C6236" s="16"/>
      <c r="Y6236" s="98"/>
    </row>
    <row r="6237" spans="2:25" x14ac:dyDescent="0.25">
      <c r="B6237" s="109"/>
      <c r="C6237" s="16"/>
      <c r="Y6237" s="98"/>
    </row>
    <row r="6238" spans="2:25" x14ac:dyDescent="0.25">
      <c r="B6238" s="109"/>
      <c r="C6238" s="16"/>
      <c r="Y6238" s="98"/>
    </row>
    <row r="6239" spans="2:25" x14ac:dyDescent="0.25">
      <c r="B6239" s="109"/>
      <c r="C6239" s="16"/>
      <c r="Y6239" s="98"/>
    </row>
    <row r="6240" spans="2:25" x14ac:dyDescent="0.25">
      <c r="B6240" s="109"/>
      <c r="C6240" s="16"/>
      <c r="Y6240" s="98"/>
    </row>
    <row r="6241" spans="2:25" x14ac:dyDescent="0.25">
      <c r="B6241" s="109"/>
      <c r="C6241" s="16"/>
      <c r="Y6241" s="98"/>
    </row>
    <row r="6242" spans="2:25" x14ac:dyDescent="0.25">
      <c r="B6242" s="109"/>
      <c r="C6242" s="16"/>
      <c r="Y6242" s="98"/>
    </row>
    <row r="6243" spans="2:25" x14ac:dyDescent="0.25">
      <c r="B6243" s="109"/>
      <c r="C6243" s="16"/>
      <c r="Y6243" s="98"/>
    </row>
    <row r="6244" spans="2:25" x14ac:dyDescent="0.25">
      <c r="B6244" s="109"/>
      <c r="C6244" s="16"/>
      <c r="Y6244" s="98"/>
    </row>
    <row r="6245" spans="2:25" x14ac:dyDescent="0.25">
      <c r="B6245" s="109"/>
      <c r="C6245" s="16"/>
      <c r="Y6245" s="98"/>
    </row>
    <row r="6246" spans="2:25" x14ac:dyDescent="0.25">
      <c r="B6246" s="109"/>
      <c r="C6246" s="16"/>
      <c r="Y6246" s="98"/>
    </row>
    <row r="6247" spans="2:25" x14ac:dyDescent="0.25">
      <c r="B6247" s="109"/>
      <c r="C6247" s="16"/>
      <c r="Y6247" s="98"/>
    </row>
    <row r="6248" spans="2:25" x14ac:dyDescent="0.25">
      <c r="B6248" s="109"/>
      <c r="C6248" s="16"/>
      <c r="Y6248" s="98"/>
    </row>
    <row r="6249" spans="2:25" x14ac:dyDescent="0.25">
      <c r="B6249" s="109"/>
      <c r="C6249" s="16"/>
      <c r="Y6249" s="98"/>
    </row>
    <row r="6250" spans="2:25" x14ac:dyDescent="0.25">
      <c r="B6250" s="109"/>
      <c r="C6250" s="16"/>
      <c r="Y6250" s="98"/>
    </row>
    <row r="6251" spans="2:25" x14ac:dyDescent="0.25">
      <c r="B6251" s="109"/>
      <c r="C6251" s="16"/>
      <c r="Y6251" s="98"/>
    </row>
    <row r="6252" spans="2:25" x14ac:dyDescent="0.25">
      <c r="B6252" s="109"/>
      <c r="C6252" s="16"/>
      <c r="Y6252" s="98"/>
    </row>
    <row r="6253" spans="2:25" x14ac:dyDescent="0.25">
      <c r="B6253" s="109"/>
      <c r="C6253" s="16"/>
      <c r="Y6253" s="98"/>
    </row>
    <row r="6254" spans="2:25" x14ac:dyDescent="0.25">
      <c r="B6254" s="109"/>
      <c r="C6254" s="16"/>
      <c r="Y6254" s="98"/>
    </row>
    <row r="6255" spans="2:25" x14ac:dyDescent="0.25">
      <c r="B6255" s="109"/>
      <c r="C6255" s="16"/>
      <c r="Y6255" s="98"/>
    </row>
    <row r="6256" spans="2:25" x14ac:dyDescent="0.25">
      <c r="B6256" s="109"/>
      <c r="C6256" s="16"/>
      <c r="Y6256" s="98"/>
    </row>
    <row r="6257" spans="2:25" x14ac:dyDescent="0.25">
      <c r="B6257" s="109"/>
      <c r="C6257" s="16"/>
      <c r="Y6257" s="98"/>
    </row>
    <row r="6258" spans="2:25" x14ac:dyDescent="0.25">
      <c r="B6258" s="109"/>
      <c r="C6258" s="16"/>
      <c r="Y6258" s="98"/>
    </row>
    <row r="6259" spans="2:25" x14ac:dyDescent="0.25">
      <c r="B6259" s="109"/>
      <c r="C6259" s="16"/>
      <c r="Y6259" s="98"/>
    </row>
    <row r="6260" spans="2:25" x14ac:dyDescent="0.25">
      <c r="B6260" s="109"/>
      <c r="C6260" s="16"/>
      <c r="Y6260" s="98"/>
    </row>
    <row r="6261" spans="2:25" x14ac:dyDescent="0.25">
      <c r="B6261" s="109"/>
      <c r="C6261" s="16"/>
      <c r="Y6261" s="98"/>
    </row>
    <row r="6262" spans="2:25" x14ac:dyDescent="0.25">
      <c r="B6262" s="109"/>
      <c r="C6262" s="16"/>
      <c r="Y6262" s="98"/>
    </row>
    <row r="6263" spans="2:25" x14ac:dyDescent="0.25">
      <c r="B6263" s="109"/>
      <c r="C6263" s="16"/>
      <c r="Y6263" s="98"/>
    </row>
    <row r="6264" spans="2:25" x14ac:dyDescent="0.25">
      <c r="B6264" s="109"/>
      <c r="C6264" s="16"/>
      <c r="Y6264" s="98"/>
    </row>
    <row r="6265" spans="2:25" x14ac:dyDescent="0.25">
      <c r="B6265" s="109"/>
      <c r="C6265" s="16"/>
      <c r="Y6265" s="98"/>
    </row>
    <row r="6266" spans="2:25" x14ac:dyDescent="0.25">
      <c r="B6266" s="109"/>
      <c r="C6266" s="16"/>
      <c r="Y6266" s="98"/>
    </row>
    <row r="6267" spans="2:25" x14ac:dyDescent="0.25">
      <c r="B6267" s="109"/>
      <c r="C6267" s="16"/>
      <c r="Y6267" s="98"/>
    </row>
    <row r="6268" spans="2:25" x14ac:dyDescent="0.25">
      <c r="B6268" s="109"/>
      <c r="C6268" s="16"/>
      <c r="Y6268" s="98"/>
    </row>
    <row r="6269" spans="2:25" x14ac:dyDescent="0.25">
      <c r="B6269" s="109"/>
      <c r="C6269" s="16"/>
      <c r="Y6269" s="98"/>
    </row>
    <row r="6270" spans="2:25" x14ac:dyDescent="0.25">
      <c r="B6270" s="109"/>
      <c r="C6270" s="16"/>
      <c r="Y6270" s="98"/>
    </row>
    <row r="6271" spans="2:25" x14ac:dyDescent="0.25">
      <c r="B6271" s="109"/>
      <c r="C6271" s="16"/>
      <c r="Y6271" s="98"/>
    </row>
    <row r="6272" spans="2:25" x14ac:dyDescent="0.25">
      <c r="B6272" s="109"/>
      <c r="C6272" s="16"/>
      <c r="Y6272" s="98"/>
    </row>
    <row r="6273" spans="2:25" x14ac:dyDescent="0.25">
      <c r="B6273" s="109"/>
      <c r="C6273" s="16"/>
      <c r="Y6273" s="98"/>
    </row>
    <row r="6274" spans="2:25" x14ac:dyDescent="0.25">
      <c r="B6274" s="109"/>
      <c r="C6274" s="16"/>
      <c r="Y6274" s="98"/>
    </row>
    <row r="6275" spans="2:25" x14ac:dyDescent="0.25">
      <c r="B6275" s="109"/>
      <c r="C6275" s="16"/>
      <c r="Y6275" s="98"/>
    </row>
    <row r="6276" spans="2:25" x14ac:dyDescent="0.25">
      <c r="B6276" s="109"/>
      <c r="C6276" s="16"/>
      <c r="Y6276" s="98"/>
    </row>
    <row r="6277" spans="2:25" x14ac:dyDescent="0.25">
      <c r="B6277" s="109"/>
      <c r="C6277" s="16"/>
      <c r="Y6277" s="98"/>
    </row>
    <row r="6278" spans="2:25" x14ac:dyDescent="0.25">
      <c r="B6278" s="109"/>
      <c r="C6278" s="16"/>
      <c r="Y6278" s="98"/>
    </row>
    <row r="6279" spans="2:25" x14ac:dyDescent="0.25">
      <c r="B6279" s="109"/>
      <c r="C6279" s="16"/>
      <c r="Y6279" s="98"/>
    </row>
    <row r="6280" spans="2:25" x14ac:dyDescent="0.25">
      <c r="B6280" s="109"/>
      <c r="C6280" s="16"/>
      <c r="Y6280" s="98"/>
    </row>
    <row r="6281" spans="2:25" x14ac:dyDescent="0.25">
      <c r="B6281" s="109"/>
      <c r="C6281" s="16"/>
      <c r="Y6281" s="98"/>
    </row>
    <row r="6282" spans="2:25" x14ac:dyDescent="0.25">
      <c r="B6282" s="109"/>
      <c r="C6282" s="16"/>
      <c r="Y6282" s="98"/>
    </row>
    <row r="6283" spans="2:25" x14ac:dyDescent="0.25">
      <c r="B6283" s="109"/>
      <c r="C6283" s="16"/>
      <c r="Y6283" s="98"/>
    </row>
    <row r="6284" spans="2:25" x14ac:dyDescent="0.25">
      <c r="B6284" s="109"/>
      <c r="C6284" s="16"/>
      <c r="Y6284" s="98"/>
    </row>
    <row r="6285" spans="2:25" x14ac:dyDescent="0.25">
      <c r="B6285" s="109"/>
      <c r="C6285" s="16"/>
      <c r="Y6285" s="98"/>
    </row>
    <row r="6286" spans="2:25" x14ac:dyDescent="0.25">
      <c r="B6286" s="109"/>
      <c r="C6286" s="16"/>
      <c r="Y6286" s="98"/>
    </row>
    <row r="6287" spans="2:25" x14ac:dyDescent="0.25">
      <c r="B6287" s="109"/>
      <c r="C6287" s="16"/>
      <c r="Y6287" s="98"/>
    </row>
    <row r="6288" spans="2:25" x14ac:dyDescent="0.25">
      <c r="B6288" s="109"/>
      <c r="C6288" s="16"/>
      <c r="Y6288" s="98"/>
    </row>
    <row r="6289" spans="2:25" x14ac:dyDescent="0.25">
      <c r="B6289" s="109"/>
      <c r="C6289" s="16"/>
      <c r="Y6289" s="98"/>
    </row>
    <row r="6290" spans="2:25" x14ac:dyDescent="0.25">
      <c r="B6290" s="109"/>
      <c r="C6290" s="16"/>
      <c r="Y6290" s="98"/>
    </row>
    <row r="6291" spans="2:25" x14ac:dyDescent="0.25">
      <c r="B6291" s="109"/>
      <c r="C6291" s="16"/>
      <c r="Y6291" s="98"/>
    </row>
    <row r="6292" spans="2:25" x14ac:dyDescent="0.25">
      <c r="B6292" s="109"/>
      <c r="C6292" s="16"/>
      <c r="Y6292" s="98"/>
    </row>
    <row r="6293" spans="2:25" x14ac:dyDescent="0.25">
      <c r="B6293" s="109"/>
      <c r="C6293" s="16"/>
      <c r="Y6293" s="98"/>
    </row>
    <row r="6294" spans="2:25" x14ac:dyDescent="0.25">
      <c r="B6294" s="109"/>
      <c r="C6294" s="16"/>
      <c r="Y6294" s="98"/>
    </row>
    <row r="6295" spans="2:25" x14ac:dyDescent="0.25">
      <c r="B6295" s="109"/>
      <c r="C6295" s="16"/>
      <c r="Y6295" s="98"/>
    </row>
    <row r="6296" spans="2:25" x14ac:dyDescent="0.25">
      <c r="B6296" s="109"/>
      <c r="C6296" s="16"/>
      <c r="Y6296" s="98"/>
    </row>
    <row r="6297" spans="2:25" x14ac:dyDescent="0.25">
      <c r="B6297" s="109"/>
      <c r="C6297" s="16"/>
      <c r="Y6297" s="98"/>
    </row>
    <row r="6298" spans="2:25" x14ac:dyDescent="0.25">
      <c r="B6298" s="109"/>
      <c r="C6298" s="16"/>
      <c r="Y6298" s="98"/>
    </row>
    <row r="6299" spans="2:25" x14ac:dyDescent="0.25">
      <c r="B6299" s="109"/>
      <c r="C6299" s="16"/>
      <c r="Y6299" s="98"/>
    </row>
    <row r="6300" spans="2:25" x14ac:dyDescent="0.25">
      <c r="B6300" s="109"/>
      <c r="C6300" s="16"/>
      <c r="Y6300" s="98"/>
    </row>
    <row r="6301" spans="2:25" x14ac:dyDescent="0.25">
      <c r="B6301" s="109"/>
      <c r="C6301" s="16"/>
      <c r="Y6301" s="98"/>
    </row>
    <row r="6302" spans="2:25" x14ac:dyDescent="0.25">
      <c r="B6302" s="109"/>
      <c r="C6302" s="16"/>
      <c r="Y6302" s="98"/>
    </row>
    <row r="6303" spans="2:25" x14ac:dyDescent="0.25">
      <c r="B6303" s="109"/>
      <c r="C6303" s="16"/>
      <c r="Y6303" s="98"/>
    </row>
    <row r="6304" spans="2:25" x14ac:dyDescent="0.25">
      <c r="B6304" s="109"/>
      <c r="C6304" s="16"/>
      <c r="Y6304" s="98"/>
    </row>
    <row r="6305" spans="2:25" x14ac:dyDescent="0.25">
      <c r="B6305" s="109"/>
      <c r="C6305" s="16"/>
      <c r="Y6305" s="98"/>
    </row>
    <row r="6306" spans="2:25" x14ac:dyDescent="0.25">
      <c r="B6306" s="109"/>
      <c r="C6306" s="16"/>
      <c r="Y6306" s="98"/>
    </row>
    <row r="6307" spans="2:25" x14ac:dyDescent="0.25">
      <c r="B6307" s="109"/>
      <c r="C6307" s="16"/>
      <c r="Y6307" s="98"/>
    </row>
    <row r="6308" spans="2:25" x14ac:dyDescent="0.25">
      <c r="B6308" s="109"/>
      <c r="C6308" s="16"/>
      <c r="Y6308" s="98"/>
    </row>
    <row r="6309" spans="2:25" x14ac:dyDescent="0.25">
      <c r="B6309" s="109"/>
      <c r="C6309" s="16"/>
      <c r="Y6309" s="98"/>
    </row>
    <row r="6310" spans="2:25" x14ac:dyDescent="0.25">
      <c r="B6310" s="109"/>
      <c r="C6310" s="16"/>
      <c r="Y6310" s="98"/>
    </row>
    <row r="6311" spans="2:25" x14ac:dyDescent="0.25">
      <c r="B6311" s="109"/>
      <c r="C6311" s="16"/>
      <c r="Y6311" s="98"/>
    </row>
    <row r="6312" spans="2:25" x14ac:dyDescent="0.25">
      <c r="B6312" s="109"/>
      <c r="C6312" s="16"/>
      <c r="Y6312" s="98"/>
    </row>
    <row r="6313" spans="2:25" x14ac:dyDescent="0.25">
      <c r="B6313" s="109"/>
      <c r="C6313" s="16"/>
      <c r="Y6313" s="98"/>
    </row>
    <row r="6314" spans="2:25" x14ac:dyDescent="0.25">
      <c r="B6314" s="109"/>
      <c r="C6314" s="16"/>
      <c r="Y6314" s="98"/>
    </row>
    <row r="6315" spans="2:25" x14ac:dyDescent="0.25">
      <c r="B6315" s="109"/>
      <c r="C6315" s="16"/>
      <c r="Y6315" s="98"/>
    </row>
    <row r="6316" spans="2:25" x14ac:dyDescent="0.25">
      <c r="B6316" s="109"/>
      <c r="C6316" s="16"/>
      <c r="Y6316" s="98"/>
    </row>
    <row r="6317" spans="2:25" x14ac:dyDescent="0.25">
      <c r="B6317" s="109"/>
      <c r="C6317" s="16"/>
      <c r="Y6317" s="98"/>
    </row>
    <row r="6318" spans="2:25" x14ac:dyDescent="0.25">
      <c r="B6318" s="109"/>
      <c r="C6318" s="16"/>
      <c r="Y6318" s="98"/>
    </row>
    <row r="6319" spans="2:25" x14ac:dyDescent="0.25">
      <c r="B6319" s="109"/>
      <c r="C6319" s="16"/>
      <c r="Y6319" s="98"/>
    </row>
    <row r="6320" spans="2:25" x14ac:dyDescent="0.25">
      <c r="B6320" s="109"/>
      <c r="C6320" s="16"/>
      <c r="Y6320" s="98"/>
    </row>
    <row r="6321" spans="2:25" x14ac:dyDescent="0.25">
      <c r="B6321" s="109"/>
      <c r="C6321" s="16"/>
      <c r="Y6321" s="98"/>
    </row>
    <row r="6322" spans="2:25" x14ac:dyDescent="0.25">
      <c r="B6322" s="109"/>
      <c r="C6322" s="16"/>
      <c r="Y6322" s="98"/>
    </row>
    <row r="6323" spans="2:25" x14ac:dyDescent="0.25">
      <c r="B6323" s="109"/>
      <c r="C6323" s="16"/>
      <c r="Y6323" s="98"/>
    </row>
    <row r="6324" spans="2:25" x14ac:dyDescent="0.25">
      <c r="B6324" s="109"/>
      <c r="C6324" s="16"/>
      <c r="Y6324" s="98"/>
    </row>
    <row r="6325" spans="2:25" x14ac:dyDescent="0.25">
      <c r="B6325" s="109"/>
      <c r="C6325" s="16"/>
      <c r="Y6325" s="98"/>
    </row>
    <row r="6326" spans="2:25" x14ac:dyDescent="0.25">
      <c r="B6326" s="109"/>
      <c r="C6326" s="16"/>
      <c r="Y6326" s="98"/>
    </row>
    <row r="6327" spans="2:25" x14ac:dyDescent="0.25">
      <c r="B6327" s="109"/>
      <c r="C6327" s="16"/>
      <c r="Y6327" s="98"/>
    </row>
    <row r="6328" spans="2:25" x14ac:dyDescent="0.25">
      <c r="B6328" s="109"/>
      <c r="C6328" s="16"/>
      <c r="Y6328" s="98"/>
    </row>
    <row r="6329" spans="2:25" x14ac:dyDescent="0.25">
      <c r="B6329" s="109"/>
      <c r="C6329" s="16"/>
      <c r="Y6329" s="98"/>
    </row>
    <row r="6330" spans="2:25" x14ac:dyDescent="0.25">
      <c r="B6330" s="109"/>
      <c r="C6330" s="16"/>
      <c r="Y6330" s="98"/>
    </row>
    <row r="6331" spans="2:25" x14ac:dyDescent="0.25">
      <c r="B6331" s="109"/>
      <c r="C6331" s="16"/>
      <c r="Y6331" s="98"/>
    </row>
    <row r="6332" spans="2:25" x14ac:dyDescent="0.25">
      <c r="B6332" s="109"/>
      <c r="C6332" s="16"/>
      <c r="Y6332" s="98"/>
    </row>
    <row r="6333" spans="2:25" x14ac:dyDescent="0.25">
      <c r="B6333" s="109"/>
      <c r="C6333" s="16"/>
      <c r="Y6333" s="98"/>
    </row>
    <row r="6334" spans="2:25" x14ac:dyDescent="0.25">
      <c r="B6334" s="109"/>
      <c r="C6334" s="16"/>
      <c r="Y6334" s="98"/>
    </row>
    <row r="6335" spans="2:25" x14ac:dyDescent="0.25">
      <c r="B6335" s="109"/>
      <c r="C6335" s="16"/>
      <c r="Y6335" s="98"/>
    </row>
    <row r="6336" spans="2:25" x14ac:dyDescent="0.25">
      <c r="B6336" s="109"/>
      <c r="C6336" s="16"/>
      <c r="Y6336" s="98"/>
    </row>
    <row r="6337" spans="2:25" x14ac:dyDescent="0.25">
      <c r="B6337" s="109"/>
      <c r="C6337" s="16"/>
      <c r="Y6337" s="98"/>
    </row>
    <row r="6338" spans="2:25" x14ac:dyDescent="0.25">
      <c r="B6338" s="109"/>
      <c r="C6338" s="16"/>
      <c r="Y6338" s="98"/>
    </row>
    <row r="6339" spans="2:25" x14ac:dyDescent="0.25">
      <c r="B6339" s="109"/>
      <c r="C6339" s="16"/>
      <c r="Y6339" s="98"/>
    </row>
    <row r="6340" spans="2:25" x14ac:dyDescent="0.25">
      <c r="B6340" s="109"/>
      <c r="C6340" s="16"/>
      <c r="Y6340" s="98"/>
    </row>
    <row r="6341" spans="2:25" x14ac:dyDescent="0.25">
      <c r="B6341" s="109"/>
      <c r="C6341" s="16"/>
      <c r="Y6341" s="98"/>
    </row>
    <row r="6342" spans="2:25" x14ac:dyDescent="0.25">
      <c r="B6342" s="109"/>
      <c r="C6342" s="16"/>
      <c r="Y6342" s="98"/>
    </row>
    <row r="6343" spans="2:25" x14ac:dyDescent="0.25">
      <c r="B6343" s="109"/>
      <c r="C6343" s="16"/>
      <c r="Y6343" s="98"/>
    </row>
    <row r="6344" spans="2:25" x14ac:dyDescent="0.25">
      <c r="B6344" s="109"/>
      <c r="C6344" s="16"/>
      <c r="Y6344" s="98"/>
    </row>
    <row r="6345" spans="2:25" x14ac:dyDescent="0.25">
      <c r="B6345" s="109"/>
      <c r="C6345" s="16"/>
      <c r="Y6345" s="98"/>
    </row>
    <row r="6346" spans="2:25" x14ac:dyDescent="0.25">
      <c r="B6346" s="109"/>
      <c r="C6346" s="16"/>
      <c r="Y6346" s="98"/>
    </row>
    <row r="6347" spans="2:25" x14ac:dyDescent="0.25">
      <c r="B6347" s="109"/>
      <c r="C6347" s="16"/>
      <c r="Y6347" s="98"/>
    </row>
    <row r="6348" spans="2:25" x14ac:dyDescent="0.25">
      <c r="B6348" s="109"/>
      <c r="C6348" s="16"/>
      <c r="Y6348" s="98"/>
    </row>
    <row r="6349" spans="2:25" x14ac:dyDescent="0.25">
      <c r="B6349" s="109"/>
      <c r="C6349" s="16"/>
      <c r="Y6349" s="98"/>
    </row>
    <row r="6350" spans="2:25" x14ac:dyDescent="0.25">
      <c r="B6350" s="109"/>
      <c r="C6350" s="16"/>
      <c r="Y6350" s="98"/>
    </row>
    <row r="6351" spans="2:25" x14ac:dyDescent="0.25">
      <c r="B6351" s="109"/>
      <c r="C6351" s="16"/>
      <c r="Y6351" s="98"/>
    </row>
    <row r="6352" spans="2:25" x14ac:dyDescent="0.25">
      <c r="B6352" s="109"/>
      <c r="C6352" s="16"/>
      <c r="Y6352" s="98"/>
    </row>
    <row r="6353" spans="2:25" x14ac:dyDescent="0.25">
      <c r="B6353" s="109"/>
      <c r="C6353" s="16"/>
      <c r="Y6353" s="98"/>
    </row>
    <row r="6354" spans="2:25" x14ac:dyDescent="0.25">
      <c r="B6354" s="109"/>
      <c r="C6354" s="16"/>
      <c r="Y6354" s="98"/>
    </row>
    <row r="6355" spans="2:25" x14ac:dyDescent="0.25">
      <c r="B6355" s="109"/>
      <c r="C6355" s="16"/>
      <c r="Y6355" s="98"/>
    </row>
    <row r="6356" spans="2:25" x14ac:dyDescent="0.25">
      <c r="B6356" s="109"/>
      <c r="C6356" s="16"/>
      <c r="Y6356" s="98"/>
    </row>
    <row r="6357" spans="2:25" x14ac:dyDescent="0.25">
      <c r="B6357" s="109"/>
      <c r="C6357" s="16"/>
      <c r="Y6357" s="98"/>
    </row>
    <row r="6358" spans="2:25" x14ac:dyDescent="0.25">
      <c r="B6358" s="109"/>
      <c r="C6358" s="16"/>
      <c r="Y6358" s="98"/>
    </row>
    <row r="6359" spans="2:25" x14ac:dyDescent="0.25">
      <c r="B6359" s="109"/>
      <c r="C6359" s="16"/>
      <c r="Y6359" s="98"/>
    </row>
    <row r="6360" spans="2:25" x14ac:dyDescent="0.25">
      <c r="B6360" s="109"/>
      <c r="C6360" s="16"/>
      <c r="Y6360" s="98"/>
    </row>
    <row r="6361" spans="2:25" x14ac:dyDescent="0.25">
      <c r="B6361" s="109"/>
      <c r="C6361" s="16"/>
      <c r="Y6361" s="98"/>
    </row>
    <row r="6362" spans="2:25" x14ac:dyDescent="0.25">
      <c r="B6362" s="109"/>
      <c r="C6362" s="16"/>
      <c r="Y6362" s="98"/>
    </row>
    <row r="6363" spans="2:25" x14ac:dyDescent="0.25">
      <c r="B6363" s="109"/>
      <c r="C6363" s="16"/>
      <c r="Y6363" s="98"/>
    </row>
    <row r="6364" spans="2:25" x14ac:dyDescent="0.25">
      <c r="B6364" s="109"/>
      <c r="C6364" s="16"/>
      <c r="Y6364" s="98"/>
    </row>
    <row r="6365" spans="2:25" x14ac:dyDescent="0.25">
      <c r="B6365" s="109"/>
      <c r="C6365" s="16"/>
      <c r="Y6365" s="98"/>
    </row>
    <row r="6366" spans="2:25" x14ac:dyDescent="0.25">
      <c r="B6366" s="109"/>
      <c r="C6366" s="16"/>
      <c r="Y6366" s="98"/>
    </row>
    <row r="6367" spans="2:25" x14ac:dyDescent="0.25">
      <c r="B6367" s="109"/>
      <c r="C6367" s="16"/>
      <c r="Y6367" s="98"/>
    </row>
    <row r="6368" spans="2:25" x14ac:dyDescent="0.25">
      <c r="B6368" s="109"/>
      <c r="C6368" s="16"/>
      <c r="Y6368" s="98"/>
    </row>
    <row r="6369" spans="2:25" x14ac:dyDescent="0.25">
      <c r="B6369" s="109"/>
      <c r="C6369" s="16"/>
      <c r="Y6369" s="98"/>
    </row>
    <row r="6370" spans="2:25" x14ac:dyDescent="0.25">
      <c r="B6370" s="109"/>
      <c r="C6370" s="16"/>
      <c r="Y6370" s="98"/>
    </row>
    <row r="6371" spans="2:25" x14ac:dyDescent="0.25">
      <c r="B6371" s="109"/>
      <c r="C6371" s="16"/>
      <c r="Y6371" s="98"/>
    </row>
    <row r="6372" spans="2:25" x14ac:dyDescent="0.25">
      <c r="B6372" s="109"/>
      <c r="C6372" s="16"/>
      <c r="Y6372" s="98"/>
    </row>
    <row r="6373" spans="2:25" x14ac:dyDescent="0.25">
      <c r="B6373" s="109"/>
      <c r="C6373" s="16"/>
      <c r="Y6373" s="98"/>
    </row>
    <row r="6374" spans="2:25" x14ac:dyDescent="0.25">
      <c r="B6374" s="109"/>
      <c r="C6374" s="16"/>
      <c r="Y6374" s="98"/>
    </row>
    <row r="6375" spans="2:25" x14ac:dyDescent="0.25">
      <c r="B6375" s="109"/>
      <c r="C6375" s="16"/>
      <c r="Y6375" s="98"/>
    </row>
    <row r="6376" spans="2:25" x14ac:dyDescent="0.25">
      <c r="B6376" s="109"/>
      <c r="C6376" s="16"/>
      <c r="Y6376" s="98"/>
    </row>
    <row r="6377" spans="2:25" x14ac:dyDescent="0.25">
      <c r="B6377" s="109"/>
      <c r="C6377" s="16"/>
      <c r="Y6377" s="98"/>
    </row>
    <row r="6378" spans="2:25" x14ac:dyDescent="0.25">
      <c r="B6378" s="109"/>
      <c r="C6378" s="16"/>
      <c r="Y6378" s="98"/>
    </row>
    <row r="6379" spans="2:25" x14ac:dyDescent="0.25">
      <c r="B6379" s="109"/>
      <c r="C6379" s="16"/>
      <c r="Y6379" s="98"/>
    </row>
    <row r="6380" spans="2:25" x14ac:dyDescent="0.25">
      <c r="B6380" s="109"/>
      <c r="C6380" s="16"/>
      <c r="Y6380" s="98"/>
    </row>
    <row r="6381" spans="2:25" x14ac:dyDescent="0.25">
      <c r="B6381" s="109"/>
      <c r="C6381" s="16"/>
      <c r="Y6381" s="98"/>
    </row>
    <row r="6382" spans="2:25" x14ac:dyDescent="0.25">
      <c r="B6382" s="109"/>
      <c r="C6382" s="16"/>
      <c r="Y6382" s="98"/>
    </row>
    <row r="6383" spans="2:25" x14ac:dyDescent="0.25">
      <c r="B6383" s="109"/>
      <c r="C6383" s="16"/>
      <c r="Y6383" s="98"/>
    </row>
    <row r="6384" spans="2:25" x14ac:dyDescent="0.25">
      <c r="B6384" s="109"/>
      <c r="C6384" s="16"/>
      <c r="Y6384" s="98"/>
    </row>
    <row r="6385" spans="2:25" x14ac:dyDescent="0.25">
      <c r="B6385" s="109"/>
      <c r="C6385" s="16"/>
      <c r="Y6385" s="98"/>
    </row>
    <row r="6386" spans="2:25" x14ac:dyDescent="0.25">
      <c r="B6386" s="109"/>
      <c r="C6386" s="16"/>
      <c r="Y6386" s="98"/>
    </row>
    <row r="6387" spans="2:25" x14ac:dyDescent="0.25">
      <c r="B6387" s="109"/>
      <c r="C6387" s="16"/>
      <c r="Y6387" s="98"/>
    </row>
    <row r="6388" spans="2:25" x14ac:dyDescent="0.25">
      <c r="B6388" s="109"/>
      <c r="C6388" s="16"/>
      <c r="Y6388" s="98"/>
    </row>
    <row r="6389" spans="2:25" x14ac:dyDescent="0.25">
      <c r="B6389" s="109"/>
      <c r="C6389" s="16"/>
      <c r="Y6389" s="98"/>
    </row>
    <row r="6390" spans="2:25" x14ac:dyDescent="0.25">
      <c r="B6390" s="109"/>
      <c r="C6390" s="16"/>
      <c r="Y6390" s="98"/>
    </row>
    <row r="6391" spans="2:25" x14ac:dyDescent="0.25">
      <c r="B6391" s="109"/>
      <c r="C6391" s="16"/>
      <c r="Y6391" s="98"/>
    </row>
    <row r="6392" spans="2:25" x14ac:dyDescent="0.25">
      <c r="B6392" s="109"/>
      <c r="C6392" s="16"/>
      <c r="Y6392" s="98"/>
    </row>
    <row r="6393" spans="2:25" x14ac:dyDescent="0.25">
      <c r="B6393" s="109"/>
      <c r="C6393" s="16"/>
      <c r="Y6393" s="98"/>
    </row>
    <row r="6394" spans="2:25" x14ac:dyDescent="0.25">
      <c r="B6394" s="109"/>
      <c r="C6394" s="16"/>
      <c r="Y6394" s="98"/>
    </row>
    <row r="6395" spans="2:25" x14ac:dyDescent="0.25">
      <c r="B6395" s="109"/>
      <c r="C6395" s="16"/>
      <c r="Y6395" s="98"/>
    </row>
    <row r="6396" spans="2:25" x14ac:dyDescent="0.25">
      <c r="B6396" s="109"/>
      <c r="C6396" s="16"/>
      <c r="Y6396" s="98"/>
    </row>
    <row r="6397" spans="2:25" x14ac:dyDescent="0.25">
      <c r="B6397" s="109"/>
      <c r="C6397" s="16"/>
      <c r="Y6397" s="98"/>
    </row>
    <row r="6398" spans="2:25" x14ac:dyDescent="0.25">
      <c r="B6398" s="109"/>
      <c r="C6398" s="16"/>
      <c r="Y6398" s="98"/>
    </row>
    <row r="6399" spans="2:25" x14ac:dyDescent="0.25">
      <c r="B6399" s="109"/>
      <c r="C6399" s="16"/>
      <c r="Y6399" s="98"/>
    </row>
    <row r="6400" spans="2:25" x14ac:dyDescent="0.25">
      <c r="B6400" s="109"/>
      <c r="C6400" s="16"/>
      <c r="Y6400" s="98"/>
    </row>
    <row r="6401" spans="2:25" x14ac:dyDescent="0.25">
      <c r="B6401" s="109"/>
      <c r="C6401" s="16"/>
      <c r="Y6401" s="98"/>
    </row>
    <row r="6402" spans="2:25" x14ac:dyDescent="0.25">
      <c r="B6402" s="109"/>
      <c r="C6402" s="16"/>
      <c r="Y6402" s="98"/>
    </row>
    <row r="6403" spans="2:25" x14ac:dyDescent="0.25">
      <c r="B6403" s="109"/>
      <c r="C6403" s="16"/>
      <c r="Y6403" s="98"/>
    </row>
    <row r="6404" spans="2:25" x14ac:dyDescent="0.25">
      <c r="B6404" s="109"/>
      <c r="C6404" s="16"/>
      <c r="Y6404" s="98"/>
    </row>
    <row r="6405" spans="2:25" x14ac:dyDescent="0.25">
      <c r="B6405" s="109"/>
      <c r="C6405" s="16"/>
      <c r="Y6405" s="98"/>
    </row>
    <row r="6406" spans="2:25" x14ac:dyDescent="0.25">
      <c r="B6406" s="109"/>
      <c r="C6406" s="16"/>
      <c r="Y6406" s="98"/>
    </row>
    <row r="6407" spans="2:25" x14ac:dyDescent="0.25">
      <c r="B6407" s="109"/>
      <c r="C6407" s="16"/>
      <c r="Y6407" s="98"/>
    </row>
    <row r="6408" spans="2:25" x14ac:dyDescent="0.25">
      <c r="B6408" s="109"/>
      <c r="C6408" s="16"/>
      <c r="Y6408" s="98"/>
    </row>
    <row r="6409" spans="2:25" x14ac:dyDescent="0.25">
      <c r="B6409" s="109"/>
      <c r="C6409" s="16"/>
      <c r="Y6409" s="98"/>
    </row>
    <row r="6410" spans="2:25" x14ac:dyDescent="0.25">
      <c r="B6410" s="109"/>
      <c r="C6410" s="16"/>
      <c r="Y6410" s="98"/>
    </row>
    <row r="6411" spans="2:25" x14ac:dyDescent="0.25">
      <c r="B6411" s="109"/>
      <c r="C6411" s="16"/>
      <c r="Y6411" s="98"/>
    </row>
    <row r="6412" spans="2:25" x14ac:dyDescent="0.25">
      <c r="B6412" s="109"/>
      <c r="C6412" s="16"/>
      <c r="Y6412" s="98"/>
    </row>
    <row r="6413" spans="2:25" x14ac:dyDescent="0.25">
      <c r="B6413" s="109"/>
      <c r="C6413" s="16"/>
      <c r="Y6413" s="98"/>
    </row>
    <row r="6414" spans="2:25" x14ac:dyDescent="0.25">
      <c r="B6414" s="109"/>
      <c r="C6414" s="16"/>
      <c r="Y6414" s="98"/>
    </row>
    <row r="6415" spans="2:25" x14ac:dyDescent="0.25">
      <c r="B6415" s="109"/>
      <c r="C6415" s="16"/>
      <c r="Y6415" s="98"/>
    </row>
    <row r="6416" spans="2:25" x14ac:dyDescent="0.25">
      <c r="B6416" s="109"/>
      <c r="C6416" s="16"/>
      <c r="Y6416" s="98"/>
    </row>
    <row r="6417" spans="2:25" x14ac:dyDescent="0.25">
      <c r="B6417" s="109"/>
      <c r="C6417" s="16"/>
      <c r="Y6417" s="98"/>
    </row>
    <row r="6418" spans="2:25" x14ac:dyDescent="0.25">
      <c r="B6418" s="109"/>
      <c r="C6418" s="16"/>
      <c r="Y6418" s="98"/>
    </row>
    <row r="6419" spans="2:25" x14ac:dyDescent="0.25">
      <c r="B6419" s="109"/>
      <c r="C6419" s="16"/>
      <c r="Y6419" s="98"/>
    </row>
    <row r="6420" spans="2:25" x14ac:dyDescent="0.25">
      <c r="B6420" s="109"/>
      <c r="C6420" s="16"/>
      <c r="Y6420" s="98"/>
    </row>
    <row r="6421" spans="2:25" x14ac:dyDescent="0.25">
      <c r="B6421" s="109"/>
      <c r="C6421" s="16"/>
      <c r="Y6421" s="98"/>
    </row>
    <row r="6422" spans="2:25" x14ac:dyDescent="0.25">
      <c r="B6422" s="109"/>
      <c r="C6422" s="16"/>
      <c r="Y6422" s="98"/>
    </row>
    <row r="6423" spans="2:25" x14ac:dyDescent="0.25">
      <c r="B6423" s="109"/>
      <c r="C6423" s="16"/>
      <c r="Y6423" s="98"/>
    </row>
    <row r="6424" spans="2:25" x14ac:dyDescent="0.25">
      <c r="B6424" s="109"/>
      <c r="C6424" s="16"/>
      <c r="Y6424" s="98"/>
    </row>
    <row r="6425" spans="2:25" x14ac:dyDescent="0.25">
      <c r="B6425" s="109"/>
      <c r="C6425" s="16"/>
      <c r="Y6425" s="98"/>
    </row>
    <row r="6426" spans="2:25" x14ac:dyDescent="0.25">
      <c r="B6426" s="109"/>
      <c r="C6426" s="16"/>
      <c r="Y6426" s="98"/>
    </row>
    <row r="6427" spans="2:25" x14ac:dyDescent="0.25">
      <c r="B6427" s="109"/>
      <c r="C6427" s="16"/>
      <c r="Y6427" s="98"/>
    </row>
    <row r="6428" spans="2:25" x14ac:dyDescent="0.25">
      <c r="B6428" s="109"/>
      <c r="C6428" s="16"/>
      <c r="Y6428" s="98"/>
    </row>
    <row r="6429" spans="2:25" x14ac:dyDescent="0.25">
      <c r="B6429" s="109"/>
      <c r="C6429" s="16"/>
      <c r="Y6429" s="98"/>
    </row>
    <row r="6430" spans="2:25" x14ac:dyDescent="0.25">
      <c r="B6430" s="109"/>
      <c r="C6430" s="16"/>
      <c r="Y6430" s="98"/>
    </row>
    <row r="6431" spans="2:25" x14ac:dyDescent="0.25">
      <c r="B6431" s="109"/>
      <c r="C6431" s="16"/>
      <c r="Y6431" s="98"/>
    </row>
    <row r="6432" spans="2:25" x14ac:dyDescent="0.25">
      <c r="B6432" s="109"/>
      <c r="C6432" s="16"/>
      <c r="Y6432" s="98"/>
    </row>
    <row r="6433" spans="2:25" x14ac:dyDescent="0.25">
      <c r="B6433" s="109"/>
      <c r="C6433" s="16"/>
      <c r="Y6433" s="98"/>
    </row>
    <row r="6434" spans="2:25" x14ac:dyDescent="0.25">
      <c r="B6434" s="109"/>
      <c r="C6434" s="16"/>
      <c r="Y6434" s="98"/>
    </row>
    <row r="6435" spans="2:25" x14ac:dyDescent="0.25">
      <c r="B6435" s="109"/>
      <c r="C6435" s="16"/>
      <c r="Y6435" s="98"/>
    </row>
    <row r="6436" spans="2:25" x14ac:dyDescent="0.25">
      <c r="B6436" s="109"/>
      <c r="C6436" s="16"/>
      <c r="Y6436" s="98"/>
    </row>
    <row r="6437" spans="2:25" x14ac:dyDescent="0.25">
      <c r="B6437" s="109"/>
      <c r="C6437" s="16"/>
      <c r="Y6437" s="98"/>
    </row>
    <row r="6438" spans="2:25" x14ac:dyDescent="0.25">
      <c r="B6438" s="109"/>
      <c r="C6438" s="16"/>
      <c r="Y6438" s="98"/>
    </row>
    <row r="6439" spans="2:25" x14ac:dyDescent="0.25">
      <c r="B6439" s="109"/>
      <c r="C6439" s="16"/>
      <c r="Y6439" s="98"/>
    </row>
    <row r="6440" spans="2:25" x14ac:dyDescent="0.25">
      <c r="B6440" s="109"/>
      <c r="C6440" s="16"/>
      <c r="Y6440" s="98"/>
    </row>
    <row r="6441" spans="2:25" x14ac:dyDescent="0.25">
      <c r="B6441" s="109"/>
      <c r="C6441" s="16"/>
      <c r="Y6441" s="98"/>
    </row>
    <row r="6442" spans="2:25" x14ac:dyDescent="0.25">
      <c r="B6442" s="109"/>
      <c r="C6442" s="16"/>
      <c r="Y6442" s="98"/>
    </row>
    <row r="6443" spans="2:25" x14ac:dyDescent="0.25">
      <c r="B6443" s="109"/>
      <c r="C6443" s="16"/>
      <c r="Y6443" s="98"/>
    </row>
    <row r="6444" spans="2:25" x14ac:dyDescent="0.25">
      <c r="B6444" s="109"/>
      <c r="C6444" s="16"/>
      <c r="Y6444" s="98"/>
    </row>
    <row r="6445" spans="2:25" x14ac:dyDescent="0.25">
      <c r="B6445" s="109"/>
      <c r="C6445" s="16"/>
      <c r="Y6445" s="98"/>
    </row>
    <row r="6446" spans="2:25" x14ac:dyDescent="0.25">
      <c r="B6446" s="109"/>
      <c r="C6446" s="16"/>
      <c r="Y6446" s="98"/>
    </row>
    <row r="6447" spans="2:25" x14ac:dyDescent="0.25">
      <c r="B6447" s="109"/>
      <c r="C6447" s="16"/>
      <c r="Y6447" s="98"/>
    </row>
    <row r="6448" spans="2:25" x14ac:dyDescent="0.25">
      <c r="B6448" s="109"/>
      <c r="C6448" s="16"/>
      <c r="Y6448" s="98"/>
    </row>
    <row r="6449" spans="2:25" x14ac:dyDescent="0.25">
      <c r="B6449" s="109"/>
      <c r="C6449" s="16"/>
      <c r="Y6449" s="98"/>
    </row>
    <row r="6450" spans="2:25" x14ac:dyDescent="0.25">
      <c r="B6450" s="109"/>
      <c r="C6450" s="16"/>
      <c r="Y6450" s="98"/>
    </row>
    <row r="6451" spans="2:25" x14ac:dyDescent="0.25">
      <c r="B6451" s="109"/>
      <c r="C6451" s="16"/>
      <c r="Y6451" s="98"/>
    </row>
    <row r="6452" spans="2:25" x14ac:dyDescent="0.25">
      <c r="B6452" s="109"/>
      <c r="C6452" s="16"/>
      <c r="Y6452" s="98"/>
    </row>
    <row r="6453" spans="2:25" x14ac:dyDescent="0.25">
      <c r="B6453" s="109"/>
      <c r="C6453" s="16"/>
      <c r="Y6453" s="98"/>
    </row>
    <row r="6454" spans="2:25" x14ac:dyDescent="0.25">
      <c r="B6454" s="109"/>
      <c r="C6454" s="16"/>
      <c r="Y6454" s="98"/>
    </row>
    <row r="6455" spans="2:25" x14ac:dyDescent="0.25">
      <c r="B6455" s="109"/>
      <c r="C6455" s="16"/>
      <c r="Y6455" s="98"/>
    </row>
    <row r="6456" spans="2:25" x14ac:dyDescent="0.25">
      <c r="B6456" s="109"/>
      <c r="C6456" s="16"/>
      <c r="Y6456" s="98"/>
    </row>
    <row r="6457" spans="2:25" x14ac:dyDescent="0.25">
      <c r="B6457" s="109"/>
      <c r="C6457" s="16"/>
      <c r="Y6457" s="98"/>
    </row>
    <row r="6458" spans="2:25" x14ac:dyDescent="0.25">
      <c r="B6458" s="109"/>
      <c r="C6458" s="16"/>
      <c r="Y6458" s="98"/>
    </row>
    <row r="6459" spans="2:25" x14ac:dyDescent="0.25">
      <c r="B6459" s="109"/>
      <c r="C6459" s="16"/>
      <c r="Y6459" s="98"/>
    </row>
    <row r="6460" spans="2:25" x14ac:dyDescent="0.25">
      <c r="B6460" s="109"/>
      <c r="C6460" s="16"/>
      <c r="Y6460" s="98"/>
    </row>
    <row r="6461" spans="2:25" x14ac:dyDescent="0.25">
      <c r="B6461" s="109"/>
      <c r="C6461" s="16"/>
      <c r="Y6461" s="98"/>
    </row>
    <row r="6462" spans="2:25" x14ac:dyDescent="0.25">
      <c r="B6462" s="109"/>
      <c r="C6462" s="16"/>
      <c r="Y6462" s="98"/>
    </row>
    <row r="6463" spans="2:25" x14ac:dyDescent="0.25">
      <c r="B6463" s="109"/>
      <c r="C6463" s="16"/>
      <c r="Y6463" s="98"/>
    </row>
    <row r="6464" spans="2:25" x14ac:dyDescent="0.25">
      <c r="B6464" s="109"/>
      <c r="C6464" s="16"/>
      <c r="Y6464" s="98"/>
    </row>
    <row r="6465" spans="2:25" x14ac:dyDescent="0.25">
      <c r="B6465" s="109"/>
      <c r="C6465" s="16"/>
      <c r="Y6465" s="98"/>
    </row>
    <row r="6466" spans="2:25" x14ac:dyDescent="0.25">
      <c r="B6466" s="109"/>
      <c r="C6466" s="16"/>
      <c r="Y6466" s="98"/>
    </row>
    <row r="6467" spans="2:25" x14ac:dyDescent="0.25">
      <c r="B6467" s="109"/>
      <c r="C6467" s="16"/>
      <c r="Y6467" s="98"/>
    </row>
    <row r="6468" spans="2:25" x14ac:dyDescent="0.25">
      <c r="B6468" s="109"/>
      <c r="C6468" s="16"/>
      <c r="Y6468" s="98"/>
    </row>
    <row r="6469" spans="2:25" x14ac:dyDescent="0.25">
      <c r="B6469" s="109"/>
      <c r="C6469" s="16"/>
      <c r="Y6469" s="98"/>
    </row>
    <row r="6470" spans="2:25" x14ac:dyDescent="0.25">
      <c r="B6470" s="109"/>
      <c r="C6470" s="16"/>
      <c r="Y6470" s="98"/>
    </row>
    <row r="6471" spans="2:25" x14ac:dyDescent="0.25">
      <c r="B6471" s="109"/>
      <c r="C6471" s="16"/>
      <c r="Y6471" s="98"/>
    </row>
    <row r="6472" spans="2:25" x14ac:dyDescent="0.25">
      <c r="B6472" s="109"/>
      <c r="C6472" s="16"/>
      <c r="Y6472" s="98"/>
    </row>
    <row r="6473" spans="2:25" x14ac:dyDescent="0.25">
      <c r="B6473" s="109"/>
      <c r="C6473" s="16"/>
      <c r="Y6473" s="98"/>
    </row>
    <row r="6474" spans="2:25" x14ac:dyDescent="0.25">
      <c r="B6474" s="109"/>
      <c r="C6474" s="16"/>
      <c r="Y6474" s="98"/>
    </row>
    <row r="6475" spans="2:25" x14ac:dyDescent="0.25">
      <c r="B6475" s="109"/>
      <c r="C6475" s="16"/>
      <c r="Y6475" s="98"/>
    </row>
    <row r="6476" spans="2:25" x14ac:dyDescent="0.25">
      <c r="B6476" s="109"/>
      <c r="C6476" s="16"/>
      <c r="Y6476" s="98"/>
    </row>
    <row r="6477" spans="2:25" x14ac:dyDescent="0.25">
      <c r="B6477" s="109"/>
      <c r="C6477" s="16"/>
      <c r="Y6477" s="98"/>
    </row>
    <row r="6478" spans="2:25" x14ac:dyDescent="0.25">
      <c r="B6478" s="109"/>
      <c r="C6478" s="16"/>
      <c r="Y6478" s="98"/>
    </row>
    <row r="6479" spans="2:25" x14ac:dyDescent="0.25">
      <c r="B6479" s="109"/>
      <c r="C6479" s="16"/>
      <c r="Y6479" s="98"/>
    </row>
    <row r="6480" spans="2:25" x14ac:dyDescent="0.25">
      <c r="B6480" s="109"/>
      <c r="C6480" s="16"/>
      <c r="Y6480" s="98"/>
    </row>
    <row r="6481" spans="2:25" x14ac:dyDescent="0.25">
      <c r="B6481" s="109"/>
      <c r="C6481" s="16"/>
      <c r="Y6481" s="98"/>
    </row>
    <row r="6482" spans="2:25" x14ac:dyDescent="0.25">
      <c r="B6482" s="109"/>
      <c r="C6482" s="16"/>
      <c r="Y6482" s="98"/>
    </row>
    <row r="6483" spans="2:25" x14ac:dyDescent="0.25">
      <c r="B6483" s="109"/>
      <c r="C6483" s="16"/>
      <c r="Y6483" s="98"/>
    </row>
    <row r="6484" spans="2:25" x14ac:dyDescent="0.25">
      <c r="B6484" s="109"/>
      <c r="C6484" s="16"/>
      <c r="Y6484" s="98"/>
    </row>
    <row r="6485" spans="2:25" x14ac:dyDescent="0.25">
      <c r="B6485" s="109"/>
      <c r="C6485" s="16"/>
      <c r="Y6485" s="98"/>
    </row>
    <row r="6486" spans="2:25" x14ac:dyDescent="0.25">
      <c r="B6486" s="109"/>
      <c r="C6486" s="16"/>
      <c r="Y6486" s="98"/>
    </row>
    <row r="6487" spans="2:25" x14ac:dyDescent="0.25">
      <c r="B6487" s="109"/>
      <c r="C6487" s="16"/>
      <c r="Y6487" s="98"/>
    </row>
    <row r="6488" spans="2:25" x14ac:dyDescent="0.25">
      <c r="B6488" s="109"/>
      <c r="C6488" s="16"/>
      <c r="Y6488" s="98"/>
    </row>
    <row r="6489" spans="2:25" x14ac:dyDescent="0.25">
      <c r="B6489" s="109"/>
      <c r="C6489" s="16"/>
      <c r="Y6489" s="98"/>
    </row>
    <row r="6490" spans="2:25" x14ac:dyDescent="0.25">
      <c r="B6490" s="109"/>
      <c r="C6490" s="16"/>
      <c r="Y6490" s="98"/>
    </row>
    <row r="6491" spans="2:25" x14ac:dyDescent="0.25">
      <c r="B6491" s="109"/>
      <c r="C6491" s="16"/>
      <c r="Y6491" s="98"/>
    </row>
    <row r="6492" spans="2:25" x14ac:dyDescent="0.25">
      <c r="B6492" s="109"/>
      <c r="C6492" s="16"/>
      <c r="Y6492" s="98"/>
    </row>
    <row r="6493" spans="2:25" x14ac:dyDescent="0.25">
      <c r="B6493" s="109"/>
      <c r="C6493" s="16"/>
      <c r="Y6493" s="98"/>
    </row>
    <row r="6494" spans="2:25" x14ac:dyDescent="0.25">
      <c r="B6494" s="109"/>
      <c r="C6494" s="16"/>
      <c r="Y6494" s="98"/>
    </row>
    <row r="6495" spans="2:25" x14ac:dyDescent="0.25">
      <c r="B6495" s="109"/>
      <c r="C6495" s="16"/>
      <c r="Y6495" s="98"/>
    </row>
    <row r="6496" spans="2:25" x14ac:dyDescent="0.25">
      <c r="B6496" s="109"/>
      <c r="C6496" s="16"/>
      <c r="Y6496" s="98"/>
    </row>
    <row r="6497" spans="2:25" x14ac:dyDescent="0.25">
      <c r="B6497" s="109"/>
      <c r="C6497" s="16"/>
      <c r="Y6497" s="98"/>
    </row>
    <row r="6498" spans="2:25" x14ac:dyDescent="0.25">
      <c r="B6498" s="109"/>
      <c r="C6498" s="16"/>
      <c r="Y6498" s="98"/>
    </row>
    <row r="6499" spans="2:25" x14ac:dyDescent="0.25">
      <c r="B6499" s="109"/>
      <c r="C6499" s="16"/>
      <c r="Y6499" s="98"/>
    </row>
    <row r="6500" spans="2:25" x14ac:dyDescent="0.25">
      <c r="B6500" s="109"/>
      <c r="C6500" s="16"/>
      <c r="Y6500" s="98"/>
    </row>
    <row r="6501" spans="2:25" x14ac:dyDescent="0.25">
      <c r="B6501" s="109"/>
      <c r="C6501" s="16"/>
      <c r="Y6501" s="98"/>
    </row>
    <row r="6502" spans="2:25" x14ac:dyDescent="0.25">
      <c r="B6502" s="109"/>
      <c r="C6502" s="16"/>
      <c r="Y6502" s="98"/>
    </row>
    <row r="6503" spans="2:25" x14ac:dyDescent="0.25">
      <c r="B6503" s="109"/>
      <c r="C6503" s="16"/>
      <c r="Y6503" s="98"/>
    </row>
    <row r="6504" spans="2:25" x14ac:dyDescent="0.25">
      <c r="B6504" s="109"/>
      <c r="C6504" s="16"/>
      <c r="Y6504" s="98"/>
    </row>
    <row r="6505" spans="2:25" x14ac:dyDescent="0.25">
      <c r="B6505" s="109"/>
      <c r="C6505" s="16"/>
      <c r="Y6505" s="98"/>
    </row>
    <row r="6506" spans="2:25" x14ac:dyDescent="0.25">
      <c r="B6506" s="109"/>
      <c r="C6506" s="16"/>
      <c r="Y6506" s="98"/>
    </row>
    <row r="6507" spans="2:25" x14ac:dyDescent="0.25">
      <c r="B6507" s="109"/>
      <c r="C6507" s="16"/>
      <c r="Y6507" s="98"/>
    </row>
    <row r="6508" spans="2:25" x14ac:dyDescent="0.25">
      <c r="B6508" s="109"/>
      <c r="C6508" s="16"/>
      <c r="Y6508" s="98"/>
    </row>
    <row r="6509" spans="2:25" x14ac:dyDescent="0.25">
      <c r="B6509" s="109"/>
      <c r="C6509" s="16"/>
      <c r="Y6509" s="98"/>
    </row>
    <row r="6510" spans="2:25" x14ac:dyDescent="0.25">
      <c r="B6510" s="109"/>
      <c r="C6510" s="16"/>
      <c r="Y6510" s="98"/>
    </row>
    <row r="6511" spans="2:25" x14ac:dyDescent="0.25">
      <c r="B6511" s="109"/>
      <c r="C6511" s="16"/>
      <c r="Y6511" s="98"/>
    </row>
    <row r="6512" spans="2:25" x14ac:dyDescent="0.25">
      <c r="B6512" s="109"/>
      <c r="C6512" s="16"/>
      <c r="Y6512" s="98"/>
    </row>
    <row r="6513" spans="2:25" x14ac:dyDescent="0.25">
      <c r="B6513" s="109"/>
      <c r="C6513" s="16"/>
      <c r="Y6513" s="98"/>
    </row>
    <row r="6514" spans="2:25" x14ac:dyDescent="0.25">
      <c r="B6514" s="109"/>
      <c r="C6514" s="16"/>
      <c r="Y6514" s="98"/>
    </row>
    <row r="6515" spans="2:25" x14ac:dyDescent="0.25">
      <c r="B6515" s="109"/>
      <c r="C6515" s="16"/>
      <c r="Y6515" s="98"/>
    </row>
    <row r="6516" spans="2:25" x14ac:dyDescent="0.25">
      <c r="B6516" s="109"/>
      <c r="C6516" s="16"/>
      <c r="Y6516" s="98"/>
    </row>
    <row r="6517" spans="2:25" x14ac:dyDescent="0.25">
      <c r="B6517" s="109"/>
      <c r="C6517" s="16"/>
      <c r="Y6517" s="98"/>
    </row>
    <row r="6518" spans="2:25" x14ac:dyDescent="0.25">
      <c r="B6518" s="109"/>
      <c r="C6518" s="16"/>
      <c r="Y6518" s="98"/>
    </row>
    <row r="6519" spans="2:25" x14ac:dyDescent="0.25">
      <c r="B6519" s="109"/>
      <c r="C6519" s="16"/>
      <c r="Y6519" s="98"/>
    </row>
    <row r="6520" spans="2:25" x14ac:dyDescent="0.25">
      <c r="B6520" s="109"/>
      <c r="C6520" s="16"/>
      <c r="Y6520" s="98"/>
    </row>
    <row r="6521" spans="2:25" x14ac:dyDescent="0.25">
      <c r="B6521" s="109"/>
      <c r="C6521" s="16"/>
      <c r="Y6521" s="98"/>
    </row>
    <row r="6522" spans="2:25" x14ac:dyDescent="0.25">
      <c r="B6522" s="109"/>
      <c r="C6522" s="16"/>
      <c r="Y6522" s="98"/>
    </row>
    <row r="6523" spans="2:25" x14ac:dyDescent="0.25">
      <c r="B6523" s="109"/>
      <c r="C6523" s="16"/>
      <c r="Y6523" s="98"/>
    </row>
    <row r="6524" spans="2:25" x14ac:dyDescent="0.25">
      <c r="B6524" s="109"/>
      <c r="C6524" s="16"/>
      <c r="Y6524" s="98"/>
    </row>
    <row r="6525" spans="2:25" x14ac:dyDescent="0.25">
      <c r="B6525" s="109"/>
      <c r="C6525" s="16"/>
      <c r="Y6525" s="98"/>
    </row>
    <row r="6526" spans="2:25" x14ac:dyDescent="0.25">
      <c r="B6526" s="109"/>
      <c r="C6526" s="16"/>
      <c r="Y6526" s="98"/>
    </row>
    <row r="6527" spans="2:25" x14ac:dyDescent="0.25">
      <c r="B6527" s="109"/>
      <c r="C6527" s="16"/>
      <c r="Y6527" s="98"/>
    </row>
    <row r="6528" spans="2:25" x14ac:dyDescent="0.25">
      <c r="B6528" s="109"/>
      <c r="C6528" s="16"/>
      <c r="Y6528" s="98"/>
    </row>
    <row r="6529" spans="2:25" x14ac:dyDescent="0.25">
      <c r="B6529" s="109"/>
      <c r="C6529" s="16"/>
      <c r="Y6529" s="98"/>
    </row>
    <row r="6530" spans="2:25" x14ac:dyDescent="0.25">
      <c r="B6530" s="109"/>
      <c r="C6530" s="16"/>
      <c r="Y6530" s="98"/>
    </row>
    <row r="6531" spans="2:25" x14ac:dyDescent="0.25">
      <c r="B6531" s="109"/>
      <c r="C6531" s="16"/>
      <c r="Y6531" s="98"/>
    </row>
    <row r="6532" spans="2:25" x14ac:dyDescent="0.25">
      <c r="B6532" s="109"/>
      <c r="C6532" s="16"/>
      <c r="Y6532" s="98"/>
    </row>
    <row r="6533" spans="2:25" x14ac:dyDescent="0.25">
      <c r="B6533" s="109"/>
      <c r="C6533" s="16"/>
      <c r="Y6533" s="98"/>
    </row>
    <row r="6534" spans="2:25" x14ac:dyDescent="0.25">
      <c r="B6534" s="109"/>
      <c r="C6534" s="16"/>
      <c r="Y6534" s="98"/>
    </row>
    <row r="6535" spans="2:25" x14ac:dyDescent="0.25">
      <c r="B6535" s="109"/>
      <c r="C6535" s="16"/>
      <c r="Y6535" s="98"/>
    </row>
    <row r="6536" spans="2:25" x14ac:dyDescent="0.25">
      <c r="B6536" s="109"/>
      <c r="C6536" s="16"/>
      <c r="Y6536" s="98"/>
    </row>
    <row r="6537" spans="2:25" x14ac:dyDescent="0.25">
      <c r="B6537" s="109"/>
      <c r="C6537" s="16"/>
      <c r="Y6537" s="98"/>
    </row>
    <row r="6538" spans="2:25" x14ac:dyDescent="0.25">
      <c r="B6538" s="109"/>
      <c r="C6538" s="16"/>
      <c r="Y6538" s="98"/>
    </row>
    <row r="6539" spans="2:25" x14ac:dyDescent="0.25">
      <c r="B6539" s="109"/>
      <c r="C6539" s="16"/>
      <c r="Y6539" s="98"/>
    </row>
    <row r="6540" spans="2:25" x14ac:dyDescent="0.25">
      <c r="B6540" s="109"/>
      <c r="C6540" s="16"/>
      <c r="Y6540" s="98"/>
    </row>
    <row r="6541" spans="2:25" x14ac:dyDescent="0.25">
      <c r="B6541" s="109"/>
      <c r="C6541" s="16"/>
      <c r="Y6541" s="98"/>
    </row>
    <row r="6542" spans="2:25" x14ac:dyDescent="0.25">
      <c r="B6542" s="109"/>
      <c r="C6542" s="16"/>
      <c r="Y6542" s="98"/>
    </row>
    <row r="6543" spans="2:25" x14ac:dyDescent="0.25">
      <c r="B6543" s="109"/>
      <c r="C6543" s="16"/>
      <c r="Y6543" s="98"/>
    </row>
    <row r="6544" spans="2:25" x14ac:dyDescent="0.25">
      <c r="B6544" s="109"/>
      <c r="C6544" s="16"/>
      <c r="Y6544" s="98"/>
    </row>
    <row r="6545" spans="2:25" x14ac:dyDescent="0.25">
      <c r="B6545" s="109"/>
      <c r="C6545" s="16"/>
      <c r="Y6545" s="98"/>
    </row>
    <row r="6546" spans="2:25" x14ac:dyDescent="0.25">
      <c r="B6546" s="109"/>
      <c r="C6546" s="16"/>
      <c r="Y6546" s="98"/>
    </row>
    <row r="6547" spans="2:25" x14ac:dyDescent="0.25">
      <c r="B6547" s="109"/>
      <c r="C6547" s="16"/>
      <c r="Y6547" s="98"/>
    </row>
    <row r="6548" spans="2:25" x14ac:dyDescent="0.25">
      <c r="B6548" s="109"/>
      <c r="C6548" s="16"/>
      <c r="Y6548" s="98"/>
    </row>
    <row r="6549" spans="2:25" x14ac:dyDescent="0.25">
      <c r="B6549" s="109"/>
      <c r="C6549" s="16"/>
      <c r="Y6549" s="98"/>
    </row>
    <row r="6550" spans="2:25" x14ac:dyDescent="0.25">
      <c r="B6550" s="109"/>
      <c r="C6550" s="16"/>
      <c r="Y6550" s="98"/>
    </row>
    <row r="6551" spans="2:25" x14ac:dyDescent="0.25">
      <c r="B6551" s="109"/>
      <c r="C6551" s="16"/>
      <c r="Y6551" s="98"/>
    </row>
    <row r="6552" spans="2:25" x14ac:dyDescent="0.25">
      <c r="B6552" s="109"/>
      <c r="C6552" s="16"/>
      <c r="Y6552" s="98"/>
    </row>
    <row r="6553" spans="2:25" x14ac:dyDescent="0.25">
      <c r="B6553" s="109"/>
      <c r="C6553" s="16"/>
      <c r="Y6553" s="98"/>
    </row>
    <row r="6554" spans="2:25" x14ac:dyDescent="0.25">
      <c r="B6554" s="109"/>
      <c r="C6554" s="16"/>
      <c r="Y6554" s="98"/>
    </row>
    <row r="6555" spans="2:25" x14ac:dyDescent="0.25">
      <c r="B6555" s="109"/>
      <c r="C6555" s="16"/>
      <c r="Y6555" s="98"/>
    </row>
    <row r="6556" spans="2:25" x14ac:dyDescent="0.25">
      <c r="B6556" s="109"/>
      <c r="C6556" s="16"/>
      <c r="Y6556" s="98"/>
    </row>
    <row r="6557" spans="2:25" x14ac:dyDescent="0.25">
      <c r="B6557" s="109"/>
      <c r="C6557" s="16"/>
      <c r="Y6557" s="98"/>
    </row>
    <row r="6558" spans="2:25" x14ac:dyDescent="0.25">
      <c r="B6558" s="109"/>
      <c r="C6558" s="16"/>
      <c r="Y6558" s="98"/>
    </row>
    <row r="6559" spans="2:25" x14ac:dyDescent="0.25">
      <c r="B6559" s="109"/>
      <c r="C6559" s="16"/>
      <c r="Y6559" s="98"/>
    </row>
    <row r="6560" spans="2:25" x14ac:dyDescent="0.25">
      <c r="B6560" s="109"/>
      <c r="C6560" s="16"/>
      <c r="Y6560" s="98"/>
    </row>
    <row r="6561" spans="2:25" x14ac:dyDescent="0.25">
      <c r="B6561" s="109"/>
      <c r="C6561" s="16"/>
      <c r="Y6561" s="98"/>
    </row>
    <row r="6562" spans="2:25" x14ac:dyDescent="0.25">
      <c r="B6562" s="109"/>
      <c r="C6562" s="16"/>
      <c r="Y6562" s="98"/>
    </row>
    <row r="6563" spans="2:25" x14ac:dyDescent="0.25">
      <c r="B6563" s="109"/>
      <c r="C6563" s="16"/>
      <c r="Y6563" s="98"/>
    </row>
    <row r="6564" spans="2:25" x14ac:dyDescent="0.25">
      <c r="B6564" s="109"/>
      <c r="C6564" s="16"/>
      <c r="Y6564" s="98"/>
    </row>
    <row r="6565" spans="2:25" x14ac:dyDescent="0.25">
      <c r="B6565" s="109"/>
      <c r="C6565" s="16"/>
      <c r="Y6565" s="98"/>
    </row>
    <row r="6566" spans="2:25" x14ac:dyDescent="0.25">
      <c r="B6566" s="109"/>
      <c r="C6566" s="16"/>
      <c r="Y6566" s="98"/>
    </row>
    <row r="6567" spans="2:25" x14ac:dyDescent="0.25">
      <c r="B6567" s="109"/>
      <c r="C6567" s="16"/>
      <c r="Y6567" s="98"/>
    </row>
    <row r="6568" spans="2:25" x14ac:dyDescent="0.25">
      <c r="B6568" s="109"/>
      <c r="C6568" s="16"/>
      <c r="Y6568" s="98"/>
    </row>
    <row r="6569" spans="2:25" x14ac:dyDescent="0.25">
      <c r="B6569" s="109"/>
      <c r="C6569" s="16"/>
      <c r="Y6569" s="98"/>
    </row>
    <row r="6570" spans="2:25" x14ac:dyDescent="0.25">
      <c r="B6570" s="109"/>
      <c r="C6570" s="16"/>
      <c r="Y6570" s="98"/>
    </row>
    <row r="6571" spans="2:25" x14ac:dyDescent="0.25">
      <c r="B6571" s="109"/>
      <c r="C6571" s="16"/>
      <c r="Y6571" s="98"/>
    </row>
    <row r="6572" spans="2:25" x14ac:dyDescent="0.25">
      <c r="B6572" s="109"/>
      <c r="C6572" s="16"/>
      <c r="Y6572" s="98"/>
    </row>
    <row r="6573" spans="2:25" x14ac:dyDescent="0.25">
      <c r="B6573" s="109"/>
      <c r="C6573" s="16"/>
      <c r="Y6573" s="98"/>
    </row>
    <row r="6574" spans="2:25" x14ac:dyDescent="0.25">
      <c r="B6574" s="109"/>
      <c r="C6574" s="16"/>
      <c r="Y6574" s="98"/>
    </row>
    <row r="6575" spans="2:25" x14ac:dyDescent="0.25">
      <c r="B6575" s="109"/>
      <c r="C6575" s="16"/>
      <c r="Y6575" s="98"/>
    </row>
    <row r="6576" spans="2:25" x14ac:dyDescent="0.25">
      <c r="B6576" s="109"/>
      <c r="C6576" s="16"/>
      <c r="Y6576" s="98"/>
    </row>
    <row r="6577" spans="2:25" x14ac:dyDescent="0.25">
      <c r="B6577" s="109"/>
      <c r="C6577" s="16"/>
      <c r="Y6577" s="98"/>
    </row>
    <row r="6578" spans="2:25" x14ac:dyDescent="0.25">
      <c r="B6578" s="109"/>
      <c r="C6578" s="16"/>
      <c r="Y6578" s="98"/>
    </row>
    <row r="6579" spans="2:25" x14ac:dyDescent="0.25">
      <c r="B6579" s="109"/>
      <c r="C6579" s="16"/>
      <c r="Y6579" s="98"/>
    </row>
    <row r="6580" spans="2:25" x14ac:dyDescent="0.25">
      <c r="B6580" s="109"/>
      <c r="C6580" s="16"/>
      <c r="Y6580" s="98"/>
    </row>
    <row r="6581" spans="2:25" x14ac:dyDescent="0.25">
      <c r="B6581" s="109"/>
      <c r="C6581" s="16"/>
      <c r="Y6581" s="98"/>
    </row>
    <row r="6582" spans="2:25" x14ac:dyDescent="0.25">
      <c r="B6582" s="109"/>
      <c r="C6582" s="16"/>
      <c r="Y6582" s="98"/>
    </row>
    <row r="6583" spans="2:25" x14ac:dyDescent="0.25">
      <c r="B6583" s="109"/>
      <c r="C6583" s="16"/>
      <c r="Y6583" s="98"/>
    </row>
    <row r="6584" spans="2:25" x14ac:dyDescent="0.25">
      <c r="B6584" s="109"/>
      <c r="C6584" s="16"/>
      <c r="Y6584" s="98"/>
    </row>
    <row r="6585" spans="2:25" x14ac:dyDescent="0.25">
      <c r="B6585" s="109"/>
      <c r="C6585" s="16"/>
      <c r="Y6585" s="98"/>
    </row>
    <row r="6586" spans="2:25" x14ac:dyDescent="0.25">
      <c r="B6586" s="109"/>
      <c r="C6586" s="16"/>
      <c r="Y6586" s="98"/>
    </row>
    <row r="6587" spans="2:25" x14ac:dyDescent="0.25">
      <c r="B6587" s="109"/>
      <c r="C6587" s="16"/>
      <c r="Y6587" s="98"/>
    </row>
    <row r="6588" spans="2:25" x14ac:dyDescent="0.25">
      <c r="B6588" s="109"/>
      <c r="C6588" s="16"/>
      <c r="Y6588" s="98"/>
    </row>
    <row r="6589" spans="2:25" x14ac:dyDescent="0.25">
      <c r="B6589" s="109"/>
      <c r="C6589" s="16"/>
      <c r="Y6589" s="98"/>
    </row>
    <row r="6590" spans="2:25" x14ac:dyDescent="0.25">
      <c r="B6590" s="109"/>
      <c r="C6590" s="16"/>
      <c r="Y6590" s="98"/>
    </row>
    <row r="6591" spans="2:25" x14ac:dyDescent="0.25">
      <c r="B6591" s="109"/>
      <c r="C6591" s="16"/>
      <c r="Y6591" s="98"/>
    </row>
    <row r="6592" spans="2:25" x14ac:dyDescent="0.25">
      <c r="B6592" s="109"/>
      <c r="C6592" s="16"/>
      <c r="Y6592" s="98"/>
    </row>
    <row r="6593" spans="2:25" x14ac:dyDescent="0.25">
      <c r="B6593" s="109"/>
      <c r="C6593" s="16"/>
      <c r="Y6593" s="98"/>
    </row>
    <row r="6594" spans="2:25" x14ac:dyDescent="0.25">
      <c r="B6594" s="109"/>
      <c r="C6594" s="16"/>
      <c r="Y6594" s="98"/>
    </row>
    <row r="6595" spans="2:25" x14ac:dyDescent="0.25">
      <c r="B6595" s="109"/>
      <c r="C6595" s="16"/>
      <c r="Y6595" s="98"/>
    </row>
    <row r="6596" spans="2:25" x14ac:dyDescent="0.25">
      <c r="B6596" s="109"/>
      <c r="C6596" s="16"/>
      <c r="Y6596" s="98"/>
    </row>
    <row r="6597" spans="2:25" x14ac:dyDescent="0.25">
      <c r="B6597" s="109"/>
      <c r="C6597" s="16"/>
      <c r="Y6597" s="98"/>
    </row>
    <row r="6598" spans="2:25" x14ac:dyDescent="0.25">
      <c r="B6598" s="109"/>
      <c r="C6598" s="16"/>
      <c r="Y6598" s="98"/>
    </row>
    <row r="6599" spans="2:25" x14ac:dyDescent="0.25">
      <c r="B6599" s="109"/>
      <c r="C6599" s="16"/>
      <c r="Y6599" s="98"/>
    </row>
    <row r="6600" spans="2:25" x14ac:dyDescent="0.25">
      <c r="B6600" s="109"/>
      <c r="C6600" s="16"/>
      <c r="Y6600" s="98"/>
    </row>
    <row r="6601" spans="2:25" x14ac:dyDescent="0.25">
      <c r="B6601" s="109"/>
      <c r="C6601" s="16"/>
      <c r="Y6601" s="98"/>
    </row>
    <row r="6602" spans="2:25" x14ac:dyDescent="0.25">
      <c r="B6602" s="109"/>
      <c r="C6602" s="16"/>
      <c r="Y6602" s="98"/>
    </row>
    <row r="6603" spans="2:25" x14ac:dyDescent="0.25">
      <c r="B6603" s="109"/>
      <c r="C6603" s="16"/>
      <c r="Y6603" s="98"/>
    </row>
    <row r="6604" spans="2:25" x14ac:dyDescent="0.25">
      <c r="B6604" s="109"/>
      <c r="C6604" s="16"/>
      <c r="Y6604" s="98"/>
    </row>
    <row r="6605" spans="2:25" x14ac:dyDescent="0.25">
      <c r="B6605" s="109"/>
      <c r="C6605" s="16"/>
      <c r="Y6605" s="98"/>
    </row>
    <row r="6606" spans="2:25" x14ac:dyDescent="0.25">
      <c r="B6606" s="109"/>
      <c r="C6606" s="16"/>
      <c r="Y6606" s="98"/>
    </row>
    <row r="6607" spans="2:25" x14ac:dyDescent="0.25">
      <c r="B6607" s="109"/>
      <c r="C6607" s="16"/>
      <c r="Y6607" s="98"/>
    </row>
    <row r="6608" spans="2:25" x14ac:dyDescent="0.25">
      <c r="B6608" s="109"/>
      <c r="C6608" s="16"/>
      <c r="Y6608" s="98"/>
    </row>
    <row r="6609" spans="2:25" x14ac:dyDescent="0.25">
      <c r="B6609" s="109"/>
      <c r="C6609" s="16"/>
      <c r="Y6609" s="98"/>
    </row>
    <row r="6610" spans="2:25" x14ac:dyDescent="0.25">
      <c r="B6610" s="109"/>
      <c r="C6610" s="16"/>
      <c r="Y6610" s="98"/>
    </row>
    <row r="6611" spans="2:25" x14ac:dyDescent="0.25">
      <c r="B6611" s="109"/>
      <c r="C6611" s="16"/>
      <c r="Y6611" s="98"/>
    </row>
    <row r="6612" spans="2:25" x14ac:dyDescent="0.25">
      <c r="B6612" s="109"/>
      <c r="C6612" s="16"/>
      <c r="Y6612" s="98"/>
    </row>
    <row r="6613" spans="2:25" x14ac:dyDescent="0.25">
      <c r="B6613" s="109"/>
      <c r="C6613" s="16"/>
      <c r="Y6613" s="98"/>
    </row>
    <row r="6614" spans="2:25" x14ac:dyDescent="0.25">
      <c r="B6614" s="109"/>
      <c r="C6614" s="16"/>
      <c r="Y6614" s="98"/>
    </row>
    <row r="6615" spans="2:25" x14ac:dyDescent="0.25">
      <c r="B6615" s="109"/>
      <c r="C6615" s="16"/>
      <c r="Y6615" s="98"/>
    </row>
    <row r="6616" spans="2:25" x14ac:dyDescent="0.25">
      <c r="B6616" s="109"/>
      <c r="C6616" s="16"/>
      <c r="Y6616" s="98"/>
    </row>
    <row r="6617" spans="2:25" x14ac:dyDescent="0.25">
      <c r="B6617" s="109"/>
      <c r="C6617" s="16"/>
      <c r="Y6617" s="98"/>
    </row>
    <row r="6618" spans="2:25" x14ac:dyDescent="0.25">
      <c r="B6618" s="109"/>
      <c r="C6618" s="16"/>
      <c r="Y6618" s="98"/>
    </row>
    <row r="6619" spans="2:25" x14ac:dyDescent="0.25">
      <c r="B6619" s="109"/>
      <c r="C6619" s="16"/>
      <c r="Y6619" s="98"/>
    </row>
    <row r="6620" spans="2:25" x14ac:dyDescent="0.25">
      <c r="B6620" s="109"/>
      <c r="C6620" s="16"/>
      <c r="Y6620" s="98"/>
    </row>
    <row r="6621" spans="2:25" x14ac:dyDescent="0.25">
      <c r="B6621" s="109"/>
      <c r="C6621" s="16"/>
      <c r="Y6621" s="98"/>
    </row>
    <row r="6622" spans="2:25" x14ac:dyDescent="0.25">
      <c r="B6622" s="109"/>
      <c r="C6622" s="16"/>
      <c r="Y6622" s="98"/>
    </row>
    <row r="6623" spans="2:25" x14ac:dyDescent="0.25">
      <c r="B6623" s="109"/>
      <c r="C6623" s="16"/>
      <c r="Y6623" s="98"/>
    </row>
    <row r="6624" spans="2:25" x14ac:dyDescent="0.25">
      <c r="B6624" s="109"/>
      <c r="C6624" s="16"/>
      <c r="Y6624" s="98"/>
    </row>
    <row r="6625" spans="2:25" x14ac:dyDescent="0.25">
      <c r="B6625" s="109"/>
      <c r="C6625" s="16"/>
      <c r="Y6625" s="98"/>
    </row>
    <row r="6626" spans="2:25" x14ac:dyDescent="0.25">
      <c r="B6626" s="109"/>
      <c r="C6626" s="16"/>
      <c r="Y6626" s="98"/>
    </row>
    <row r="6627" spans="2:25" x14ac:dyDescent="0.25">
      <c r="B6627" s="109"/>
      <c r="C6627" s="16"/>
      <c r="Y6627" s="98"/>
    </row>
    <row r="6628" spans="2:25" x14ac:dyDescent="0.25">
      <c r="B6628" s="109"/>
      <c r="C6628" s="16"/>
      <c r="Y6628" s="98"/>
    </row>
    <row r="6629" spans="2:25" x14ac:dyDescent="0.25">
      <c r="B6629" s="109"/>
      <c r="C6629" s="16"/>
      <c r="Y6629" s="98"/>
    </row>
    <row r="6630" spans="2:25" x14ac:dyDescent="0.25">
      <c r="B6630" s="109"/>
      <c r="C6630" s="16"/>
      <c r="Y6630" s="98"/>
    </row>
    <row r="6631" spans="2:25" x14ac:dyDescent="0.25">
      <c r="B6631" s="109"/>
      <c r="C6631" s="16"/>
      <c r="Y6631" s="98"/>
    </row>
    <row r="6632" spans="2:25" x14ac:dyDescent="0.25">
      <c r="B6632" s="109"/>
      <c r="C6632" s="16"/>
      <c r="Y6632" s="98"/>
    </row>
    <row r="6633" spans="2:25" x14ac:dyDescent="0.25">
      <c r="B6633" s="109"/>
      <c r="C6633" s="16"/>
      <c r="Y6633" s="98"/>
    </row>
    <row r="6634" spans="2:25" x14ac:dyDescent="0.25">
      <c r="B6634" s="109"/>
      <c r="C6634" s="16"/>
      <c r="Y6634" s="98"/>
    </row>
    <row r="6635" spans="2:25" x14ac:dyDescent="0.25">
      <c r="B6635" s="109"/>
      <c r="C6635" s="16"/>
      <c r="Y6635" s="98"/>
    </row>
    <row r="6636" spans="2:25" x14ac:dyDescent="0.25">
      <c r="B6636" s="109"/>
      <c r="C6636" s="16"/>
      <c r="Y6636" s="98"/>
    </row>
    <row r="6637" spans="2:25" x14ac:dyDescent="0.25">
      <c r="B6637" s="109"/>
      <c r="C6637" s="16"/>
      <c r="Y6637" s="98"/>
    </row>
    <row r="6638" spans="2:25" x14ac:dyDescent="0.25">
      <c r="B6638" s="109"/>
      <c r="C6638" s="16"/>
      <c r="Y6638" s="98"/>
    </row>
    <row r="6639" spans="2:25" x14ac:dyDescent="0.25">
      <c r="B6639" s="109"/>
      <c r="C6639" s="16"/>
      <c r="Y6639" s="98"/>
    </row>
    <row r="6640" spans="2:25" x14ac:dyDescent="0.25">
      <c r="B6640" s="109"/>
      <c r="C6640" s="16"/>
      <c r="Y6640" s="98"/>
    </row>
    <row r="6641" spans="2:25" x14ac:dyDescent="0.25">
      <c r="B6641" s="109"/>
      <c r="C6641" s="16"/>
      <c r="Y6641" s="98"/>
    </row>
    <row r="6642" spans="2:25" x14ac:dyDescent="0.25">
      <c r="B6642" s="109"/>
      <c r="C6642" s="16"/>
      <c r="Y6642" s="98"/>
    </row>
    <row r="6643" spans="2:25" x14ac:dyDescent="0.25">
      <c r="B6643" s="109"/>
      <c r="C6643" s="16"/>
      <c r="Y6643" s="98"/>
    </row>
    <row r="6644" spans="2:25" x14ac:dyDescent="0.25">
      <c r="B6644" s="109"/>
      <c r="C6644" s="16"/>
      <c r="Y6644" s="98"/>
    </row>
    <row r="6645" spans="2:25" x14ac:dyDescent="0.25">
      <c r="B6645" s="109"/>
      <c r="C6645" s="16"/>
      <c r="Y6645" s="98"/>
    </row>
    <row r="6646" spans="2:25" x14ac:dyDescent="0.25">
      <c r="B6646" s="109"/>
      <c r="C6646" s="16"/>
      <c r="Y6646" s="98"/>
    </row>
    <row r="6647" spans="2:25" x14ac:dyDescent="0.25">
      <c r="B6647" s="109"/>
      <c r="C6647" s="16"/>
      <c r="Y6647" s="98"/>
    </row>
    <row r="6648" spans="2:25" x14ac:dyDescent="0.25">
      <c r="B6648" s="109"/>
      <c r="C6648" s="16"/>
      <c r="Y6648" s="98"/>
    </row>
    <row r="6649" spans="2:25" x14ac:dyDescent="0.25">
      <c r="B6649" s="109"/>
      <c r="C6649" s="16"/>
      <c r="Y6649" s="98"/>
    </row>
    <row r="6650" spans="2:25" x14ac:dyDescent="0.25">
      <c r="B6650" s="109"/>
      <c r="C6650" s="16"/>
      <c r="Y6650" s="98"/>
    </row>
    <row r="6651" spans="2:25" x14ac:dyDescent="0.25">
      <c r="B6651" s="109"/>
      <c r="C6651" s="16"/>
      <c r="Y6651" s="98"/>
    </row>
    <row r="6652" spans="2:25" x14ac:dyDescent="0.25">
      <c r="B6652" s="109"/>
      <c r="C6652" s="16"/>
      <c r="Y6652" s="98"/>
    </row>
    <row r="6653" spans="2:25" x14ac:dyDescent="0.25">
      <c r="B6653" s="109"/>
      <c r="C6653" s="16"/>
      <c r="Y6653" s="98"/>
    </row>
    <row r="6654" spans="2:25" x14ac:dyDescent="0.25">
      <c r="B6654" s="109"/>
      <c r="C6654" s="16"/>
      <c r="Y6654" s="98"/>
    </row>
    <row r="6655" spans="2:25" x14ac:dyDescent="0.25">
      <c r="B6655" s="109"/>
      <c r="C6655" s="16"/>
      <c r="Y6655" s="98"/>
    </row>
    <row r="6656" spans="2:25" x14ac:dyDescent="0.25">
      <c r="B6656" s="109"/>
      <c r="C6656" s="16"/>
      <c r="Y6656" s="98"/>
    </row>
    <row r="6657" spans="2:25" x14ac:dyDescent="0.25">
      <c r="B6657" s="109"/>
      <c r="C6657" s="16"/>
      <c r="Y6657" s="98"/>
    </row>
    <row r="6658" spans="2:25" x14ac:dyDescent="0.25">
      <c r="B6658" s="109"/>
      <c r="C6658" s="16"/>
      <c r="Y6658" s="98"/>
    </row>
    <row r="6659" spans="2:25" x14ac:dyDescent="0.25">
      <c r="B6659" s="109"/>
      <c r="C6659" s="16"/>
      <c r="Y6659" s="98"/>
    </row>
    <row r="6660" spans="2:25" x14ac:dyDescent="0.25">
      <c r="B6660" s="109"/>
      <c r="C6660" s="16"/>
      <c r="Y6660" s="98"/>
    </row>
    <row r="6661" spans="2:25" x14ac:dyDescent="0.25">
      <c r="B6661" s="109"/>
      <c r="C6661" s="16"/>
      <c r="Y6661" s="98"/>
    </row>
    <row r="6662" spans="2:25" x14ac:dyDescent="0.25">
      <c r="B6662" s="109"/>
      <c r="C6662" s="16"/>
      <c r="Y6662" s="98"/>
    </row>
    <row r="6663" spans="2:25" x14ac:dyDescent="0.25">
      <c r="B6663" s="109"/>
      <c r="C6663" s="16"/>
      <c r="Y6663" s="98"/>
    </row>
    <row r="6664" spans="2:25" x14ac:dyDescent="0.25">
      <c r="B6664" s="109"/>
      <c r="C6664" s="16"/>
      <c r="Y6664" s="98"/>
    </row>
    <row r="6665" spans="2:25" x14ac:dyDescent="0.25">
      <c r="B6665" s="109"/>
      <c r="C6665" s="16"/>
      <c r="Y6665" s="98"/>
    </row>
    <row r="6666" spans="2:25" x14ac:dyDescent="0.25">
      <c r="B6666" s="109"/>
      <c r="C6666" s="16"/>
      <c r="Y6666" s="98"/>
    </row>
    <row r="6667" spans="2:25" x14ac:dyDescent="0.25">
      <c r="B6667" s="109"/>
      <c r="C6667" s="16"/>
      <c r="Y6667" s="98"/>
    </row>
    <row r="6668" spans="2:25" x14ac:dyDescent="0.25">
      <c r="B6668" s="109"/>
      <c r="C6668" s="16"/>
      <c r="Y6668" s="98"/>
    </row>
    <row r="6669" spans="2:25" x14ac:dyDescent="0.25">
      <c r="B6669" s="109"/>
      <c r="C6669" s="16"/>
      <c r="Y6669" s="98"/>
    </row>
    <row r="6670" spans="2:25" x14ac:dyDescent="0.25">
      <c r="B6670" s="109"/>
      <c r="C6670" s="16"/>
      <c r="Y6670" s="98"/>
    </row>
    <row r="6671" spans="2:25" x14ac:dyDescent="0.25">
      <c r="B6671" s="109"/>
      <c r="C6671" s="16"/>
      <c r="Y6671" s="98"/>
    </row>
    <row r="6672" spans="2:25" x14ac:dyDescent="0.25">
      <c r="B6672" s="109"/>
      <c r="C6672" s="16"/>
      <c r="Y6672" s="98"/>
    </row>
    <row r="6673" spans="2:25" x14ac:dyDescent="0.25">
      <c r="B6673" s="109"/>
      <c r="C6673" s="16"/>
      <c r="Y6673" s="98"/>
    </row>
    <row r="6674" spans="2:25" x14ac:dyDescent="0.25">
      <c r="B6674" s="109"/>
      <c r="C6674" s="16"/>
      <c r="Y6674" s="98"/>
    </row>
    <row r="6675" spans="2:25" x14ac:dyDescent="0.25">
      <c r="B6675" s="109"/>
      <c r="C6675" s="16"/>
      <c r="Y6675" s="98"/>
    </row>
    <row r="6676" spans="2:25" x14ac:dyDescent="0.25">
      <c r="B6676" s="109"/>
      <c r="C6676" s="16"/>
      <c r="Y6676" s="98"/>
    </row>
    <row r="6677" spans="2:25" x14ac:dyDescent="0.25">
      <c r="B6677" s="109"/>
      <c r="C6677" s="16"/>
      <c r="Y6677" s="98"/>
    </row>
    <row r="6678" spans="2:25" x14ac:dyDescent="0.25">
      <c r="B6678" s="109"/>
      <c r="C6678" s="16"/>
      <c r="Y6678" s="98"/>
    </row>
    <row r="6679" spans="2:25" x14ac:dyDescent="0.25">
      <c r="B6679" s="109"/>
      <c r="C6679" s="16"/>
      <c r="Y6679" s="98"/>
    </row>
    <row r="6680" spans="2:25" x14ac:dyDescent="0.25">
      <c r="B6680" s="109"/>
      <c r="C6680" s="16"/>
      <c r="Y6680" s="98"/>
    </row>
    <row r="6681" spans="2:25" x14ac:dyDescent="0.25">
      <c r="B6681" s="109"/>
      <c r="C6681" s="16"/>
      <c r="Y6681" s="98"/>
    </row>
    <row r="6682" spans="2:25" x14ac:dyDescent="0.25">
      <c r="B6682" s="109"/>
      <c r="C6682" s="16"/>
      <c r="Y6682" s="98"/>
    </row>
    <row r="6683" spans="2:25" x14ac:dyDescent="0.25">
      <c r="B6683" s="109"/>
      <c r="C6683" s="16"/>
      <c r="Y6683" s="98"/>
    </row>
    <row r="6684" spans="2:25" x14ac:dyDescent="0.25">
      <c r="B6684" s="109"/>
      <c r="C6684" s="16"/>
      <c r="Y6684" s="98"/>
    </row>
    <row r="6685" spans="2:25" x14ac:dyDescent="0.25">
      <c r="B6685" s="109"/>
      <c r="C6685" s="16"/>
      <c r="Y6685" s="98"/>
    </row>
    <row r="6686" spans="2:25" x14ac:dyDescent="0.25">
      <c r="B6686" s="109"/>
      <c r="C6686" s="16"/>
      <c r="Y6686" s="98"/>
    </row>
    <row r="6687" spans="2:25" x14ac:dyDescent="0.25">
      <c r="B6687" s="109"/>
      <c r="C6687" s="16"/>
      <c r="Y6687" s="98"/>
    </row>
    <row r="6688" spans="2:25" x14ac:dyDescent="0.25">
      <c r="B6688" s="109"/>
      <c r="C6688" s="16"/>
      <c r="Y6688" s="98"/>
    </row>
    <row r="6689" spans="2:25" x14ac:dyDescent="0.25">
      <c r="B6689" s="109"/>
      <c r="C6689" s="16"/>
      <c r="Y6689" s="98"/>
    </row>
    <row r="6690" spans="2:25" x14ac:dyDescent="0.25">
      <c r="B6690" s="109"/>
      <c r="C6690" s="16"/>
      <c r="Y6690" s="98"/>
    </row>
    <row r="6691" spans="2:25" x14ac:dyDescent="0.25">
      <c r="B6691" s="109"/>
      <c r="C6691" s="16"/>
      <c r="Y6691" s="98"/>
    </row>
    <row r="6692" spans="2:25" x14ac:dyDescent="0.25">
      <c r="B6692" s="109"/>
      <c r="C6692" s="16"/>
      <c r="Y6692" s="98"/>
    </row>
    <row r="6693" spans="2:25" x14ac:dyDescent="0.25">
      <c r="B6693" s="109"/>
      <c r="C6693" s="16"/>
      <c r="Y6693" s="98"/>
    </row>
    <row r="6694" spans="2:25" x14ac:dyDescent="0.25">
      <c r="B6694" s="109"/>
      <c r="C6694" s="16"/>
      <c r="Y6694" s="98"/>
    </row>
    <row r="6695" spans="2:25" x14ac:dyDescent="0.25">
      <c r="B6695" s="109"/>
      <c r="C6695" s="16"/>
      <c r="Y6695" s="98"/>
    </row>
    <row r="6696" spans="2:25" x14ac:dyDescent="0.25">
      <c r="B6696" s="109"/>
      <c r="C6696" s="16"/>
      <c r="Y6696" s="98"/>
    </row>
    <row r="6697" spans="2:25" x14ac:dyDescent="0.25">
      <c r="B6697" s="109"/>
      <c r="C6697" s="16"/>
      <c r="Y6697" s="98"/>
    </row>
    <row r="6698" spans="2:25" x14ac:dyDescent="0.25">
      <c r="B6698" s="109"/>
      <c r="C6698" s="16"/>
      <c r="Y6698" s="98"/>
    </row>
    <row r="6699" spans="2:25" x14ac:dyDescent="0.25">
      <c r="B6699" s="109"/>
      <c r="C6699" s="16"/>
      <c r="Y6699" s="98"/>
    </row>
    <row r="6700" spans="2:25" x14ac:dyDescent="0.25">
      <c r="B6700" s="109"/>
      <c r="C6700" s="16"/>
      <c r="Y6700" s="98"/>
    </row>
    <row r="6701" spans="2:25" x14ac:dyDescent="0.25">
      <c r="B6701" s="109"/>
      <c r="C6701" s="16"/>
      <c r="Y6701" s="98"/>
    </row>
    <row r="6702" spans="2:25" x14ac:dyDescent="0.25">
      <c r="B6702" s="109"/>
      <c r="C6702" s="16"/>
      <c r="Y6702" s="98"/>
    </row>
    <row r="6703" spans="2:25" x14ac:dyDescent="0.25">
      <c r="B6703" s="109"/>
      <c r="C6703" s="16"/>
      <c r="Y6703" s="98"/>
    </row>
    <row r="6704" spans="2:25" x14ac:dyDescent="0.25">
      <c r="B6704" s="109"/>
      <c r="C6704" s="16"/>
      <c r="Y6704" s="98"/>
    </row>
    <row r="6705" spans="2:25" x14ac:dyDescent="0.25">
      <c r="B6705" s="109"/>
      <c r="C6705" s="16"/>
      <c r="Y6705" s="98"/>
    </row>
    <row r="6706" spans="2:25" x14ac:dyDescent="0.25">
      <c r="B6706" s="109"/>
      <c r="C6706" s="16"/>
      <c r="Y6706" s="98"/>
    </row>
    <row r="6707" spans="2:25" x14ac:dyDescent="0.25">
      <c r="B6707" s="109"/>
      <c r="C6707" s="16"/>
      <c r="Y6707" s="98"/>
    </row>
    <row r="6708" spans="2:25" x14ac:dyDescent="0.25">
      <c r="B6708" s="109"/>
      <c r="C6708" s="16"/>
      <c r="Y6708" s="98"/>
    </row>
    <row r="6709" spans="2:25" x14ac:dyDescent="0.25">
      <c r="B6709" s="109"/>
      <c r="C6709" s="16"/>
      <c r="Y6709" s="98"/>
    </row>
    <row r="6710" spans="2:25" x14ac:dyDescent="0.25">
      <c r="B6710" s="109"/>
      <c r="C6710" s="16"/>
      <c r="Y6710" s="98"/>
    </row>
    <row r="6711" spans="2:25" x14ac:dyDescent="0.25">
      <c r="B6711" s="109"/>
      <c r="C6711" s="16"/>
      <c r="Y6711" s="98"/>
    </row>
    <row r="6712" spans="2:25" x14ac:dyDescent="0.25">
      <c r="B6712" s="109"/>
      <c r="C6712" s="16"/>
      <c r="Y6712" s="98"/>
    </row>
    <row r="6713" spans="2:25" x14ac:dyDescent="0.25">
      <c r="B6713" s="109"/>
      <c r="C6713" s="16"/>
      <c r="Y6713" s="98"/>
    </row>
    <row r="6714" spans="2:25" x14ac:dyDescent="0.25">
      <c r="B6714" s="109"/>
      <c r="C6714" s="16"/>
      <c r="Y6714" s="98"/>
    </row>
    <row r="6715" spans="2:25" x14ac:dyDescent="0.25">
      <c r="B6715" s="109"/>
      <c r="C6715" s="16"/>
      <c r="Y6715" s="98"/>
    </row>
    <row r="6716" spans="2:25" x14ac:dyDescent="0.25">
      <c r="B6716" s="109"/>
      <c r="C6716" s="16"/>
      <c r="Y6716" s="98"/>
    </row>
    <row r="6717" spans="2:25" x14ac:dyDescent="0.25">
      <c r="B6717" s="109"/>
      <c r="C6717" s="16"/>
      <c r="Y6717" s="98"/>
    </row>
    <row r="6718" spans="2:25" x14ac:dyDescent="0.25">
      <c r="B6718" s="109"/>
      <c r="C6718" s="16"/>
      <c r="Y6718" s="98"/>
    </row>
    <row r="6719" spans="2:25" x14ac:dyDescent="0.25">
      <c r="B6719" s="109"/>
      <c r="C6719" s="16"/>
      <c r="Y6719" s="98"/>
    </row>
    <row r="6720" spans="2:25" x14ac:dyDescent="0.25">
      <c r="B6720" s="109"/>
      <c r="C6720" s="16"/>
      <c r="Y6720" s="98"/>
    </row>
    <row r="6721" spans="2:25" x14ac:dyDescent="0.25">
      <c r="B6721" s="109"/>
      <c r="C6721" s="16"/>
      <c r="Y6721" s="98"/>
    </row>
    <row r="6722" spans="2:25" x14ac:dyDescent="0.25">
      <c r="B6722" s="109"/>
      <c r="C6722" s="16"/>
      <c r="Y6722" s="98"/>
    </row>
    <row r="6723" spans="2:25" x14ac:dyDescent="0.25">
      <c r="B6723" s="109"/>
      <c r="C6723" s="16"/>
      <c r="Y6723" s="98"/>
    </row>
    <row r="6724" spans="2:25" x14ac:dyDescent="0.25">
      <c r="B6724" s="109"/>
      <c r="C6724" s="16"/>
      <c r="Y6724" s="98"/>
    </row>
    <row r="6725" spans="2:25" x14ac:dyDescent="0.25">
      <c r="B6725" s="109"/>
      <c r="C6725" s="16"/>
      <c r="Y6725" s="98"/>
    </row>
    <row r="6726" spans="2:25" x14ac:dyDescent="0.25">
      <c r="B6726" s="109"/>
      <c r="C6726" s="16"/>
      <c r="Y6726" s="98"/>
    </row>
    <row r="6727" spans="2:25" x14ac:dyDescent="0.25">
      <c r="B6727" s="109"/>
      <c r="C6727" s="16"/>
      <c r="Y6727" s="98"/>
    </row>
    <row r="6728" spans="2:25" x14ac:dyDescent="0.25">
      <c r="B6728" s="109"/>
      <c r="C6728" s="16"/>
      <c r="Y6728" s="98"/>
    </row>
    <row r="6729" spans="2:25" x14ac:dyDescent="0.25">
      <c r="B6729" s="109"/>
      <c r="C6729" s="16"/>
      <c r="Y6729" s="98"/>
    </row>
    <row r="6730" spans="2:25" x14ac:dyDescent="0.25">
      <c r="B6730" s="109"/>
      <c r="C6730" s="16"/>
      <c r="Y6730" s="98"/>
    </row>
    <row r="6731" spans="2:25" x14ac:dyDescent="0.25">
      <c r="B6731" s="109"/>
      <c r="C6731" s="16"/>
      <c r="Y6731" s="98"/>
    </row>
    <row r="6732" spans="2:25" x14ac:dyDescent="0.25">
      <c r="B6732" s="109"/>
      <c r="C6732" s="16"/>
      <c r="Y6732" s="98"/>
    </row>
    <row r="6733" spans="2:25" x14ac:dyDescent="0.25">
      <c r="B6733" s="109"/>
      <c r="C6733" s="16"/>
      <c r="Y6733" s="98"/>
    </row>
    <row r="6734" spans="2:25" x14ac:dyDescent="0.25">
      <c r="B6734" s="109"/>
      <c r="C6734" s="16"/>
      <c r="Y6734" s="98"/>
    </row>
    <row r="6735" spans="2:25" x14ac:dyDescent="0.25">
      <c r="B6735" s="109"/>
      <c r="C6735" s="16"/>
      <c r="Y6735" s="98"/>
    </row>
    <row r="6736" spans="2:25" x14ac:dyDescent="0.25">
      <c r="B6736" s="109"/>
      <c r="C6736" s="16"/>
      <c r="Y6736" s="98"/>
    </row>
    <row r="6737" spans="2:25" x14ac:dyDescent="0.25">
      <c r="B6737" s="109"/>
      <c r="C6737" s="16"/>
      <c r="Y6737" s="98"/>
    </row>
    <row r="6738" spans="2:25" x14ac:dyDescent="0.25">
      <c r="B6738" s="109"/>
      <c r="C6738" s="16"/>
      <c r="Y6738" s="98"/>
    </row>
    <row r="6739" spans="2:25" x14ac:dyDescent="0.25">
      <c r="B6739" s="109"/>
      <c r="C6739" s="16"/>
      <c r="Y6739" s="98"/>
    </row>
    <row r="6740" spans="2:25" x14ac:dyDescent="0.25">
      <c r="B6740" s="109"/>
      <c r="C6740" s="16"/>
      <c r="Y6740" s="98"/>
    </row>
    <row r="6741" spans="2:25" x14ac:dyDescent="0.25">
      <c r="B6741" s="109"/>
      <c r="C6741" s="16"/>
      <c r="Y6741" s="98"/>
    </row>
    <row r="6742" spans="2:25" x14ac:dyDescent="0.25">
      <c r="B6742" s="109"/>
      <c r="C6742" s="16"/>
      <c r="Y6742" s="98"/>
    </row>
    <row r="6743" spans="2:25" x14ac:dyDescent="0.25">
      <c r="B6743" s="109"/>
      <c r="C6743" s="16"/>
      <c r="Y6743" s="98"/>
    </row>
    <row r="6744" spans="2:25" x14ac:dyDescent="0.25">
      <c r="B6744" s="109"/>
      <c r="C6744" s="16"/>
      <c r="Y6744" s="98"/>
    </row>
    <row r="6745" spans="2:25" x14ac:dyDescent="0.25">
      <c r="B6745" s="109"/>
      <c r="C6745" s="16"/>
      <c r="Y6745" s="98"/>
    </row>
    <row r="6746" spans="2:25" x14ac:dyDescent="0.25">
      <c r="B6746" s="109"/>
      <c r="C6746" s="16"/>
      <c r="Y6746" s="98"/>
    </row>
    <row r="6747" spans="2:25" x14ac:dyDescent="0.25">
      <c r="B6747" s="109"/>
      <c r="C6747" s="16"/>
      <c r="Y6747" s="98"/>
    </row>
    <row r="6748" spans="2:25" x14ac:dyDescent="0.25">
      <c r="B6748" s="109"/>
      <c r="C6748" s="16"/>
      <c r="Y6748" s="98"/>
    </row>
    <row r="6749" spans="2:25" x14ac:dyDescent="0.25">
      <c r="B6749" s="109"/>
      <c r="C6749" s="16"/>
      <c r="Y6749" s="98"/>
    </row>
    <row r="6750" spans="2:25" x14ac:dyDescent="0.25">
      <c r="B6750" s="109"/>
      <c r="C6750" s="16"/>
      <c r="Y6750" s="98"/>
    </row>
    <row r="6751" spans="2:25" x14ac:dyDescent="0.25">
      <c r="B6751" s="109"/>
      <c r="C6751" s="16"/>
      <c r="Y6751" s="98"/>
    </row>
    <row r="6752" spans="2:25" x14ac:dyDescent="0.25">
      <c r="B6752" s="109"/>
      <c r="C6752" s="16"/>
      <c r="Y6752" s="98"/>
    </row>
    <row r="6753" spans="2:25" x14ac:dyDescent="0.25">
      <c r="B6753" s="109"/>
      <c r="C6753" s="16"/>
      <c r="Y6753" s="98"/>
    </row>
    <row r="6754" spans="2:25" x14ac:dyDescent="0.25">
      <c r="B6754" s="109"/>
      <c r="C6754" s="16"/>
      <c r="Y6754" s="98"/>
    </row>
    <row r="6755" spans="2:25" x14ac:dyDescent="0.25">
      <c r="B6755" s="109"/>
      <c r="C6755" s="16"/>
      <c r="Y6755" s="98"/>
    </row>
    <row r="6756" spans="2:25" x14ac:dyDescent="0.25">
      <c r="B6756" s="109"/>
      <c r="C6756" s="16"/>
      <c r="Y6756" s="98"/>
    </row>
    <row r="6757" spans="2:25" x14ac:dyDescent="0.25">
      <c r="B6757" s="109"/>
      <c r="C6757" s="16"/>
      <c r="Y6757" s="98"/>
    </row>
    <row r="6758" spans="2:25" x14ac:dyDescent="0.25">
      <c r="B6758" s="109"/>
      <c r="C6758" s="16"/>
      <c r="Y6758" s="98"/>
    </row>
    <row r="6759" spans="2:25" x14ac:dyDescent="0.25">
      <c r="B6759" s="109"/>
      <c r="C6759" s="16"/>
      <c r="Y6759" s="98"/>
    </row>
    <row r="6760" spans="2:25" x14ac:dyDescent="0.25">
      <c r="B6760" s="109"/>
      <c r="C6760" s="16"/>
      <c r="Y6760" s="98"/>
    </row>
    <row r="6761" spans="2:25" x14ac:dyDescent="0.25">
      <c r="B6761" s="109"/>
      <c r="C6761" s="16"/>
      <c r="Y6761" s="98"/>
    </row>
    <row r="6762" spans="2:25" x14ac:dyDescent="0.25">
      <c r="B6762" s="109"/>
      <c r="C6762" s="16"/>
      <c r="Y6762" s="98"/>
    </row>
    <row r="6763" spans="2:25" x14ac:dyDescent="0.25">
      <c r="B6763" s="109"/>
      <c r="C6763" s="16"/>
      <c r="Y6763" s="98"/>
    </row>
    <row r="6764" spans="2:25" x14ac:dyDescent="0.25">
      <c r="B6764" s="109"/>
      <c r="C6764" s="16"/>
      <c r="Y6764" s="98"/>
    </row>
    <row r="6765" spans="2:25" x14ac:dyDescent="0.25">
      <c r="B6765" s="109"/>
      <c r="C6765" s="16"/>
      <c r="Y6765" s="98"/>
    </row>
    <row r="6766" spans="2:25" x14ac:dyDescent="0.25">
      <c r="B6766" s="109"/>
      <c r="C6766" s="16"/>
      <c r="Y6766" s="98"/>
    </row>
    <row r="6767" spans="2:25" x14ac:dyDescent="0.25">
      <c r="B6767" s="109"/>
      <c r="C6767" s="16"/>
      <c r="Y6767" s="98"/>
    </row>
    <row r="6768" spans="2:25" x14ac:dyDescent="0.25">
      <c r="B6768" s="109"/>
      <c r="C6768" s="16"/>
      <c r="Y6768" s="98"/>
    </row>
    <row r="6769" spans="2:25" x14ac:dyDescent="0.25">
      <c r="B6769" s="109"/>
      <c r="C6769" s="16"/>
      <c r="Y6769" s="98"/>
    </row>
    <row r="6770" spans="2:25" x14ac:dyDescent="0.25">
      <c r="B6770" s="109"/>
      <c r="C6770" s="16"/>
      <c r="Y6770" s="98"/>
    </row>
    <row r="6771" spans="2:25" x14ac:dyDescent="0.25">
      <c r="B6771" s="109"/>
      <c r="C6771" s="16"/>
      <c r="Y6771" s="98"/>
    </row>
    <row r="6772" spans="2:25" x14ac:dyDescent="0.25">
      <c r="B6772" s="109"/>
      <c r="C6772" s="16"/>
      <c r="Y6772" s="98"/>
    </row>
    <row r="6773" spans="2:25" x14ac:dyDescent="0.25">
      <c r="B6773" s="109"/>
      <c r="C6773" s="16"/>
      <c r="Y6773" s="98"/>
    </row>
    <row r="6774" spans="2:25" x14ac:dyDescent="0.25">
      <c r="B6774" s="109"/>
      <c r="C6774" s="16"/>
      <c r="Y6774" s="98"/>
    </row>
    <row r="6775" spans="2:25" x14ac:dyDescent="0.25">
      <c r="B6775" s="109"/>
      <c r="C6775" s="16"/>
      <c r="Y6775" s="98"/>
    </row>
    <row r="6776" spans="2:25" x14ac:dyDescent="0.25">
      <c r="B6776" s="109"/>
      <c r="C6776" s="16"/>
      <c r="Y6776" s="98"/>
    </row>
    <row r="6777" spans="2:25" x14ac:dyDescent="0.25">
      <c r="B6777" s="109"/>
      <c r="C6777" s="16"/>
      <c r="Y6777" s="98"/>
    </row>
    <row r="6778" spans="2:25" x14ac:dyDescent="0.25">
      <c r="B6778" s="109"/>
      <c r="C6778" s="16"/>
      <c r="Y6778" s="98"/>
    </row>
    <row r="6779" spans="2:25" x14ac:dyDescent="0.25">
      <c r="B6779" s="109"/>
      <c r="C6779" s="16"/>
      <c r="Y6779" s="98"/>
    </row>
    <row r="6780" spans="2:25" x14ac:dyDescent="0.25">
      <c r="B6780" s="109"/>
      <c r="C6780" s="16"/>
      <c r="Y6780" s="98"/>
    </row>
    <row r="6781" spans="2:25" x14ac:dyDescent="0.25">
      <c r="B6781" s="109"/>
      <c r="C6781" s="16"/>
      <c r="Y6781" s="98"/>
    </row>
    <row r="6782" spans="2:25" x14ac:dyDescent="0.25">
      <c r="B6782" s="109"/>
      <c r="C6782" s="16"/>
      <c r="Y6782" s="98"/>
    </row>
    <row r="6783" spans="2:25" x14ac:dyDescent="0.25">
      <c r="B6783" s="109"/>
      <c r="C6783" s="16"/>
      <c r="Y6783" s="98"/>
    </row>
    <row r="6784" spans="2:25" x14ac:dyDescent="0.25">
      <c r="B6784" s="109"/>
      <c r="C6784" s="16"/>
      <c r="Y6784" s="98"/>
    </row>
    <row r="6785" spans="2:25" x14ac:dyDescent="0.25">
      <c r="B6785" s="109"/>
      <c r="C6785" s="16"/>
      <c r="Y6785" s="98"/>
    </row>
    <row r="6786" spans="2:25" x14ac:dyDescent="0.25">
      <c r="B6786" s="109"/>
      <c r="C6786" s="16"/>
      <c r="Y6786" s="98"/>
    </row>
    <row r="6787" spans="2:25" x14ac:dyDescent="0.25">
      <c r="B6787" s="109"/>
      <c r="C6787" s="16"/>
      <c r="Y6787" s="98"/>
    </row>
    <row r="6788" spans="2:25" x14ac:dyDescent="0.25">
      <c r="B6788" s="109"/>
      <c r="C6788" s="16"/>
      <c r="Y6788" s="98"/>
    </row>
    <row r="6789" spans="2:25" x14ac:dyDescent="0.25">
      <c r="B6789" s="109"/>
      <c r="C6789" s="16"/>
      <c r="Y6789" s="98"/>
    </row>
    <row r="6790" spans="2:25" x14ac:dyDescent="0.25">
      <c r="B6790" s="109"/>
      <c r="C6790" s="16"/>
      <c r="Y6790" s="98"/>
    </row>
    <row r="6791" spans="2:25" x14ac:dyDescent="0.25">
      <c r="B6791" s="109"/>
      <c r="C6791" s="16"/>
      <c r="Y6791" s="98"/>
    </row>
    <row r="6792" spans="2:25" x14ac:dyDescent="0.25">
      <c r="B6792" s="109"/>
      <c r="C6792" s="16"/>
      <c r="Y6792" s="98"/>
    </row>
    <row r="6793" spans="2:25" x14ac:dyDescent="0.25">
      <c r="B6793" s="109"/>
      <c r="C6793" s="16"/>
      <c r="Y6793" s="98"/>
    </row>
    <row r="6794" spans="2:25" x14ac:dyDescent="0.25">
      <c r="B6794" s="109"/>
      <c r="C6794" s="16"/>
      <c r="Y6794" s="98"/>
    </row>
    <row r="6795" spans="2:25" x14ac:dyDescent="0.25">
      <c r="B6795" s="109"/>
      <c r="C6795" s="16"/>
      <c r="Y6795" s="98"/>
    </row>
    <row r="6796" spans="2:25" x14ac:dyDescent="0.25">
      <c r="B6796" s="109"/>
      <c r="C6796" s="16"/>
      <c r="Y6796" s="98"/>
    </row>
    <row r="6797" spans="2:25" x14ac:dyDescent="0.25">
      <c r="B6797" s="109"/>
      <c r="C6797" s="16"/>
      <c r="Y6797" s="98"/>
    </row>
    <row r="6798" spans="2:25" x14ac:dyDescent="0.25">
      <c r="B6798" s="109"/>
      <c r="C6798" s="16"/>
      <c r="Y6798" s="98"/>
    </row>
    <row r="6799" spans="2:25" x14ac:dyDescent="0.25">
      <c r="B6799" s="109"/>
      <c r="C6799" s="16"/>
      <c r="Y6799" s="98"/>
    </row>
    <row r="6800" spans="2:25" x14ac:dyDescent="0.25">
      <c r="B6800" s="109"/>
      <c r="C6800" s="16"/>
      <c r="Y6800" s="98"/>
    </row>
    <row r="6801" spans="2:25" x14ac:dyDescent="0.25">
      <c r="B6801" s="109"/>
      <c r="C6801" s="16"/>
      <c r="Y6801" s="98"/>
    </row>
    <row r="6802" spans="2:25" x14ac:dyDescent="0.25">
      <c r="B6802" s="109"/>
      <c r="C6802" s="16"/>
      <c r="Y6802" s="98"/>
    </row>
    <row r="6803" spans="2:25" x14ac:dyDescent="0.25">
      <c r="B6803" s="109"/>
      <c r="C6803" s="16"/>
      <c r="Y6803" s="98"/>
    </row>
    <row r="6804" spans="2:25" x14ac:dyDescent="0.25">
      <c r="B6804" s="109"/>
      <c r="C6804" s="16"/>
      <c r="Y6804" s="98"/>
    </row>
    <row r="6805" spans="2:25" x14ac:dyDescent="0.25">
      <c r="B6805" s="109"/>
      <c r="C6805" s="16"/>
      <c r="Y6805" s="98"/>
    </row>
    <row r="6806" spans="2:25" x14ac:dyDescent="0.25">
      <c r="B6806" s="109"/>
      <c r="C6806" s="16"/>
      <c r="Y6806" s="98"/>
    </row>
    <row r="6807" spans="2:25" x14ac:dyDescent="0.25">
      <c r="B6807" s="109"/>
      <c r="C6807" s="16"/>
      <c r="Y6807" s="98"/>
    </row>
    <row r="6808" spans="2:25" x14ac:dyDescent="0.25">
      <c r="B6808" s="109"/>
      <c r="C6808" s="16"/>
      <c r="Y6808" s="98"/>
    </row>
    <row r="6809" spans="2:25" x14ac:dyDescent="0.25">
      <c r="B6809" s="109"/>
      <c r="C6809" s="16"/>
      <c r="Y6809" s="98"/>
    </row>
    <row r="6810" spans="2:25" x14ac:dyDescent="0.25">
      <c r="B6810" s="109"/>
      <c r="C6810" s="16"/>
      <c r="Y6810" s="98"/>
    </row>
    <row r="6811" spans="2:25" x14ac:dyDescent="0.25">
      <c r="B6811" s="109"/>
      <c r="C6811" s="16"/>
      <c r="Y6811" s="98"/>
    </row>
    <row r="6812" spans="2:25" x14ac:dyDescent="0.25">
      <c r="B6812" s="109"/>
      <c r="C6812" s="16"/>
      <c r="Y6812" s="98"/>
    </row>
    <row r="6813" spans="2:25" x14ac:dyDescent="0.25">
      <c r="B6813" s="109"/>
      <c r="C6813" s="16"/>
      <c r="Y6813" s="98"/>
    </row>
    <row r="6814" spans="2:25" x14ac:dyDescent="0.25">
      <c r="B6814" s="109"/>
      <c r="C6814" s="16"/>
      <c r="Y6814" s="98"/>
    </row>
    <row r="6815" spans="2:25" x14ac:dyDescent="0.25">
      <c r="B6815" s="109"/>
      <c r="C6815" s="16"/>
      <c r="Y6815" s="98"/>
    </row>
    <row r="6816" spans="2:25" x14ac:dyDescent="0.25">
      <c r="B6816" s="109"/>
      <c r="C6816" s="16"/>
      <c r="Y6816" s="98"/>
    </row>
    <row r="6817" spans="2:25" x14ac:dyDescent="0.25">
      <c r="B6817" s="109"/>
      <c r="C6817" s="16"/>
      <c r="Y6817" s="98"/>
    </row>
    <row r="6818" spans="2:25" x14ac:dyDescent="0.25">
      <c r="B6818" s="109"/>
      <c r="C6818" s="16"/>
      <c r="Y6818" s="98"/>
    </row>
    <row r="6819" spans="2:25" x14ac:dyDescent="0.25">
      <c r="B6819" s="109"/>
      <c r="C6819" s="16"/>
      <c r="Y6819" s="98"/>
    </row>
    <row r="6820" spans="2:25" x14ac:dyDescent="0.25">
      <c r="B6820" s="109"/>
      <c r="C6820" s="16"/>
      <c r="Y6820" s="98"/>
    </row>
    <row r="6821" spans="2:25" x14ac:dyDescent="0.25">
      <c r="B6821" s="109"/>
      <c r="C6821" s="16"/>
      <c r="Y6821" s="98"/>
    </row>
    <row r="6822" spans="2:25" x14ac:dyDescent="0.25">
      <c r="B6822" s="109"/>
      <c r="C6822" s="16"/>
      <c r="Y6822" s="98"/>
    </row>
    <row r="6823" spans="2:25" x14ac:dyDescent="0.25">
      <c r="B6823" s="109"/>
      <c r="C6823" s="16"/>
      <c r="Y6823" s="98"/>
    </row>
    <row r="6824" spans="2:25" x14ac:dyDescent="0.25">
      <c r="B6824" s="109"/>
      <c r="C6824" s="16"/>
      <c r="Y6824" s="98"/>
    </row>
    <row r="6825" spans="2:25" x14ac:dyDescent="0.25">
      <c r="B6825" s="109"/>
      <c r="C6825" s="16"/>
      <c r="Y6825" s="98"/>
    </row>
    <row r="6826" spans="2:25" x14ac:dyDescent="0.25">
      <c r="B6826" s="109"/>
      <c r="C6826" s="16"/>
      <c r="Y6826" s="98"/>
    </row>
    <row r="6827" spans="2:25" x14ac:dyDescent="0.25">
      <c r="B6827" s="109"/>
      <c r="C6827" s="16"/>
      <c r="Y6827" s="98"/>
    </row>
    <row r="6828" spans="2:25" x14ac:dyDescent="0.25">
      <c r="B6828" s="109"/>
      <c r="C6828" s="16"/>
      <c r="Y6828" s="98"/>
    </row>
    <row r="6829" spans="2:25" x14ac:dyDescent="0.25">
      <c r="B6829" s="109"/>
      <c r="C6829" s="16"/>
      <c r="Y6829" s="98"/>
    </row>
    <row r="6830" spans="2:25" x14ac:dyDescent="0.25">
      <c r="B6830" s="109"/>
      <c r="C6830" s="16"/>
      <c r="Y6830" s="98"/>
    </row>
    <row r="6831" spans="2:25" x14ac:dyDescent="0.25">
      <c r="B6831" s="109"/>
      <c r="C6831" s="16"/>
      <c r="Y6831" s="98"/>
    </row>
    <row r="6832" spans="2:25" x14ac:dyDescent="0.25">
      <c r="B6832" s="109"/>
      <c r="C6832" s="16"/>
      <c r="Y6832" s="98"/>
    </row>
    <row r="6833" spans="2:25" x14ac:dyDescent="0.25">
      <c r="B6833" s="109"/>
      <c r="C6833" s="16"/>
      <c r="Y6833" s="98"/>
    </row>
    <row r="6834" spans="2:25" x14ac:dyDescent="0.25">
      <c r="B6834" s="109"/>
      <c r="C6834" s="16"/>
      <c r="Y6834" s="98"/>
    </row>
    <row r="6835" spans="2:25" x14ac:dyDescent="0.25">
      <c r="B6835" s="109"/>
      <c r="C6835" s="16"/>
      <c r="Y6835" s="98"/>
    </row>
    <row r="6836" spans="2:25" x14ac:dyDescent="0.25">
      <c r="B6836" s="109"/>
      <c r="C6836" s="16"/>
      <c r="Y6836" s="98"/>
    </row>
    <row r="6837" spans="2:25" x14ac:dyDescent="0.25">
      <c r="B6837" s="109"/>
      <c r="C6837" s="16"/>
      <c r="Y6837" s="98"/>
    </row>
    <row r="6838" spans="2:25" x14ac:dyDescent="0.25">
      <c r="B6838" s="109"/>
      <c r="C6838" s="16"/>
      <c r="Y6838" s="98"/>
    </row>
    <row r="6839" spans="2:25" x14ac:dyDescent="0.25">
      <c r="B6839" s="109"/>
      <c r="C6839" s="16"/>
      <c r="Y6839" s="98"/>
    </row>
    <row r="6840" spans="2:25" x14ac:dyDescent="0.25">
      <c r="B6840" s="109"/>
      <c r="C6840" s="16"/>
      <c r="Y6840" s="98"/>
    </row>
    <row r="6841" spans="2:25" x14ac:dyDescent="0.25">
      <c r="B6841" s="109"/>
      <c r="C6841" s="16"/>
      <c r="Y6841" s="98"/>
    </row>
    <row r="6842" spans="2:25" x14ac:dyDescent="0.25">
      <c r="B6842" s="109"/>
      <c r="C6842" s="16"/>
      <c r="Y6842" s="98"/>
    </row>
    <row r="6843" spans="2:25" x14ac:dyDescent="0.25">
      <c r="B6843" s="109"/>
      <c r="C6843" s="16"/>
      <c r="Y6843" s="98"/>
    </row>
    <row r="6844" spans="2:25" x14ac:dyDescent="0.25">
      <c r="B6844" s="109"/>
      <c r="C6844" s="16"/>
      <c r="Y6844" s="98"/>
    </row>
    <row r="6845" spans="2:25" x14ac:dyDescent="0.25">
      <c r="B6845" s="109"/>
      <c r="C6845" s="16"/>
      <c r="Y6845" s="98"/>
    </row>
    <row r="6846" spans="2:25" x14ac:dyDescent="0.25">
      <c r="B6846" s="109"/>
      <c r="C6846" s="16"/>
      <c r="Y6846" s="98"/>
    </row>
    <row r="6847" spans="2:25" x14ac:dyDescent="0.25">
      <c r="B6847" s="109"/>
      <c r="C6847" s="16"/>
      <c r="Y6847" s="98"/>
    </row>
    <row r="6848" spans="2:25" x14ac:dyDescent="0.25">
      <c r="B6848" s="109"/>
      <c r="C6848" s="16"/>
      <c r="Y6848" s="98"/>
    </row>
    <row r="6849" spans="2:25" x14ac:dyDescent="0.25">
      <c r="B6849" s="109"/>
      <c r="C6849" s="16"/>
      <c r="Y6849" s="98"/>
    </row>
    <row r="6850" spans="2:25" x14ac:dyDescent="0.25">
      <c r="B6850" s="109"/>
      <c r="C6850" s="16"/>
      <c r="Y6850" s="98"/>
    </row>
    <row r="6851" spans="2:25" x14ac:dyDescent="0.25">
      <c r="B6851" s="109"/>
      <c r="C6851" s="16"/>
      <c r="Y6851" s="98"/>
    </row>
    <row r="6852" spans="2:25" x14ac:dyDescent="0.25">
      <c r="B6852" s="109"/>
      <c r="C6852" s="16"/>
      <c r="Y6852" s="98"/>
    </row>
    <row r="6853" spans="2:25" x14ac:dyDescent="0.25">
      <c r="B6853" s="109"/>
      <c r="C6853" s="16"/>
      <c r="Y6853" s="98"/>
    </row>
    <row r="6854" spans="2:25" x14ac:dyDescent="0.25">
      <c r="B6854" s="109"/>
      <c r="C6854" s="16"/>
      <c r="Y6854" s="98"/>
    </row>
    <row r="6855" spans="2:25" x14ac:dyDescent="0.25">
      <c r="B6855" s="109"/>
      <c r="C6855" s="16"/>
      <c r="Y6855" s="98"/>
    </row>
    <row r="6856" spans="2:25" x14ac:dyDescent="0.25">
      <c r="B6856" s="109"/>
      <c r="C6856" s="16"/>
      <c r="Y6856" s="98"/>
    </row>
    <row r="6857" spans="2:25" x14ac:dyDescent="0.25">
      <c r="B6857" s="109"/>
      <c r="C6857" s="16"/>
      <c r="Y6857" s="98"/>
    </row>
    <row r="6858" spans="2:25" x14ac:dyDescent="0.25">
      <c r="B6858" s="109"/>
      <c r="C6858" s="16"/>
      <c r="Y6858" s="98"/>
    </row>
    <row r="6859" spans="2:25" x14ac:dyDescent="0.25">
      <c r="B6859" s="109"/>
      <c r="C6859" s="16"/>
      <c r="Y6859" s="98"/>
    </row>
    <row r="6860" spans="2:25" x14ac:dyDescent="0.25">
      <c r="B6860" s="109"/>
      <c r="C6860" s="16"/>
      <c r="Y6860" s="98"/>
    </row>
    <row r="6861" spans="2:25" x14ac:dyDescent="0.25">
      <c r="B6861" s="109"/>
      <c r="C6861" s="16"/>
      <c r="Y6861" s="98"/>
    </row>
    <row r="6862" spans="2:25" x14ac:dyDescent="0.25">
      <c r="B6862" s="109"/>
      <c r="C6862" s="16"/>
      <c r="Y6862" s="98"/>
    </row>
    <row r="6863" spans="2:25" x14ac:dyDescent="0.25">
      <c r="B6863" s="109"/>
      <c r="C6863" s="16"/>
      <c r="Y6863" s="98"/>
    </row>
    <row r="6864" spans="2:25" x14ac:dyDescent="0.25">
      <c r="B6864" s="109"/>
      <c r="C6864" s="16"/>
      <c r="Y6864" s="98"/>
    </row>
    <row r="6865" spans="2:25" x14ac:dyDescent="0.25">
      <c r="B6865" s="109"/>
      <c r="C6865" s="16"/>
      <c r="Y6865" s="98"/>
    </row>
    <row r="6866" spans="2:25" x14ac:dyDescent="0.25">
      <c r="B6866" s="109"/>
      <c r="C6866" s="16"/>
      <c r="Y6866" s="98"/>
    </row>
    <row r="6867" spans="2:25" x14ac:dyDescent="0.25">
      <c r="B6867" s="109"/>
      <c r="C6867" s="16"/>
      <c r="Y6867" s="98"/>
    </row>
    <row r="6868" spans="2:25" x14ac:dyDescent="0.25">
      <c r="B6868" s="109"/>
      <c r="C6868" s="16"/>
      <c r="Y6868" s="98"/>
    </row>
    <row r="6869" spans="2:25" x14ac:dyDescent="0.25">
      <c r="B6869" s="109"/>
      <c r="C6869" s="16"/>
      <c r="Y6869" s="98"/>
    </row>
    <row r="6870" spans="2:25" x14ac:dyDescent="0.25">
      <c r="B6870" s="109"/>
      <c r="C6870" s="16"/>
      <c r="Y6870" s="98"/>
    </row>
    <row r="6871" spans="2:25" x14ac:dyDescent="0.25">
      <c r="B6871" s="109"/>
      <c r="C6871" s="16"/>
      <c r="Y6871" s="98"/>
    </row>
    <row r="6872" spans="2:25" x14ac:dyDescent="0.25">
      <c r="B6872" s="109"/>
      <c r="C6872" s="16"/>
      <c r="Y6872" s="98"/>
    </row>
    <row r="6873" spans="2:25" x14ac:dyDescent="0.25">
      <c r="B6873" s="109"/>
      <c r="C6873" s="16"/>
      <c r="Y6873" s="98"/>
    </row>
    <row r="6874" spans="2:25" x14ac:dyDescent="0.25">
      <c r="B6874" s="109"/>
      <c r="C6874" s="16"/>
      <c r="Y6874" s="98"/>
    </row>
    <row r="6875" spans="2:25" x14ac:dyDescent="0.25">
      <c r="B6875" s="109"/>
      <c r="C6875" s="16"/>
      <c r="Y6875" s="98"/>
    </row>
    <row r="6876" spans="2:25" x14ac:dyDescent="0.25">
      <c r="B6876" s="109"/>
      <c r="C6876" s="16"/>
      <c r="Y6876" s="98"/>
    </row>
    <row r="6877" spans="2:25" x14ac:dyDescent="0.25">
      <c r="B6877" s="109"/>
      <c r="C6877" s="16"/>
      <c r="Y6877" s="98"/>
    </row>
    <row r="6878" spans="2:25" x14ac:dyDescent="0.25">
      <c r="B6878" s="109"/>
      <c r="C6878" s="16"/>
      <c r="Y6878" s="98"/>
    </row>
    <row r="6879" spans="2:25" x14ac:dyDescent="0.25">
      <c r="B6879" s="109"/>
      <c r="C6879" s="16"/>
      <c r="Y6879" s="98"/>
    </row>
    <row r="6880" spans="2:25" x14ac:dyDescent="0.25">
      <c r="B6880" s="109"/>
      <c r="C6880" s="16"/>
      <c r="Y6880" s="98"/>
    </row>
    <row r="6881" spans="2:25" x14ac:dyDescent="0.25">
      <c r="B6881" s="109"/>
      <c r="C6881" s="16"/>
      <c r="Y6881" s="98"/>
    </row>
    <row r="6882" spans="2:25" x14ac:dyDescent="0.25">
      <c r="B6882" s="109"/>
      <c r="C6882" s="16"/>
      <c r="Y6882" s="98"/>
    </row>
    <row r="6883" spans="2:25" x14ac:dyDescent="0.25">
      <c r="B6883" s="109"/>
      <c r="C6883" s="16"/>
      <c r="Y6883" s="98"/>
    </row>
    <row r="6884" spans="2:25" x14ac:dyDescent="0.25">
      <c r="B6884" s="109"/>
      <c r="C6884" s="16"/>
      <c r="Y6884" s="98"/>
    </row>
    <row r="6885" spans="2:25" x14ac:dyDescent="0.25">
      <c r="B6885" s="109"/>
      <c r="C6885" s="16"/>
      <c r="Y6885" s="98"/>
    </row>
    <row r="6886" spans="2:25" x14ac:dyDescent="0.25">
      <c r="B6886" s="109"/>
      <c r="C6886" s="16"/>
      <c r="Y6886" s="98"/>
    </row>
    <row r="6887" spans="2:25" x14ac:dyDescent="0.25">
      <c r="B6887" s="109"/>
      <c r="C6887" s="16"/>
      <c r="Y6887" s="98"/>
    </row>
    <row r="6888" spans="2:25" x14ac:dyDescent="0.25">
      <c r="B6888" s="109"/>
      <c r="C6888" s="16"/>
      <c r="Y6888" s="98"/>
    </row>
    <row r="6889" spans="2:25" x14ac:dyDescent="0.25">
      <c r="B6889" s="109"/>
      <c r="C6889" s="16"/>
      <c r="Y6889" s="98"/>
    </row>
    <row r="6890" spans="2:25" x14ac:dyDescent="0.25">
      <c r="B6890" s="109"/>
      <c r="C6890" s="16"/>
      <c r="Y6890" s="98"/>
    </row>
    <row r="6891" spans="2:25" x14ac:dyDescent="0.25">
      <c r="B6891" s="109"/>
      <c r="C6891" s="16"/>
      <c r="Y6891" s="98"/>
    </row>
    <row r="6892" spans="2:25" x14ac:dyDescent="0.25">
      <c r="B6892" s="109"/>
      <c r="C6892" s="16"/>
      <c r="Y6892" s="98"/>
    </row>
    <row r="6893" spans="2:25" x14ac:dyDescent="0.25">
      <c r="B6893" s="109"/>
      <c r="C6893" s="16"/>
      <c r="Y6893" s="98"/>
    </row>
    <row r="6894" spans="2:25" x14ac:dyDescent="0.25">
      <c r="B6894" s="109"/>
      <c r="C6894" s="16"/>
      <c r="Y6894" s="98"/>
    </row>
    <row r="6895" spans="2:25" x14ac:dyDescent="0.25">
      <c r="B6895" s="109"/>
      <c r="C6895" s="16"/>
      <c r="Y6895" s="98"/>
    </row>
    <row r="6896" spans="2:25" x14ac:dyDescent="0.25">
      <c r="B6896" s="109"/>
      <c r="C6896" s="16"/>
      <c r="Y6896" s="98"/>
    </row>
    <row r="6897" spans="2:25" x14ac:dyDescent="0.25">
      <c r="B6897" s="109"/>
      <c r="C6897" s="16"/>
      <c r="Y6897" s="98"/>
    </row>
    <row r="6898" spans="2:25" x14ac:dyDescent="0.25">
      <c r="B6898" s="109"/>
      <c r="C6898" s="16"/>
      <c r="Y6898" s="98"/>
    </row>
    <row r="6899" spans="2:25" x14ac:dyDescent="0.25">
      <c r="B6899" s="109"/>
      <c r="C6899" s="16"/>
      <c r="Y6899" s="98"/>
    </row>
    <row r="6900" spans="2:25" x14ac:dyDescent="0.25">
      <c r="B6900" s="109"/>
      <c r="C6900" s="16"/>
      <c r="Y6900" s="98"/>
    </row>
    <row r="6901" spans="2:25" x14ac:dyDescent="0.25">
      <c r="B6901" s="109"/>
      <c r="C6901" s="16"/>
      <c r="Y6901" s="98"/>
    </row>
    <row r="6902" spans="2:25" x14ac:dyDescent="0.25">
      <c r="B6902" s="109"/>
      <c r="C6902" s="16"/>
      <c r="Y6902" s="98"/>
    </row>
    <row r="6903" spans="2:25" x14ac:dyDescent="0.25">
      <c r="B6903" s="109"/>
      <c r="C6903" s="16"/>
      <c r="Y6903" s="98"/>
    </row>
    <row r="6904" spans="2:25" x14ac:dyDescent="0.25">
      <c r="B6904" s="109"/>
      <c r="C6904" s="16"/>
      <c r="Y6904" s="98"/>
    </row>
    <row r="6905" spans="2:25" x14ac:dyDescent="0.25">
      <c r="B6905" s="109"/>
      <c r="C6905" s="16"/>
      <c r="Y6905" s="98"/>
    </row>
    <row r="6906" spans="2:25" x14ac:dyDescent="0.25">
      <c r="B6906" s="109"/>
      <c r="C6906" s="16"/>
      <c r="Y6906" s="98"/>
    </row>
    <row r="6907" spans="2:25" x14ac:dyDescent="0.25">
      <c r="B6907" s="109"/>
      <c r="C6907" s="16"/>
      <c r="Y6907" s="98"/>
    </row>
    <row r="6908" spans="2:25" x14ac:dyDescent="0.25">
      <c r="B6908" s="109"/>
      <c r="C6908" s="16"/>
      <c r="Y6908" s="98"/>
    </row>
    <row r="6909" spans="2:25" x14ac:dyDescent="0.25">
      <c r="B6909" s="109"/>
      <c r="C6909" s="16"/>
      <c r="Y6909" s="98"/>
    </row>
    <row r="6910" spans="2:25" x14ac:dyDescent="0.25">
      <c r="B6910" s="109"/>
      <c r="C6910" s="16"/>
      <c r="Y6910" s="98"/>
    </row>
    <row r="6911" spans="2:25" x14ac:dyDescent="0.25">
      <c r="B6911" s="109"/>
      <c r="C6911" s="16"/>
      <c r="Y6911" s="98"/>
    </row>
    <row r="6912" spans="2:25" x14ac:dyDescent="0.25">
      <c r="B6912" s="109"/>
      <c r="C6912" s="16"/>
      <c r="Y6912" s="98"/>
    </row>
    <row r="6913" spans="2:25" x14ac:dyDescent="0.25">
      <c r="B6913" s="109"/>
      <c r="C6913" s="16"/>
      <c r="Y6913" s="98"/>
    </row>
    <row r="6914" spans="2:25" x14ac:dyDescent="0.25">
      <c r="B6914" s="109"/>
      <c r="C6914" s="16"/>
      <c r="Y6914" s="98"/>
    </row>
    <row r="6915" spans="2:25" x14ac:dyDescent="0.25">
      <c r="B6915" s="109"/>
      <c r="C6915" s="16"/>
      <c r="Y6915" s="98"/>
    </row>
    <row r="6916" spans="2:25" x14ac:dyDescent="0.25">
      <c r="B6916" s="109"/>
      <c r="C6916" s="16"/>
      <c r="Y6916" s="98"/>
    </row>
    <row r="6917" spans="2:25" x14ac:dyDescent="0.25">
      <c r="B6917" s="109"/>
      <c r="C6917" s="16"/>
      <c r="Y6917" s="98"/>
    </row>
    <row r="6918" spans="2:25" x14ac:dyDescent="0.25">
      <c r="B6918" s="109"/>
      <c r="C6918" s="16"/>
      <c r="Y6918" s="98"/>
    </row>
    <row r="6919" spans="2:25" x14ac:dyDescent="0.25">
      <c r="B6919" s="109"/>
      <c r="C6919" s="16"/>
      <c r="Y6919" s="98"/>
    </row>
    <row r="6920" spans="2:25" x14ac:dyDescent="0.25">
      <c r="B6920" s="109"/>
      <c r="C6920" s="16"/>
      <c r="Y6920" s="98"/>
    </row>
    <row r="6921" spans="2:25" x14ac:dyDescent="0.25">
      <c r="B6921" s="109"/>
      <c r="C6921" s="16"/>
      <c r="Y6921" s="98"/>
    </row>
    <row r="6922" spans="2:25" x14ac:dyDescent="0.25">
      <c r="B6922" s="109"/>
      <c r="C6922" s="16"/>
      <c r="Y6922" s="98"/>
    </row>
    <row r="6923" spans="2:25" x14ac:dyDescent="0.25">
      <c r="B6923" s="109"/>
      <c r="C6923" s="16"/>
      <c r="Y6923" s="98"/>
    </row>
    <row r="6924" spans="2:25" x14ac:dyDescent="0.25">
      <c r="B6924" s="109"/>
      <c r="C6924" s="16"/>
      <c r="Y6924" s="98"/>
    </row>
    <row r="6925" spans="2:25" x14ac:dyDescent="0.25">
      <c r="B6925" s="109"/>
      <c r="C6925" s="16"/>
      <c r="Y6925" s="98"/>
    </row>
    <row r="6926" spans="2:25" x14ac:dyDescent="0.25">
      <c r="B6926" s="109"/>
      <c r="C6926" s="16"/>
      <c r="Y6926" s="98"/>
    </row>
    <row r="6927" spans="2:25" x14ac:dyDescent="0.25">
      <c r="B6927" s="109"/>
      <c r="C6927" s="16"/>
      <c r="Y6927" s="98"/>
    </row>
    <row r="6928" spans="2:25" x14ac:dyDescent="0.25">
      <c r="B6928" s="109"/>
      <c r="C6928" s="16"/>
      <c r="Y6928" s="98"/>
    </row>
    <row r="6929" spans="2:25" x14ac:dyDescent="0.25">
      <c r="B6929" s="109"/>
      <c r="C6929" s="16"/>
      <c r="Y6929" s="98"/>
    </row>
    <row r="6930" spans="2:25" x14ac:dyDescent="0.25">
      <c r="B6930" s="109"/>
      <c r="C6930" s="16"/>
      <c r="Y6930" s="98"/>
    </row>
    <row r="6931" spans="2:25" x14ac:dyDescent="0.25">
      <c r="B6931" s="109"/>
      <c r="C6931" s="16"/>
      <c r="Y6931" s="98"/>
    </row>
    <row r="6932" spans="2:25" x14ac:dyDescent="0.25">
      <c r="B6932" s="109"/>
      <c r="C6932" s="16"/>
      <c r="Y6932" s="98"/>
    </row>
    <row r="6933" spans="2:25" x14ac:dyDescent="0.25">
      <c r="B6933" s="109"/>
      <c r="C6933" s="16"/>
      <c r="Y6933" s="98"/>
    </row>
    <row r="6934" spans="2:25" x14ac:dyDescent="0.25">
      <c r="B6934" s="109"/>
      <c r="C6934" s="16"/>
      <c r="Y6934" s="98"/>
    </row>
    <row r="6935" spans="2:25" x14ac:dyDescent="0.25">
      <c r="B6935" s="109"/>
      <c r="C6935" s="16"/>
      <c r="Y6935" s="98"/>
    </row>
    <row r="6936" spans="2:25" x14ac:dyDescent="0.25">
      <c r="B6936" s="109"/>
      <c r="C6936" s="16"/>
      <c r="Y6936" s="98"/>
    </row>
    <row r="6937" spans="2:25" x14ac:dyDescent="0.25">
      <c r="B6937" s="109"/>
      <c r="C6937" s="16"/>
      <c r="Y6937" s="98"/>
    </row>
    <row r="6938" spans="2:25" x14ac:dyDescent="0.25">
      <c r="B6938" s="109"/>
      <c r="C6938" s="16"/>
      <c r="Y6938" s="98"/>
    </row>
    <row r="6939" spans="2:25" x14ac:dyDescent="0.25">
      <c r="B6939" s="109"/>
      <c r="C6939" s="16"/>
      <c r="Y6939" s="98"/>
    </row>
    <row r="6940" spans="2:25" x14ac:dyDescent="0.25">
      <c r="B6940" s="109"/>
      <c r="C6940" s="16"/>
      <c r="Y6940" s="98"/>
    </row>
    <row r="6941" spans="2:25" x14ac:dyDescent="0.25">
      <c r="B6941" s="109"/>
      <c r="C6941" s="16"/>
      <c r="Y6941" s="98"/>
    </row>
    <row r="6942" spans="2:25" x14ac:dyDescent="0.25">
      <c r="B6942" s="109"/>
      <c r="C6942" s="16"/>
      <c r="Y6942" s="98"/>
    </row>
    <row r="6943" spans="2:25" x14ac:dyDescent="0.25">
      <c r="B6943" s="109"/>
      <c r="C6943" s="16"/>
      <c r="Y6943" s="98"/>
    </row>
    <row r="6944" spans="2:25" x14ac:dyDescent="0.25">
      <c r="B6944" s="109"/>
      <c r="C6944" s="16"/>
      <c r="Y6944" s="98"/>
    </row>
    <row r="6945" spans="2:25" x14ac:dyDescent="0.25">
      <c r="B6945" s="109"/>
      <c r="C6945" s="16"/>
      <c r="Y6945" s="98"/>
    </row>
    <row r="6946" spans="2:25" x14ac:dyDescent="0.25">
      <c r="B6946" s="109"/>
      <c r="C6946" s="16"/>
      <c r="Y6946" s="98"/>
    </row>
    <row r="6947" spans="2:25" x14ac:dyDescent="0.25">
      <c r="B6947" s="109"/>
      <c r="C6947" s="16"/>
      <c r="Y6947" s="98"/>
    </row>
    <row r="6948" spans="2:25" x14ac:dyDescent="0.25">
      <c r="B6948" s="109"/>
      <c r="C6948" s="16"/>
      <c r="Y6948" s="98"/>
    </row>
    <row r="6949" spans="2:25" x14ac:dyDescent="0.25">
      <c r="B6949" s="109"/>
      <c r="C6949" s="16"/>
      <c r="Y6949" s="98"/>
    </row>
    <row r="6950" spans="2:25" x14ac:dyDescent="0.25">
      <c r="B6950" s="109"/>
      <c r="C6950" s="16"/>
      <c r="Y6950" s="98"/>
    </row>
    <row r="6951" spans="2:25" x14ac:dyDescent="0.25">
      <c r="B6951" s="109"/>
      <c r="C6951" s="16"/>
      <c r="Y6951" s="98"/>
    </row>
    <row r="6952" spans="2:25" x14ac:dyDescent="0.25">
      <c r="B6952" s="109"/>
      <c r="C6952" s="16"/>
      <c r="Y6952" s="98"/>
    </row>
    <row r="6953" spans="2:25" x14ac:dyDescent="0.25">
      <c r="B6953" s="109"/>
      <c r="C6953" s="16"/>
      <c r="Y6953" s="98"/>
    </row>
    <row r="6954" spans="2:25" x14ac:dyDescent="0.25">
      <c r="B6954" s="109"/>
      <c r="C6954" s="16"/>
      <c r="Y6954" s="98"/>
    </row>
    <row r="6955" spans="2:25" x14ac:dyDescent="0.25">
      <c r="B6955" s="109"/>
      <c r="C6955" s="16"/>
      <c r="Y6955" s="98"/>
    </row>
    <row r="6956" spans="2:25" x14ac:dyDescent="0.25">
      <c r="B6956" s="109"/>
      <c r="C6956" s="16"/>
      <c r="Y6956" s="98"/>
    </row>
    <row r="6957" spans="2:25" x14ac:dyDescent="0.25">
      <c r="B6957" s="109"/>
      <c r="C6957" s="16"/>
      <c r="Y6957" s="98"/>
    </row>
    <row r="6958" spans="2:25" x14ac:dyDescent="0.25">
      <c r="B6958" s="109"/>
      <c r="C6958" s="16"/>
      <c r="Y6958" s="98"/>
    </row>
    <row r="6959" spans="2:25" x14ac:dyDescent="0.25">
      <c r="B6959" s="109"/>
      <c r="C6959" s="16"/>
      <c r="Y6959" s="98"/>
    </row>
    <row r="6960" spans="2:25" x14ac:dyDescent="0.25">
      <c r="B6960" s="109"/>
      <c r="C6960" s="16"/>
      <c r="Y6960" s="98"/>
    </row>
    <row r="6961" spans="2:25" x14ac:dyDescent="0.25">
      <c r="B6961" s="109"/>
      <c r="C6961" s="16"/>
      <c r="Y6961" s="98"/>
    </row>
    <row r="6962" spans="2:25" x14ac:dyDescent="0.25">
      <c r="B6962" s="109"/>
      <c r="C6962" s="16"/>
      <c r="Y6962" s="98"/>
    </row>
    <row r="6963" spans="2:25" x14ac:dyDescent="0.25">
      <c r="B6963" s="109"/>
      <c r="C6963" s="16"/>
      <c r="Y6963" s="98"/>
    </row>
    <row r="6964" spans="2:25" x14ac:dyDescent="0.25">
      <c r="B6964" s="109"/>
      <c r="C6964" s="16"/>
      <c r="Y6964" s="98"/>
    </row>
    <row r="6965" spans="2:25" x14ac:dyDescent="0.25">
      <c r="B6965" s="109"/>
      <c r="C6965" s="16"/>
      <c r="Y6965" s="98"/>
    </row>
    <row r="6966" spans="2:25" x14ac:dyDescent="0.25">
      <c r="B6966" s="109"/>
      <c r="C6966" s="16"/>
      <c r="Y6966" s="98"/>
    </row>
    <row r="6967" spans="2:25" x14ac:dyDescent="0.25">
      <c r="B6967" s="109"/>
      <c r="C6967" s="16"/>
      <c r="Y6967" s="98"/>
    </row>
    <row r="6968" spans="2:25" x14ac:dyDescent="0.25">
      <c r="B6968" s="109"/>
      <c r="C6968" s="16"/>
      <c r="Y6968" s="98"/>
    </row>
    <row r="6969" spans="2:25" x14ac:dyDescent="0.25">
      <c r="B6969" s="109"/>
      <c r="C6969" s="16"/>
      <c r="Y6969" s="98"/>
    </row>
    <row r="6970" spans="2:25" x14ac:dyDescent="0.25">
      <c r="B6970" s="109"/>
      <c r="C6970" s="16"/>
      <c r="Y6970" s="98"/>
    </row>
    <row r="6971" spans="2:25" x14ac:dyDescent="0.25">
      <c r="B6971" s="109"/>
      <c r="C6971" s="16"/>
      <c r="Y6971" s="98"/>
    </row>
    <row r="6972" spans="2:25" x14ac:dyDescent="0.25">
      <c r="B6972" s="109"/>
      <c r="C6972" s="16"/>
      <c r="Y6972" s="98"/>
    </row>
    <row r="6973" spans="2:25" x14ac:dyDescent="0.25">
      <c r="B6973" s="109"/>
      <c r="C6973" s="16"/>
      <c r="Y6973" s="98"/>
    </row>
    <row r="6974" spans="2:25" x14ac:dyDescent="0.25">
      <c r="B6974" s="109"/>
      <c r="C6974" s="16"/>
      <c r="Y6974" s="98"/>
    </row>
    <row r="6975" spans="2:25" x14ac:dyDescent="0.25">
      <c r="B6975" s="109"/>
      <c r="C6975" s="16"/>
      <c r="Y6975" s="98"/>
    </row>
    <row r="6976" spans="2:25" x14ac:dyDescent="0.25">
      <c r="B6976" s="109"/>
      <c r="C6976" s="16"/>
      <c r="Y6976" s="98"/>
    </row>
    <row r="6977" spans="2:25" x14ac:dyDescent="0.25">
      <c r="B6977" s="109"/>
      <c r="C6977" s="16"/>
      <c r="Y6977" s="98"/>
    </row>
    <row r="6978" spans="2:25" x14ac:dyDescent="0.25">
      <c r="B6978" s="109"/>
      <c r="C6978" s="16"/>
      <c r="Y6978" s="98"/>
    </row>
    <row r="6979" spans="2:25" x14ac:dyDescent="0.25">
      <c r="B6979" s="109"/>
      <c r="C6979" s="16"/>
      <c r="Y6979" s="98"/>
    </row>
    <row r="6980" spans="2:25" x14ac:dyDescent="0.25">
      <c r="B6980" s="109"/>
      <c r="C6980" s="16"/>
      <c r="Y6980" s="98"/>
    </row>
    <row r="6981" spans="2:25" x14ac:dyDescent="0.25">
      <c r="B6981" s="109"/>
      <c r="C6981" s="16"/>
      <c r="Y6981" s="98"/>
    </row>
    <row r="6982" spans="2:25" x14ac:dyDescent="0.25">
      <c r="B6982" s="109"/>
      <c r="C6982" s="16"/>
      <c r="Y6982" s="98"/>
    </row>
    <row r="6983" spans="2:25" x14ac:dyDescent="0.25">
      <c r="B6983" s="109"/>
      <c r="C6983" s="16"/>
      <c r="Y6983" s="98"/>
    </row>
    <row r="6984" spans="2:25" x14ac:dyDescent="0.25">
      <c r="B6984" s="109"/>
      <c r="C6984" s="16"/>
      <c r="Y6984" s="98"/>
    </row>
    <row r="6985" spans="2:25" x14ac:dyDescent="0.25">
      <c r="B6985" s="109"/>
      <c r="C6985" s="16"/>
      <c r="Y6985" s="98"/>
    </row>
    <row r="6986" spans="2:25" x14ac:dyDescent="0.25">
      <c r="B6986" s="109"/>
      <c r="C6986" s="16"/>
      <c r="Y6986" s="98"/>
    </row>
    <row r="6987" spans="2:25" x14ac:dyDescent="0.25">
      <c r="B6987" s="109"/>
      <c r="C6987" s="16"/>
      <c r="Y6987" s="98"/>
    </row>
    <row r="6988" spans="2:25" x14ac:dyDescent="0.25">
      <c r="B6988" s="109"/>
      <c r="C6988" s="16"/>
      <c r="Y6988" s="98"/>
    </row>
    <row r="6989" spans="2:25" x14ac:dyDescent="0.25">
      <c r="B6989" s="109"/>
      <c r="C6989" s="16"/>
      <c r="Y6989" s="98"/>
    </row>
    <row r="6990" spans="2:25" x14ac:dyDescent="0.25">
      <c r="B6990" s="109"/>
      <c r="C6990" s="16"/>
      <c r="Y6990" s="98"/>
    </row>
    <row r="6991" spans="2:25" x14ac:dyDescent="0.25">
      <c r="B6991" s="109"/>
      <c r="C6991" s="16"/>
      <c r="Y6991" s="98"/>
    </row>
    <row r="6992" spans="2:25" x14ac:dyDescent="0.25">
      <c r="B6992" s="109"/>
      <c r="C6992" s="16"/>
      <c r="Y6992" s="98"/>
    </row>
    <row r="6993" spans="2:25" x14ac:dyDescent="0.25">
      <c r="B6993" s="109"/>
      <c r="C6993" s="16"/>
      <c r="Y6993" s="98"/>
    </row>
    <row r="6994" spans="2:25" x14ac:dyDescent="0.25">
      <c r="B6994" s="109"/>
      <c r="C6994" s="16"/>
      <c r="Y6994" s="98"/>
    </row>
    <row r="6995" spans="2:25" x14ac:dyDescent="0.25">
      <c r="B6995" s="109"/>
      <c r="C6995" s="16"/>
      <c r="Y6995" s="98"/>
    </row>
    <row r="6996" spans="2:25" x14ac:dyDescent="0.25">
      <c r="B6996" s="109"/>
      <c r="C6996" s="16"/>
      <c r="Y6996" s="98"/>
    </row>
    <row r="6997" spans="2:25" x14ac:dyDescent="0.25">
      <c r="B6997" s="109"/>
      <c r="C6997" s="16"/>
      <c r="Y6997" s="98"/>
    </row>
    <row r="6998" spans="2:25" x14ac:dyDescent="0.25">
      <c r="B6998" s="109"/>
      <c r="C6998" s="16"/>
      <c r="Y6998" s="98"/>
    </row>
    <row r="6999" spans="2:25" x14ac:dyDescent="0.25">
      <c r="B6999" s="109"/>
      <c r="C6999" s="16"/>
      <c r="Y6999" s="98"/>
    </row>
    <row r="7000" spans="2:25" x14ac:dyDescent="0.25">
      <c r="B7000" s="109"/>
      <c r="C7000" s="16"/>
      <c r="Y7000" s="98"/>
    </row>
    <row r="7001" spans="2:25" x14ac:dyDescent="0.25">
      <c r="B7001" s="109"/>
      <c r="C7001" s="16"/>
      <c r="Y7001" s="98"/>
    </row>
    <row r="7002" spans="2:25" x14ac:dyDescent="0.25">
      <c r="B7002" s="109"/>
      <c r="C7002" s="16"/>
      <c r="Y7002" s="98"/>
    </row>
    <row r="7003" spans="2:25" x14ac:dyDescent="0.25">
      <c r="B7003" s="109"/>
      <c r="C7003" s="16"/>
      <c r="Y7003" s="98"/>
    </row>
    <row r="7004" spans="2:25" x14ac:dyDescent="0.25">
      <c r="B7004" s="109"/>
      <c r="C7004" s="16"/>
      <c r="Y7004" s="98"/>
    </row>
    <row r="7005" spans="2:25" x14ac:dyDescent="0.25">
      <c r="B7005" s="109"/>
      <c r="C7005" s="16"/>
      <c r="Y7005" s="98"/>
    </row>
    <row r="7006" spans="2:25" x14ac:dyDescent="0.25">
      <c r="B7006" s="109"/>
      <c r="C7006" s="16"/>
      <c r="Y7006" s="98"/>
    </row>
    <row r="7007" spans="2:25" x14ac:dyDescent="0.25">
      <c r="B7007" s="109"/>
      <c r="C7007" s="16"/>
      <c r="Y7007" s="98"/>
    </row>
    <row r="7008" spans="2:25" x14ac:dyDescent="0.25">
      <c r="B7008" s="109"/>
      <c r="C7008" s="16"/>
      <c r="Y7008" s="98"/>
    </row>
    <row r="7009" spans="2:25" x14ac:dyDescent="0.25">
      <c r="B7009" s="109"/>
      <c r="C7009" s="16"/>
      <c r="Y7009" s="98"/>
    </row>
    <row r="7010" spans="2:25" x14ac:dyDescent="0.25">
      <c r="B7010" s="109"/>
      <c r="C7010" s="16"/>
      <c r="Y7010" s="98"/>
    </row>
    <row r="7011" spans="2:25" x14ac:dyDescent="0.25">
      <c r="B7011" s="109"/>
      <c r="C7011" s="16"/>
      <c r="Y7011" s="98"/>
    </row>
    <row r="7012" spans="2:25" x14ac:dyDescent="0.25">
      <c r="B7012" s="109"/>
      <c r="C7012" s="16"/>
      <c r="Y7012" s="98"/>
    </row>
    <row r="7013" spans="2:25" x14ac:dyDescent="0.25">
      <c r="B7013" s="109"/>
      <c r="C7013" s="16"/>
      <c r="Y7013" s="98"/>
    </row>
    <row r="7014" spans="2:25" x14ac:dyDescent="0.25">
      <c r="B7014" s="109"/>
      <c r="C7014" s="16"/>
      <c r="Y7014" s="98"/>
    </row>
    <row r="7015" spans="2:25" x14ac:dyDescent="0.25">
      <c r="B7015" s="109"/>
      <c r="C7015" s="16"/>
      <c r="Y7015" s="98"/>
    </row>
    <row r="7016" spans="2:25" x14ac:dyDescent="0.25">
      <c r="B7016" s="109"/>
      <c r="C7016" s="16"/>
      <c r="Y7016" s="98"/>
    </row>
    <row r="7017" spans="2:25" x14ac:dyDescent="0.25">
      <c r="B7017" s="109"/>
      <c r="C7017" s="16"/>
      <c r="Y7017" s="98"/>
    </row>
    <row r="7018" spans="2:25" x14ac:dyDescent="0.25">
      <c r="B7018" s="109"/>
      <c r="C7018" s="16"/>
      <c r="Y7018" s="98"/>
    </row>
    <row r="7019" spans="2:25" x14ac:dyDescent="0.25">
      <c r="B7019" s="109"/>
      <c r="C7019" s="16"/>
      <c r="Y7019" s="98"/>
    </row>
    <row r="7020" spans="2:25" x14ac:dyDescent="0.25">
      <c r="B7020" s="109"/>
      <c r="C7020" s="16"/>
      <c r="Y7020" s="98"/>
    </row>
    <row r="7021" spans="2:25" x14ac:dyDescent="0.25">
      <c r="B7021" s="109"/>
      <c r="C7021" s="16"/>
      <c r="Y7021" s="98"/>
    </row>
    <row r="7022" spans="2:25" x14ac:dyDescent="0.25">
      <c r="B7022" s="109"/>
      <c r="C7022" s="16"/>
      <c r="Y7022" s="98"/>
    </row>
    <row r="7023" spans="2:25" x14ac:dyDescent="0.25">
      <c r="B7023" s="109"/>
      <c r="C7023" s="16"/>
      <c r="Y7023" s="98"/>
    </row>
    <row r="7024" spans="2:25" x14ac:dyDescent="0.25">
      <c r="B7024" s="109"/>
      <c r="C7024" s="16"/>
      <c r="Y7024" s="98"/>
    </row>
    <row r="7025" spans="2:25" x14ac:dyDescent="0.25">
      <c r="B7025" s="109"/>
      <c r="C7025" s="16"/>
      <c r="Y7025" s="98"/>
    </row>
    <row r="7026" spans="2:25" x14ac:dyDescent="0.25">
      <c r="B7026" s="109"/>
      <c r="C7026" s="16"/>
      <c r="Y7026" s="98"/>
    </row>
    <row r="7027" spans="2:25" x14ac:dyDescent="0.25">
      <c r="B7027" s="109"/>
      <c r="C7027" s="16"/>
      <c r="Y7027" s="98"/>
    </row>
    <row r="7028" spans="2:25" x14ac:dyDescent="0.25">
      <c r="B7028" s="109"/>
      <c r="C7028" s="16"/>
      <c r="Y7028" s="98"/>
    </row>
    <row r="7029" spans="2:25" x14ac:dyDescent="0.25">
      <c r="B7029" s="109"/>
      <c r="C7029" s="16"/>
      <c r="Y7029" s="98"/>
    </row>
    <row r="7030" spans="2:25" x14ac:dyDescent="0.25">
      <c r="B7030" s="109"/>
      <c r="C7030" s="16"/>
      <c r="Y7030" s="98"/>
    </row>
    <row r="7031" spans="2:25" x14ac:dyDescent="0.25">
      <c r="B7031" s="109"/>
      <c r="C7031" s="16"/>
      <c r="Y7031" s="98"/>
    </row>
    <row r="7032" spans="2:25" x14ac:dyDescent="0.25">
      <c r="B7032" s="109"/>
      <c r="C7032" s="16"/>
      <c r="Y7032" s="98"/>
    </row>
    <row r="7033" spans="2:25" x14ac:dyDescent="0.25">
      <c r="B7033" s="109"/>
      <c r="C7033" s="16"/>
      <c r="Y7033" s="98"/>
    </row>
    <row r="7034" spans="2:25" x14ac:dyDescent="0.25">
      <c r="B7034" s="109"/>
      <c r="C7034" s="16"/>
      <c r="Y7034" s="98"/>
    </row>
    <row r="7035" spans="2:25" x14ac:dyDescent="0.25">
      <c r="B7035" s="109"/>
      <c r="C7035" s="16"/>
      <c r="Y7035" s="98"/>
    </row>
    <row r="7036" spans="2:25" x14ac:dyDescent="0.25">
      <c r="B7036" s="109"/>
      <c r="C7036" s="16"/>
      <c r="Y7036" s="98"/>
    </row>
    <row r="7037" spans="2:25" x14ac:dyDescent="0.25">
      <c r="B7037" s="109"/>
      <c r="C7037" s="16"/>
      <c r="Y7037" s="98"/>
    </row>
    <row r="7038" spans="2:25" x14ac:dyDescent="0.25">
      <c r="B7038" s="109"/>
      <c r="C7038" s="16"/>
      <c r="Y7038" s="98"/>
    </row>
    <row r="7039" spans="2:25" x14ac:dyDescent="0.25">
      <c r="B7039" s="109"/>
      <c r="C7039" s="16"/>
      <c r="Y7039" s="98"/>
    </row>
    <row r="7040" spans="2:25" x14ac:dyDescent="0.25">
      <c r="B7040" s="109"/>
      <c r="C7040" s="16"/>
      <c r="Y7040" s="98"/>
    </row>
    <row r="7041" spans="2:25" x14ac:dyDescent="0.25">
      <c r="B7041" s="109"/>
      <c r="C7041" s="16"/>
      <c r="Y7041" s="98"/>
    </row>
    <row r="7042" spans="2:25" x14ac:dyDescent="0.25">
      <c r="B7042" s="109"/>
      <c r="C7042" s="16"/>
      <c r="Y7042" s="98"/>
    </row>
    <row r="7043" spans="2:25" x14ac:dyDescent="0.25">
      <c r="B7043" s="109"/>
      <c r="C7043" s="16"/>
      <c r="Y7043" s="98"/>
    </row>
    <row r="7044" spans="2:25" x14ac:dyDescent="0.25">
      <c r="B7044" s="109"/>
      <c r="C7044" s="16"/>
      <c r="Y7044" s="98"/>
    </row>
    <row r="7045" spans="2:25" x14ac:dyDescent="0.25">
      <c r="B7045" s="109"/>
      <c r="C7045" s="16"/>
      <c r="Y7045" s="98"/>
    </row>
    <row r="7046" spans="2:25" x14ac:dyDescent="0.25">
      <c r="B7046" s="109"/>
      <c r="C7046" s="16"/>
      <c r="Y7046" s="98"/>
    </row>
    <row r="7047" spans="2:25" x14ac:dyDescent="0.25">
      <c r="B7047" s="109"/>
      <c r="C7047" s="16"/>
      <c r="Y7047" s="98"/>
    </row>
    <row r="7048" spans="2:25" x14ac:dyDescent="0.25">
      <c r="B7048" s="109"/>
      <c r="C7048" s="16"/>
      <c r="Y7048" s="98"/>
    </row>
    <row r="7049" spans="2:25" x14ac:dyDescent="0.25">
      <c r="B7049" s="109"/>
      <c r="C7049" s="16"/>
      <c r="Y7049" s="98"/>
    </row>
    <row r="7050" spans="2:25" x14ac:dyDescent="0.25">
      <c r="B7050" s="109"/>
      <c r="C7050" s="16"/>
      <c r="Y7050" s="98"/>
    </row>
    <row r="7051" spans="2:25" x14ac:dyDescent="0.25">
      <c r="B7051" s="109"/>
      <c r="C7051" s="16"/>
      <c r="Y7051" s="98"/>
    </row>
    <row r="7052" spans="2:25" x14ac:dyDescent="0.25">
      <c r="B7052" s="109"/>
      <c r="C7052" s="16"/>
      <c r="Y7052" s="98"/>
    </row>
    <row r="7053" spans="2:25" x14ac:dyDescent="0.25">
      <c r="B7053" s="109"/>
      <c r="C7053" s="16"/>
      <c r="Y7053" s="98"/>
    </row>
    <row r="7054" spans="2:25" x14ac:dyDescent="0.25">
      <c r="B7054" s="109"/>
      <c r="C7054" s="16"/>
      <c r="Y7054" s="98"/>
    </row>
    <row r="7055" spans="2:25" x14ac:dyDescent="0.25">
      <c r="B7055" s="109"/>
      <c r="C7055" s="16"/>
      <c r="Y7055" s="98"/>
    </row>
    <row r="7056" spans="2:25" x14ac:dyDescent="0.25">
      <c r="B7056" s="109"/>
      <c r="C7056" s="16"/>
      <c r="Y7056" s="98"/>
    </row>
    <row r="7057" spans="2:25" x14ac:dyDescent="0.25">
      <c r="B7057" s="109"/>
      <c r="C7057" s="16"/>
      <c r="Y7057" s="98"/>
    </row>
    <row r="7058" spans="2:25" x14ac:dyDescent="0.25">
      <c r="B7058" s="109"/>
      <c r="C7058" s="16"/>
      <c r="Y7058" s="98"/>
    </row>
    <row r="7059" spans="2:25" x14ac:dyDescent="0.25">
      <c r="B7059" s="109"/>
      <c r="C7059" s="16"/>
      <c r="Y7059" s="98"/>
    </row>
    <row r="7060" spans="2:25" x14ac:dyDescent="0.25">
      <c r="B7060" s="109"/>
      <c r="C7060" s="16"/>
      <c r="Y7060" s="98"/>
    </row>
    <row r="7061" spans="2:25" x14ac:dyDescent="0.25">
      <c r="B7061" s="109"/>
      <c r="C7061" s="16"/>
      <c r="Y7061" s="98"/>
    </row>
    <row r="7062" spans="2:25" x14ac:dyDescent="0.25">
      <c r="B7062" s="109"/>
      <c r="C7062" s="16"/>
      <c r="Y7062" s="98"/>
    </row>
    <row r="7063" spans="2:25" x14ac:dyDescent="0.25">
      <c r="B7063" s="109"/>
      <c r="C7063" s="16"/>
      <c r="Y7063" s="98"/>
    </row>
    <row r="7064" spans="2:25" x14ac:dyDescent="0.25">
      <c r="B7064" s="109"/>
      <c r="C7064" s="16"/>
      <c r="Y7064" s="98"/>
    </row>
    <row r="7065" spans="2:25" x14ac:dyDescent="0.25">
      <c r="B7065" s="109"/>
      <c r="C7065" s="16"/>
      <c r="Y7065" s="98"/>
    </row>
    <row r="7066" spans="2:25" x14ac:dyDescent="0.25">
      <c r="B7066" s="109"/>
      <c r="C7066" s="16"/>
      <c r="Y7066" s="98"/>
    </row>
    <row r="7067" spans="2:25" x14ac:dyDescent="0.25">
      <c r="B7067" s="109"/>
      <c r="C7067" s="16"/>
      <c r="Y7067" s="98"/>
    </row>
    <row r="7068" spans="2:25" x14ac:dyDescent="0.25">
      <c r="B7068" s="109"/>
      <c r="C7068" s="16"/>
      <c r="Y7068" s="98"/>
    </row>
    <row r="7069" spans="2:25" x14ac:dyDescent="0.25">
      <c r="B7069" s="109"/>
      <c r="C7069" s="16"/>
      <c r="Y7069" s="98"/>
    </row>
    <row r="7070" spans="2:25" x14ac:dyDescent="0.25">
      <c r="B7070" s="109"/>
      <c r="C7070" s="16"/>
      <c r="Y7070" s="98"/>
    </row>
    <row r="7071" spans="2:25" x14ac:dyDescent="0.25">
      <c r="B7071" s="109"/>
      <c r="C7071" s="16"/>
      <c r="Y7071" s="98"/>
    </row>
    <row r="7072" spans="2:25" x14ac:dyDescent="0.25">
      <c r="B7072" s="109"/>
      <c r="C7072" s="16"/>
      <c r="Y7072" s="98"/>
    </row>
    <row r="7073" spans="2:25" x14ac:dyDescent="0.25">
      <c r="B7073" s="109"/>
      <c r="C7073" s="16"/>
      <c r="Y7073" s="98"/>
    </row>
    <row r="7074" spans="2:25" x14ac:dyDescent="0.25">
      <c r="B7074" s="109"/>
      <c r="C7074" s="16"/>
      <c r="Y7074" s="98"/>
    </row>
    <row r="7075" spans="2:25" x14ac:dyDescent="0.25">
      <c r="B7075" s="109"/>
      <c r="C7075" s="16"/>
      <c r="Y7075" s="98"/>
    </row>
    <row r="7076" spans="2:25" x14ac:dyDescent="0.25">
      <c r="B7076" s="109"/>
      <c r="C7076" s="16"/>
      <c r="Y7076" s="98"/>
    </row>
    <row r="7077" spans="2:25" x14ac:dyDescent="0.25">
      <c r="B7077" s="109"/>
      <c r="C7077" s="16"/>
      <c r="Y7077" s="98"/>
    </row>
    <row r="7078" spans="2:25" x14ac:dyDescent="0.25">
      <c r="B7078" s="109"/>
      <c r="C7078" s="16"/>
      <c r="Y7078" s="98"/>
    </row>
    <row r="7079" spans="2:25" x14ac:dyDescent="0.25">
      <c r="B7079" s="109"/>
      <c r="C7079" s="16"/>
      <c r="Y7079" s="98"/>
    </row>
    <row r="7080" spans="2:25" x14ac:dyDescent="0.25">
      <c r="B7080" s="109"/>
      <c r="C7080" s="16"/>
      <c r="Y7080" s="98"/>
    </row>
    <row r="7081" spans="2:25" x14ac:dyDescent="0.25">
      <c r="B7081" s="109"/>
      <c r="C7081" s="16"/>
      <c r="Y7081" s="98"/>
    </row>
    <row r="7082" spans="2:25" x14ac:dyDescent="0.25">
      <c r="B7082" s="109"/>
      <c r="C7082" s="16"/>
      <c r="Y7082" s="98"/>
    </row>
    <row r="7083" spans="2:25" x14ac:dyDescent="0.25">
      <c r="B7083" s="109"/>
      <c r="C7083" s="16"/>
      <c r="Y7083" s="98"/>
    </row>
    <row r="7084" spans="2:25" x14ac:dyDescent="0.25">
      <c r="B7084" s="109"/>
      <c r="C7084" s="16"/>
      <c r="Y7084" s="98"/>
    </row>
    <row r="7085" spans="2:25" x14ac:dyDescent="0.25">
      <c r="B7085" s="109"/>
      <c r="C7085" s="16"/>
      <c r="Y7085" s="98"/>
    </row>
    <row r="7086" spans="2:25" x14ac:dyDescent="0.25">
      <c r="B7086" s="109"/>
      <c r="C7086" s="16"/>
      <c r="Y7086" s="98"/>
    </row>
    <row r="7087" spans="2:25" x14ac:dyDescent="0.25">
      <c r="B7087" s="109"/>
      <c r="C7087" s="16"/>
      <c r="Y7087" s="98"/>
    </row>
    <row r="7088" spans="2:25" x14ac:dyDescent="0.25">
      <c r="B7088" s="109"/>
      <c r="C7088" s="16"/>
      <c r="Y7088" s="98"/>
    </row>
    <row r="7089" spans="2:25" x14ac:dyDescent="0.25">
      <c r="B7089" s="109"/>
      <c r="C7089" s="16"/>
      <c r="Y7089" s="98"/>
    </row>
    <row r="7090" spans="2:25" x14ac:dyDescent="0.25">
      <c r="B7090" s="109"/>
      <c r="C7090" s="16"/>
      <c r="Y7090" s="98"/>
    </row>
    <row r="7091" spans="2:25" x14ac:dyDescent="0.25">
      <c r="B7091" s="109"/>
      <c r="C7091" s="16"/>
      <c r="Y7091" s="98"/>
    </row>
    <row r="7092" spans="2:25" x14ac:dyDescent="0.25">
      <c r="B7092" s="109"/>
      <c r="C7092" s="16"/>
      <c r="Y7092" s="98"/>
    </row>
    <row r="7093" spans="2:25" x14ac:dyDescent="0.25">
      <c r="B7093" s="109"/>
      <c r="C7093" s="16"/>
      <c r="Y7093" s="98"/>
    </row>
    <row r="7094" spans="2:25" x14ac:dyDescent="0.25">
      <c r="B7094" s="109"/>
      <c r="C7094" s="16"/>
      <c r="Y7094" s="98"/>
    </row>
    <row r="7095" spans="2:25" x14ac:dyDescent="0.25">
      <c r="B7095" s="109"/>
      <c r="C7095" s="16"/>
      <c r="Y7095" s="98"/>
    </row>
    <row r="7096" spans="2:25" x14ac:dyDescent="0.25">
      <c r="B7096" s="109"/>
      <c r="C7096" s="16"/>
      <c r="Y7096" s="98"/>
    </row>
    <row r="7097" spans="2:25" x14ac:dyDescent="0.25">
      <c r="B7097" s="109"/>
      <c r="C7097" s="16"/>
      <c r="Y7097" s="98"/>
    </row>
    <row r="7098" spans="2:25" x14ac:dyDescent="0.25">
      <c r="B7098" s="109"/>
      <c r="C7098" s="16"/>
      <c r="Y7098" s="98"/>
    </row>
    <row r="7099" spans="2:25" x14ac:dyDescent="0.25">
      <c r="B7099" s="109"/>
      <c r="C7099" s="16"/>
      <c r="Y7099" s="98"/>
    </row>
    <row r="7100" spans="2:25" x14ac:dyDescent="0.25">
      <c r="B7100" s="109"/>
      <c r="C7100" s="16"/>
      <c r="Y7100" s="98"/>
    </row>
    <row r="7101" spans="2:25" x14ac:dyDescent="0.25">
      <c r="B7101" s="109"/>
      <c r="C7101" s="16"/>
      <c r="Y7101" s="98"/>
    </row>
    <row r="7102" spans="2:25" x14ac:dyDescent="0.25">
      <c r="B7102" s="109"/>
      <c r="C7102" s="16"/>
      <c r="Y7102" s="98"/>
    </row>
    <row r="7103" spans="2:25" x14ac:dyDescent="0.25">
      <c r="B7103" s="109"/>
      <c r="C7103" s="16"/>
      <c r="Y7103" s="98"/>
    </row>
    <row r="7104" spans="2:25" x14ac:dyDescent="0.25">
      <c r="B7104" s="109"/>
      <c r="C7104" s="16"/>
      <c r="Y7104" s="98"/>
    </row>
    <row r="7105" spans="2:25" x14ac:dyDescent="0.25">
      <c r="B7105" s="109"/>
      <c r="C7105" s="16"/>
      <c r="Y7105" s="98"/>
    </row>
    <row r="7106" spans="2:25" x14ac:dyDescent="0.25">
      <c r="B7106" s="109"/>
      <c r="C7106" s="16"/>
      <c r="Y7106" s="98"/>
    </row>
    <row r="7107" spans="2:25" x14ac:dyDescent="0.25">
      <c r="B7107" s="109"/>
      <c r="C7107" s="16"/>
      <c r="Y7107" s="98"/>
    </row>
    <row r="7108" spans="2:25" x14ac:dyDescent="0.25">
      <c r="B7108" s="109"/>
      <c r="C7108" s="16"/>
      <c r="Y7108" s="98"/>
    </row>
    <row r="7109" spans="2:25" x14ac:dyDescent="0.25">
      <c r="B7109" s="109"/>
      <c r="C7109" s="16"/>
      <c r="Y7109" s="98"/>
    </row>
    <row r="7110" spans="2:25" x14ac:dyDescent="0.25">
      <c r="B7110" s="109"/>
      <c r="C7110" s="16"/>
      <c r="Y7110" s="98"/>
    </row>
    <row r="7111" spans="2:25" x14ac:dyDescent="0.25">
      <c r="B7111" s="109"/>
      <c r="C7111" s="16"/>
      <c r="Y7111" s="98"/>
    </row>
    <row r="7112" spans="2:25" x14ac:dyDescent="0.25">
      <c r="B7112" s="109"/>
      <c r="C7112" s="16"/>
      <c r="Y7112" s="98"/>
    </row>
    <row r="7113" spans="2:25" x14ac:dyDescent="0.25">
      <c r="B7113" s="109"/>
      <c r="C7113" s="16"/>
      <c r="Y7113" s="98"/>
    </row>
    <row r="7114" spans="2:25" x14ac:dyDescent="0.25">
      <c r="B7114" s="109"/>
      <c r="C7114" s="16"/>
      <c r="Y7114" s="98"/>
    </row>
    <row r="7115" spans="2:25" x14ac:dyDescent="0.25">
      <c r="B7115" s="109"/>
      <c r="C7115" s="16"/>
      <c r="Y7115" s="98"/>
    </row>
    <row r="7116" spans="2:25" x14ac:dyDescent="0.25">
      <c r="B7116" s="109"/>
      <c r="C7116" s="16"/>
      <c r="Y7116" s="98"/>
    </row>
    <row r="7117" spans="2:25" x14ac:dyDescent="0.25">
      <c r="B7117" s="109"/>
      <c r="C7117" s="16"/>
      <c r="Y7117" s="98"/>
    </row>
    <row r="7118" spans="2:25" x14ac:dyDescent="0.25">
      <c r="B7118" s="109"/>
      <c r="C7118" s="16"/>
      <c r="Y7118" s="98"/>
    </row>
    <row r="7119" spans="2:25" x14ac:dyDescent="0.25">
      <c r="B7119" s="109"/>
      <c r="C7119" s="16"/>
      <c r="Y7119" s="98"/>
    </row>
    <row r="7120" spans="2:25" x14ac:dyDescent="0.25">
      <c r="B7120" s="109"/>
      <c r="C7120" s="16"/>
      <c r="Y7120" s="98"/>
    </row>
    <row r="7121" spans="2:25" x14ac:dyDescent="0.25">
      <c r="B7121" s="109"/>
      <c r="C7121" s="16"/>
      <c r="Y7121" s="98"/>
    </row>
    <row r="7122" spans="2:25" x14ac:dyDescent="0.25">
      <c r="B7122" s="109"/>
      <c r="C7122" s="16"/>
      <c r="Y7122" s="98"/>
    </row>
    <row r="7123" spans="2:25" x14ac:dyDescent="0.25">
      <c r="B7123" s="109"/>
      <c r="C7123" s="16"/>
      <c r="Y7123" s="98"/>
    </row>
    <row r="7124" spans="2:25" x14ac:dyDescent="0.25">
      <c r="B7124" s="109"/>
      <c r="C7124" s="16"/>
      <c r="Y7124" s="98"/>
    </row>
    <row r="7125" spans="2:25" x14ac:dyDescent="0.25">
      <c r="B7125" s="109"/>
      <c r="C7125" s="16"/>
      <c r="Y7125" s="98"/>
    </row>
    <row r="7126" spans="2:25" x14ac:dyDescent="0.25">
      <c r="B7126" s="109"/>
      <c r="C7126" s="16"/>
      <c r="Y7126" s="98"/>
    </row>
    <row r="7127" spans="2:25" x14ac:dyDescent="0.25">
      <c r="B7127" s="109"/>
      <c r="C7127" s="16"/>
      <c r="Y7127" s="98"/>
    </row>
    <row r="7128" spans="2:25" x14ac:dyDescent="0.25">
      <c r="B7128" s="109"/>
      <c r="C7128" s="16"/>
      <c r="Y7128" s="98"/>
    </row>
    <row r="7129" spans="2:25" x14ac:dyDescent="0.25">
      <c r="B7129" s="109"/>
      <c r="C7129" s="16"/>
      <c r="Y7129" s="98"/>
    </row>
    <row r="7130" spans="2:25" x14ac:dyDescent="0.25">
      <c r="B7130" s="109"/>
      <c r="C7130" s="16"/>
      <c r="Y7130" s="98"/>
    </row>
    <row r="7131" spans="2:25" x14ac:dyDescent="0.25">
      <c r="B7131" s="109"/>
      <c r="C7131" s="16"/>
      <c r="Y7131" s="98"/>
    </row>
    <row r="7132" spans="2:25" x14ac:dyDescent="0.25">
      <c r="B7132" s="109"/>
      <c r="C7132" s="16"/>
      <c r="Y7132" s="98"/>
    </row>
    <row r="7133" spans="2:25" x14ac:dyDescent="0.25">
      <c r="B7133" s="109"/>
      <c r="C7133" s="16"/>
      <c r="Y7133" s="98"/>
    </row>
    <row r="7134" spans="2:25" x14ac:dyDescent="0.25">
      <c r="B7134" s="109"/>
      <c r="C7134" s="16"/>
      <c r="Y7134" s="98"/>
    </row>
    <row r="7135" spans="2:25" x14ac:dyDescent="0.25">
      <c r="B7135" s="109"/>
      <c r="C7135" s="16"/>
      <c r="Y7135" s="98"/>
    </row>
    <row r="7136" spans="2:25" x14ac:dyDescent="0.25">
      <c r="B7136" s="109"/>
      <c r="C7136" s="16"/>
      <c r="Y7136" s="98"/>
    </row>
    <row r="7137" spans="2:25" x14ac:dyDescent="0.25">
      <c r="B7137" s="109"/>
      <c r="C7137" s="16"/>
      <c r="Y7137" s="98"/>
    </row>
    <row r="7138" spans="2:25" x14ac:dyDescent="0.25">
      <c r="B7138" s="109"/>
      <c r="C7138" s="16"/>
      <c r="Y7138" s="98"/>
    </row>
    <row r="7139" spans="2:25" x14ac:dyDescent="0.25">
      <c r="B7139" s="109"/>
      <c r="C7139" s="16"/>
      <c r="Y7139" s="98"/>
    </row>
    <row r="7140" spans="2:25" x14ac:dyDescent="0.25">
      <c r="B7140" s="109"/>
      <c r="C7140" s="16"/>
      <c r="Y7140" s="98"/>
    </row>
    <row r="7141" spans="2:25" x14ac:dyDescent="0.25">
      <c r="B7141" s="109"/>
      <c r="C7141" s="16"/>
      <c r="Y7141" s="98"/>
    </row>
    <row r="7142" spans="2:25" x14ac:dyDescent="0.25">
      <c r="B7142" s="109"/>
      <c r="C7142" s="16"/>
      <c r="Y7142" s="98"/>
    </row>
    <row r="7143" spans="2:25" x14ac:dyDescent="0.25">
      <c r="B7143" s="109"/>
      <c r="C7143" s="16"/>
      <c r="Y7143" s="98"/>
    </row>
    <row r="7144" spans="2:25" x14ac:dyDescent="0.25">
      <c r="B7144" s="109"/>
      <c r="C7144" s="16"/>
      <c r="Y7144" s="98"/>
    </row>
    <row r="7145" spans="2:25" x14ac:dyDescent="0.25">
      <c r="B7145" s="109"/>
      <c r="C7145" s="16"/>
      <c r="Y7145" s="98"/>
    </row>
    <row r="7146" spans="2:25" x14ac:dyDescent="0.25">
      <c r="B7146" s="109"/>
      <c r="C7146" s="16"/>
      <c r="Y7146" s="98"/>
    </row>
    <row r="7147" spans="2:25" x14ac:dyDescent="0.25">
      <c r="B7147" s="109"/>
      <c r="C7147" s="16"/>
      <c r="Y7147" s="98"/>
    </row>
    <row r="7148" spans="2:25" x14ac:dyDescent="0.25">
      <c r="B7148" s="109"/>
      <c r="C7148" s="16"/>
      <c r="Y7148" s="98"/>
    </row>
    <row r="7149" spans="2:25" x14ac:dyDescent="0.25">
      <c r="B7149" s="109"/>
      <c r="C7149" s="16"/>
      <c r="Y7149" s="98"/>
    </row>
    <row r="7150" spans="2:25" x14ac:dyDescent="0.25">
      <c r="B7150" s="109"/>
      <c r="C7150" s="16"/>
      <c r="Y7150" s="98"/>
    </row>
    <row r="7151" spans="2:25" x14ac:dyDescent="0.25">
      <c r="B7151" s="109"/>
      <c r="C7151" s="16"/>
      <c r="Y7151" s="98"/>
    </row>
    <row r="7152" spans="2:25" x14ac:dyDescent="0.25">
      <c r="B7152" s="109"/>
      <c r="C7152" s="16"/>
      <c r="Y7152" s="98"/>
    </row>
    <row r="7153" spans="2:25" x14ac:dyDescent="0.25">
      <c r="B7153" s="109"/>
      <c r="C7153" s="16"/>
      <c r="Y7153" s="98"/>
    </row>
    <row r="7154" spans="2:25" x14ac:dyDescent="0.25">
      <c r="B7154" s="109"/>
      <c r="C7154" s="16"/>
      <c r="Y7154" s="98"/>
    </row>
    <row r="7155" spans="2:25" x14ac:dyDescent="0.25">
      <c r="B7155" s="109"/>
      <c r="C7155" s="16"/>
      <c r="Y7155" s="98"/>
    </row>
    <row r="7156" spans="2:25" x14ac:dyDescent="0.25">
      <c r="B7156" s="109"/>
      <c r="C7156" s="16"/>
      <c r="Y7156" s="98"/>
    </row>
    <row r="7157" spans="2:25" x14ac:dyDescent="0.25">
      <c r="B7157" s="109"/>
      <c r="C7157" s="16"/>
      <c r="Y7157" s="98"/>
    </row>
    <row r="7158" spans="2:25" x14ac:dyDescent="0.25">
      <c r="B7158" s="109"/>
      <c r="C7158" s="16"/>
      <c r="Y7158" s="98"/>
    </row>
    <row r="7159" spans="2:25" x14ac:dyDescent="0.25">
      <c r="B7159" s="109"/>
      <c r="C7159" s="16"/>
      <c r="Y7159" s="98"/>
    </row>
    <row r="7160" spans="2:25" x14ac:dyDescent="0.25">
      <c r="B7160" s="109"/>
      <c r="C7160" s="16"/>
      <c r="Y7160" s="98"/>
    </row>
    <row r="7161" spans="2:25" x14ac:dyDescent="0.25">
      <c r="B7161" s="109"/>
      <c r="C7161" s="16"/>
      <c r="Y7161" s="98"/>
    </row>
    <row r="7162" spans="2:25" x14ac:dyDescent="0.25">
      <c r="B7162" s="109"/>
      <c r="C7162" s="16"/>
      <c r="Y7162" s="98"/>
    </row>
    <row r="7163" spans="2:25" x14ac:dyDescent="0.25">
      <c r="B7163" s="109"/>
      <c r="C7163" s="16"/>
      <c r="Y7163" s="98"/>
    </row>
    <row r="7164" spans="2:25" x14ac:dyDescent="0.25">
      <c r="B7164" s="109"/>
      <c r="C7164" s="16"/>
      <c r="Y7164" s="98"/>
    </row>
    <row r="7165" spans="2:25" x14ac:dyDescent="0.25">
      <c r="B7165" s="109"/>
      <c r="C7165" s="16"/>
      <c r="Y7165" s="98"/>
    </row>
    <row r="7166" spans="2:25" x14ac:dyDescent="0.25">
      <c r="B7166" s="109"/>
      <c r="C7166" s="16"/>
      <c r="Y7166" s="98"/>
    </row>
    <row r="7167" spans="2:25" x14ac:dyDescent="0.25">
      <c r="B7167" s="109"/>
      <c r="C7167" s="16"/>
      <c r="Y7167" s="98"/>
    </row>
    <row r="7168" spans="2:25" x14ac:dyDescent="0.25">
      <c r="B7168" s="109"/>
      <c r="C7168" s="16"/>
      <c r="Y7168" s="98"/>
    </row>
    <row r="7169" spans="2:25" x14ac:dyDescent="0.25">
      <c r="B7169" s="109"/>
      <c r="C7169" s="16"/>
      <c r="Y7169" s="98"/>
    </row>
    <row r="7170" spans="2:25" x14ac:dyDescent="0.25">
      <c r="B7170" s="109"/>
      <c r="C7170" s="16"/>
      <c r="Y7170" s="98"/>
    </row>
    <row r="7171" spans="2:25" x14ac:dyDescent="0.25">
      <c r="B7171" s="109"/>
      <c r="C7171" s="16"/>
      <c r="Y7171" s="98"/>
    </row>
    <row r="7172" spans="2:25" x14ac:dyDescent="0.25">
      <c r="B7172" s="109"/>
      <c r="C7172" s="16"/>
      <c r="Y7172" s="98"/>
    </row>
    <row r="7173" spans="2:25" x14ac:dyDescent="0.25">
      <c r="B7173" s="109"/>
      <c r="C7173" s="16"/>
      <c r="Y7173" s="98"/>
    </row>
    <row r="7174" spans="2:25" x14ac:dyDescent="0.25">
      <c r="B7174" s="109"/>
      <c r="C7174" s="16"/>
      <c r="Y7174" s="98"/>
    </row>
    <row r="7175" spans="2:25" x14ac:dyDescent="0.25">
      <c r="B7175" s="109"/>
      <c r="C7175" s="16"/>
      <c r="Y7175" s="98"/>
    </row>
    <row r="7176" spans="2:25" x14ac:dyDescent="0.25">
      <c r="B7176" s="109"/>
      <c r="C7176" s="16"/>
      <c r="Y7176" s="98"/>
    </row>
    <row r="7177" spans="2:25" x14ac:dyDescent="0.25">
      <c r="B7177" s="109"/>
      <c r="C7177" s="16"/>
      <c r="Y7177" s="98"/>
    </row>
    <row r="7178" spans="2:25" x14ac:dyDescent="0.25">
      <c r="B7178" s="109"/>
      <c r="C7178" s="16"/>
      <c r="Y7178" s="98"/>
    </row>
    <row r="7179" spans="2:25" x14ac:dyDescent="0.25">
      <c r="B7179" s="109"/>
      <c r="C7179" s="16"/>
      <c r="Y7179" s="98"/>
    </row>
    <row r="7180" spans="2:25" x14ac:dyDescent="0.25">
      <c r="B7180" s="109"/>
      <c r="C7180" s="16"/>
      <c r="Y7180" s="98"/>
    </row>
    <row r="7181" spans="2:25" x14ac:dyDescent="0.25">
      <c r="B7181" s="109"/>
      <c r="C7181" s="16"/>
      <c r="Y7181" s="98"/>
    </row>
    <row r="7182" spans="2:25" x14ac:dyDescent="0.25">
      <c r="B7182" s="109"/>
      <c r="C7182" s="16"/>
      <c r="Y7182" s="98"/>
    </row>
    <row r="7183" spans="2:25" x14ac:dyDescent="0.25">
      <c r="B7183" s="109"/>
      <c r="C7183" s="16"/>
      <c r="Y7183" s="98"/>
    </row>
    <row r="7184" spans="2:25" x14ac:dyDescent="0.25">
      <c r="B7184" s="109"/>
      <c r="C7184" s="16"/>
      <c r="Y7184" s="98"/>
    </row>
    <row r="7185" spans="2:25" x14ac:dyDescent="0.25">
      <c r="B7185" s="109"/>
      <c r="C7185" s="16"/>
      <c r="Y7185" s="98"/>
    </row>
    <row r="7186" spans="2:25" x14ac:dyDescent="0.25">
      <c r="B7186" s="109"/>
      <c r="C7186" s="16"/>
      <c r="Y7186" s="98"/>
    </row>
    <row r="7187" spans="2:25" x14ac:dyDescent="0.25">
      <c r="B7187" s="109"/>
      <c r="C7187" s="16"/>
      <c r="Y7187" s="98"/>
    </row>
    <row r="7188" spans="2:25" x14ac:dyDescent="0.25">
      <c r="B7188" s="109"/>
      <c r="C7188" s="16"/>
      <c r="Y7188" s="98"/>
    </row>
    <row r="7189" spans="2:25" x14ac:dyDescent="0.25">
      <c r="B7189" s="109"/>
      <c r="C7189" s="16"/>
      <c r="Y7189" s="98"/>
    </row>
    <row r="7190" spans="2:25" x14ac:dyDescent="0.25">
      <c r="B7190" s="109"/>
      <c r="C7190" s="16"/>
      <c r="Y7190" s="98"/>
    </row>
    <row r="7191" spans="2:25" x14ac:dyDescent="0.25">
      <c r="B7191" s="109"/>
      <c r="C7191" s="16"/>
      <c r="Y7191" s="98"/>
    </row>
    <row r="7192" spans="2:25" x14ac:dyDescent="0.25">
      <c r="B7192" s="109"/>
      <c r="C7192" s="16"/>
      <c r="Y7192" s="98"/>
    </row>
    <row r="7193" spans="2:25" x14ac:dyDescent="0.25">
      <c r="B7193" s="109"/>
      <c r="C7193" s="16"/>
      <c r="Y7193" s="98"/>
    </row>
    <row r="7194" spans="2:25" x14ac:dyDescent="0.25">
      <c r="B7194" s="109"/>
      <c r="C7194" s="16"/>
      <c r="Y7194" s="98"/>
    </row>
    <row r="7195" spans="2:25" x14ac:dyDescent="0.25">
      <c r="B7195" s="109"/>
      <c r="C7195" s="16"/>
      <c r="Y7195" s="98"/>
    </row>
    <row r="7196" spans="2:25" x14ac:dyDescent="0.25">
      <c r="B7196" s="109"/>
      <c r="C7196" s="16"/>
      <c r="Y7196" s="98"/>
    </row>
    <row r="7197" spans="2:25" x14ac:dyDescent="0.25">
      <c r="B7197" s="109"/>
      <c r="C7197" s="16"/>
      <c r="Y7197" s="98"/>
    </row>
    <row r="7198" spans="2:25" x14ac:dyDescent="0.25">
      <c r="B7198" s="109"/>
      <c r="C7198" s="16"/>
      <c r="Y7198" s="98"/>
    </row>
    <row r="7199" spans="2:25" x14ac:dyDescent="0.25">
      <c r="B7199" s="109"/>
      <c r="C7199" s="16"/>
      <c r="Y7199" s="98"/>
    </row>
    <row r="7200" spans="2:25" x14ac:dyDescent="0.25">
      <c r="B7200" s="109"/>
      <c r="C7200" s="16"/>
      <c r="Y7200" s="98"/>
    </row>
    <row r="7201" spans="2:25" x14ac:dyDescent="0.25">
      <c r="B7201" s="109"/>
      <c r="C7201" s="16"/>
      <c r="Y7201" s="98"/>
    </row>
    <row r="7202" spans="2:25" x14ac:dyDescent="0.25">
      <c r="B7202" s="109"/>
      <c r="C7202" s="16"/>
      <c r="Y7202" s="98"/>
    </row>
    <row r="7203" spans="2:25" x14ac:dyDescent="0.25">
      <c r="B7203" s="109"/>
      <c r="C7203" s="16"/>
      <c r="Y7203" s="98"/>
    </row>
    <row r="7204" spans="2:25" x14ac:dyDescent="0.25">
      <c r="B7204" s="109"/>
      <c r="C7204" s="16"/>
      <c r="Y7204" s="98"/>
    </row>
    <row r="7205" spans="2:25" x14ac:dyDescent="0.25">
      <c r="B7205" s="109"/>
      <c r="C7205" s="16"/>
      <c r="Y7205" s="98"/>
    </row>
    <row r="7206" spans="2:25" x14ac:dyDescent="0.25">
      <c r="B7206" s="109"/>
      <c r="C7206" s="16"/>
      <c r="Y7206" s="98"/>
    </row>
    <row r="7207" spans="2:25" x14ac:dyDescent="0.25">
      <c r="B7207" s="109"/>
      <c r="C7207" s="16"/>
      <c r="Y7207" s="98"/>
    </row>
    <row r="7208" spans="2:25" x14ac:dyDescent="0.25">
      <c r="B7208" s="109"/>
      <c r="C7208" s="16"/>
      <c r="Y7208" s="98"/>
    </row>
    <row r="7209" spans="2:25" x14ac:dyDescent="0.25">
      <c r="B7209" s="109"/>
      <c r="C7209" s="16"/>
      <c r="Y7209" s="98"/>
    </row>
    <row r="7210" spans="2:25" x14ac:dyDescent="0.25">
      <c r="B7210" s="109"/>
      <c r="C7210" s="16"/>
      <c r="Y7210" s="98"/>
    </row>
    <row r="7211" spans="2:25" x14ac:dyDescent="0.25">
      <c r="B7211" s="109"/>
      <c r="C7211" s="16"/>
      <c r="Y7211" s="98"/>
    </row>
    <row r="7212" spans="2:25" x14ac:dyDescent="0.25">
      <c r="B7212" s="109"/>
      <c r="C7212" s="16"/>
      <c r="Y7212" s="98"/>
    </row>
    <row r="7213" spans="2:25" x14ac:dyDescent="0.25">
      <c r="B7213" s="109"/>
      <c r="C7213" s="16"/>
      <c r="Y7213" s="98"/>
    </row>
    <row r="7214" spans="2:25" x14ac:dyDescent="0.25">
      <c r="B7214" s="109"/>
      <c r="C7214" s="16"/>
      <c r="Y7214" s="98"/>
    </row>
    <row r="7215" spans="2:25" x14ac:dyDescent="0.25">
      <c r="B7215" s="109"/>
      <c r="C7215" s="16"/>
      <c r="Y7215" s="98"/>
    </row>
    <row r="7216" spans="2:25" x14ac:dyDescent="0.25">
      <c r="B7216" s="109"/>
      <c r="C7216" s="16"/>
      <c r="Y7216" s="98"/>
    </row>
    <row r="7217" spans="2:25" x14ac:dyDescent="0.25">
      <c r="B7217" s="109"/>
      <c r="C7217" s="16"/>
      <c r="Y7217" s="98"/>
    </row>
    <row r="7218" spans="2:25" x14ac:dyDescent="0.25">
      <c r="B7218" s="109"/>
      <c r="C7218" s="16"/>
      <c r="Y7218" s="98"/>
    </row>
    <row r="7219" spans="2:25" x14ac:dyDescent="0.25">
      <c r="B7219" s="109"/>
      <c r="C7219" s="16"/>
      <c r="Y7219" s="98"/>
    </row>
    <row r="7220" spans="2:25" x14ac:dyDescent="0.25">
      <c r="B7220" s="109"/>
      <c r="C7220" s="16"/>
      <c r="Y7220" s="98"/>
    </row>
    <row r="7221" spans="2:25" x14ac:dyDescent="0.25">
      <c r="B7221" s="109"/>
      <c r="C7221" s="16"/>
      <c r="Y7221" s="98"/>
    </row>
    <row r="7222" spans="2:25" x14ac:dyDescent="0.25">
      <c r="B7222" s="109"/>
      <c r="C7222" s="16"/>
      <c r="Y7222" s="98"/>
    </row>
    <row r="7223" spans="2:25" x14ac:dyDescent="0.25">
      <c r="B7223" s="109"/>
      <c r="C7223" s="16"/>
      <c r="Y7223" s="98"/>
    </row>
    <row r="7224" spans="2:25" x14ac:dyDescent="0.25">
      <c r="B7224" s="109"/>
      <c r="C7224" s="16"/>
      <c r="Y7224" s="98"/>
    </row>
    <row r="7225" spans="2:25" x14ac:dyDescent="0.25">
      <c r="B7225" s="109"/>
      <c r="C7225" s="16"/>
      <c r="Y7225" s="98"/>
    </row>
    <row r="7226" spans="2:25" x14ac:dyDescent="0.25">
      <c r="B7226" s="109"/>
      <c r="C7226" s="16"/>
      <c r="Y7226" s="98"/>
    </row>
    <row r="7227" spans="2:25" x14ac:dyDescent="0.25">
      <c r="B7227" s="109"/>
      <c r="C7227" s="16"/>
      <c r="Y7227" s="98"/>
    </row>
    <row r="7228" spans="2:25" x14ac:dyDescent="0.25">
      <c r="B7228" s="109"/>
      <c r="C7228" s="16"/>
      <c r="Y7228" s="98"/>
    </row>
    <row r="7229" spans="2:25" x14ac:dyDescent="0.25">
      <c r="B7229" s="109"/>
      <c r="C7229" s="16"/>
      <c r="Y7229" s="98"/>
    </row>
    <row r="7230" spans="2:25" x14ac:dyDescent="0.25">
      <c r="B7230" s="109"/>
      <c r="C7230" s="16"/>
      <c r="Y7230" s="98"/>
    </row>
    <row r="7231" spans="2:25" x14ac:dyDescent="0.25">
      <c r="B7231" s="109"/>
      <c r="C7231" s="16"/>
      <c r="Y7231" s="98"/>
    </row>
    <row r="7232" spans="2:25" x14ac:dyDescent="0.25">
      <c r="B7232" s="109"/>
      <c r="C7232" s="16"/>
      <c r="Y7232" s="98"/>
    </row>
    <row r="7233" spans="2:25" x14ac:dyDescent="0.25">
      <c r="B7233" s="109"/>
      <c r="C7233" s="16"/>
      <c r="Y7233" s="98"/>
    </row>
    <row r="7234" spans="2:25" x14ac:dyDescent="0.25">
      <c r="B7234" s="109"/>
      <c r="C7234" s="16"/>
      <c r="Y7234" s="98"/>
    </row>
    <row r="7235" spans="2:25" x14ac:dyDescent="0.25">
      <c r="B7235" s="109"/>
      <c r="C7235" s="16"/>
      <c r="Y7235" s="98"/>
    </row>
    <row r="7236" spans="2:25" x14ac:dyDescent="0.25">
      <c r="B7236" s="109"/>
      <c r="C7236" s="16"/>
      <c r="Y7236" s="98"/>
    </row>
    <row r="7237" spans="2:25" x14ac:dyDescent="0.25">
      <c r="B7237" s="109"/>
      <c r="C7237" s="16"/>
      <c r="Y7237" s="98"/>
    </row>
    <row r="7238" spans="2:25" x14ac:dyDescent="0.25">
      <c r="B7238" s="109"/>
      <c r="C7238" s="16"/>
      <c r="Y7238" s="98"/>
    </row>
    <row r="7239" spans="2:25" x14ac:dyDescent="0.25">
      <c r="B7239" s="109"/>
      <c r="C7239" s="16"/>
      <c r="Y7239" s="98"/>
    </row>
    <row r="7240" spans="2:25" x14ac:dyDescent="0.25">
      <c r="B7240" s="109"/>
      <c r="C7240" s="16"/>
      <c r="Y7240" s="98"/>
    </row>
    <row r="7241" spans="2:25" x14ac:dyDescent="0.25">
      <c r="B7241" s="109"/>
      <c r="C7241" s="16"/>
      <c r="Y7241" s="98"/>
    </row>
    <row r="7242" spans="2:25" x14ac:dyDescent="0.25">
      <c r="B7242" s="109"/>
      <c r="C7242" s="16"/>
      <c r="Y7242" s="98"/>
    </row>
    <row r="7243" spans="2:25" x14ac:dyDescent="0.25">
      <c r="B7243" s="109"/>
      <c r="C7243" s="16"/>
      <c r="Y7243" s="98"/>
    </row>
    <row r="7244" spans="2:25" x14ac:dyDescent="0.25">
      <c r="B7244" s="109"/>
      <c r="C7244" s="16"/>
      <c r="Y7244" s="98"/>
    </row>
    <row r="7245" spans="2:25" x14ac:dyDescent="0.25">
      <c r="B7245" s="109"/>
      <c r="C7245" s="16"/>
      <c r="Y7245" s="98"/>
    </row>
    <row r="7246" spans="2:25" x14ac:dyDescent="0.25">
      <c r="B7246" s="109"/>
      <c r="C7246" s="16"/>
      <c r="Y7246" s="98"/>
    </row>
    <row r="7247" spans="2:25" x14ac:dyDescent="0.25">
      <c r="B7247" s="109"/>
      <c r="C7247" s="16"/>
      <c r="Y7247" s="98"/>
    </row>
    <row r="7248" spans="2:25" x14ac:dyDescent="0.25">
      <c r="B7248" s="109"/>
      <c r="C7248" s="16"/>
      <c r="Y7248" s="98"/>
    </row>
    <row r="7249" spans="2:25" x14ac:dyDescent="0.25">
      <c r="B7249" s="109"/>
      <c r="C7249" s="16"/>
      <c r="Y7249" s="98"/>
    </row>
    <row r="7250" spans="2:25" x14ac:dyDescent="0.25">
      <c r="B7250" s="109"/>
      <c r="C7250" s="16"/>
      <c r="Y7250" s="98"/>
    </row>
    <row r="7251" spans="2:25" x14ac:dyDescent="0.25">
      <c r="B7251" s="109"/>
      <c r="C7251" s="16"/>
      <c r="Y7251" s="98"/>
    </row>
    <row r="7252" spans="2:25" x14ac:dyDescent="0.25">
      <c r="B7252" s="109"/>
      <c r="C7252" s="16"/>
      <c r="Y7252" s="98"/>
    </row>
    <row r="7253" spans="2:25" x14ac:dyDescent="0.25">
      <c r="B7253" s="109"/>
      <c r="C7253" s="16"/>
      <c r="Y7253" s="98"/>
    </row>
    <row r="7254" spans="2:25" x14ac:dyDescent="0.25">
      <c r="B7254" s="109"/>
      <c r="C7254" s="16"/>
      <c r="Y7254" s="98"/>
    </row>
    <row r="7255" spans="2:25" x14ac:dyDescent="0.25">
      <c r="B7255" s="109"/>
      <c r="C7255" s="16"/>
      <c r="Y7255" s="98"/>
    </row>
    <row r="7256" spans="2:25" x14ac:dyDescent="0.25">
      <c r="B7256" s="109"/>
      <c r="C7256" s="16"/>
      <c r="Y7256" s="98"/>
    </row>
    <row r="7257" spans="2:25" x14ac:dyDescent="0.25">
      <c r="B7257" s="109"/>
      <c r="C7257" s="16"/>
      <c r="Y7257" s="98"/>
    </row>
    <row r="7258" spans="2:25" x14ac:dyDescent="0.25">
      <c r="B7258" s="109"/>
      <c r="C7258" s="16"/>
      <c r="Y7258" s="98"/>
    </row>
    <row r="7259" spans="2:25" x14ac:dyDescent="0.25">
      <c r="B7259" s="109"/>
      <c r="C7259" s="16"/>
      <c r="Y7259" s="98"/>
    </row>
    <row r="7260" spans="2:25" x14ac:dyDescent="0.25">
      <c r="B7260" s="109"/>
      <c r="C7260" s="16"/>
      <c r="Y7260" s="98"/>
    </row>
    <row r="7261" spans="2:25" x14ac:dyDescent="0.25">
      <c r="B7261" s="109"/>
      <c r="C7261" s="16"/>
      <c r="Y7261" s="98"/>
    </row>
    <row r="7262" spans="2:25" x14ac:dyDescent="0.25">
      <c r="B7262" s="109"/>
      <c r="C7262" s="16"/>
      <c r="Y7262" s="98"/>
    </row>
    <row r="7263" spans="2:25" x14ac:dyDescent="0.25">
      <c r="B7263" s="109"/>
      <c r="C7263" s="16"/>
      <c r="Y7263" s="98"/>
    </row>
    <row r="7264" spans="2:25" x14ac:dyDescent="0.25">
      <c r="B7264" s="109"/>
      <c r="C7264" s="16"/>
      <c r="Y7264" s="98"/>
    </row>
    <row r="7265" spans="2:25" x14ac:dyDescent="0.25">
      <c r="B7265" s="109"/>
      <c r="C7265" s="16"/>
      <c r="Y7265" s="98"/>
    </row>
    <row r="7266" spans="2:25" x14ac:dyDescent="0.25">
      <c r="B7266" s="109"/>
      <c r="C7266" s="16"/>
      <c r="Y7266" s="98"/>
    </row>
    <row r="7267" spans="2:25" x14ac:dyDescent="0.25">
      <c r="B7267" s="109"/>
      <c r="C7267" s="16"/>
      <c r="Y7267" s="98"/>
    </row>
    <row r="7268" spans="2:25" x14ac:dyDescent="0.25">
      <c r="B7268" s="109"/>
      <c r="C7268" s="16"/>
      <c r="Y7268" s="98"/>
    </row>
    <row r="7269" spans="2:25" x14ac:dyDescent="0.25">
      <c r="B7269" s="109"/>
      <c r="C7269" s="16"/>
      <c r="Y7269" s="98"/>
    </row>
    <row r="7270" spans="2:25" x14ac:dyDescent="0.25">
      <c r="B7270" s="109"/>
      <c r="C7270" s="16"/>
      <c r="Y7270" s="98"/>
    </row>
    <row r="7271" spans="2:25" x14ac:dyDescent="0.25">
      <c r="B7271" s="109"/>
      <c r="C7271" s="16"/>
      <c r="Y7271" s="98"/>
    </row>
    <row r="7272" spans="2:25" x14ac:dyDescent="0.25">
      <c r="B7272" s="109"/>
      <c r="C7272" s="16"/>
      <c r="Y7272" s="98"/>
    </row>
    <row r="7273" spans="2:25" x14ac:dyDescent="0.25">
      <c r="B7273" s="109"/>
      <c r="C7273" s="16"/>
      <c r="Y7273" s="98"/>
    </row>
    <row r="7274" spans="2:25" x14ac:dyDescent="0.25">
      <c r="B7274" s="109"/>
      <c r="C7274" s="16"/>
      <c r="Y7274" s="98"/>
    </row>
    <row r="7275" spans="2:25" x14ac:dyDescent="0.25">
      <c r="B7275" s="109"/>
      <c r="C7275" s="16"/>
      <c r="Y7275" s="98"/>
    </row>
    <row r="7276" spans="2:25" x14ac:dyDescent="0.25">
      <c r="B7276" s="109"/>
      <c r="C7276" s="16"/>
      <c r="Y7276" s="98"/>
    </row>
    <row r="7277" spans="2:25" x14ac:dyDescent="0.25">
      <c r="B7277" s="109"/>
      <c r="C7277" s="16"/>
      <c r="Y7277" s="98"/>
    </row>
    <row r="7278" spans="2:25" x14ac:dyDescent="0.25">
      <c r="B7278" s="109"/>
      <c r="C7278" s="16"/>
      <c r="Y7278" s="98"/>
    </row>
    <row r="7279" spans="2:25" x14ac:dyDescent="0.25">
      <c r="B7279" s="109"/>
      <c r="C7279" s="16"/>
      <c r="Y7279" s="98"/>
    </row>
    <row r="7280" spans="2:25" x14ac:dyDescent="0.25">
      <c r="B7280" s="109"/>
      <c r="C7280" s="16"/>
      <c r="Y7280" s="98"/>
    </row>
    <row r="7281" spans="2:25" x14ac:dyDescent="0.25">
      <c r="B7281" s="109"/>
      <c r="C7281" s="16"/>
      <c r="Y7281" s="98"/>
    </row>
    <row r="7282" spans="2:25" x14ac:dyDescent="0.25">
      <c r="B7282" s="109"/>
      <c r="C7282" s="16"/>
      <c r="Y7282" s="98"/>
    </row>
    <row r="7283" spans="2:25" x14ac:dyDescent="0.25">
      <c r="B7283" s="109"/>
      <c r="C7283" s="16"/>
      <c r="Y7283" s="98"/>
    </row>
    <row r="7284" spans="2:25" x14ac:dyDescent="0.25">
      <c r="B7284" s="109"/>
      <c r="C7284" s="16"/>
      <c r="Y7284" s="98"/>
    </row>
    <row r="7285" spans="2:25" x14ac:dyDescent="0.25">
      <c r="B7285" s="109"/>
      <c r="C7285" s="16"/>
      <c r="Y7285" s="98"/>
    </row>
    <row r="7286" spans="2:25" x14ac:dyDescent="0.25">
      <c r="B7286" s="109"/>
      <c r="C7286" s="16"/>
      <c r="Y7286" s="98"/>
    </row>
    <row r="7287" spans="2:25" x14ac:dyDescent="0.25">
      <c r="B7287" s="109"/>
      <c r="C7287" s="16"/>
      <c r="Y7287" s="98"/>
    </row>
    <row r="7288" spans="2:25" x14ac:dyDescent="0.25">
      <c r="B7288" s="109"/>
      <c r="C7288" s="16"/>
      <c r="Y7288" s="98"/>
    </row>
    <row r="7289" spans="2:25" x14ac:dyDescent="0.25">
      <c r="B7289" s="109"/>
      <c r="C7289" s="16"/>
      <c r="Y7289" s="98"/>
    </row>
    <row r="7290" spans="2:25" x14ac:dyDescent="0.25">
      <c r="B7290" s="109"/>
      <c r="C7290" s="16"/>
      <c r="Y7290" s="98"/>
    </row>
    <row r="7291" spans="2:25" x14ac:dyDescent="0.25">
      <c r="B7291" s="109"/>
      <c r="C7291" s="16"/>
      <c r="Y7291" s="98"/>
    </row>
    <row r="7292" spans="2:25" x14ac:dyDescent="0.25">
      <c r="B7292" s="109"/>
      <c r="C7292" s="16"/>
      <c r="Y7292" s="98"/>
    </row>
    <row r="7293" spans="2:25" x14ac:dyDescent="0.25">
      <c r="B7293" s="109"/>
      <c r="C7293" s="16"/>
      <c r="Y7293" s="98"/>
    </row>
    <row r="7294" spans="2:25" x14ac:dyDescent="0.25">
      <c r="B7294" s="109"/>
      <c r="C7294" s="16"/>
      <c r="Y7294" s="98"/>
    </row>
    <row r="7295" spans="2:25" x14ac:dyDescent="0.25">
      <c r="B7295" s="109"/>
      <c r="C7295" s="16"/>
      <c r="Y7295" s="98"/>
    </row>
    <row r="7296" spans="2:25" x14ac:dyDescent="0.25">
      <c r="B7296" s="109"/>
      <c r="C7296" s="16"/>
      <c r="Y7296" s="98"/>
    </row>
    <row r="7297" spans="2:25" x14ac:dyDescent="0.25">
      <c r="B7297" s="109"/>
      <c r="C7297" s="16"/>
      <c r="Y7297" s="98"/>
    </row>
    <row r="7298" spans="2:25" x14ac:dyDescent="0.25">
      <c r="B7298" s="109"/>
      <c r="C7298" s="16"/>
      <c r="Y7298" s="98"/>
    </row>
    <row r="7299" spans="2:25" x14ac:dyDescent="0.25">
      <c r="B7299" s="109"/>
      <c r="C7299" s="16"/>
      <c r="Y7299" s="98"/>
    </row>
    <row r="7300" spans="2:25" x14ac:dyDescent="0.25">
      <c r="B7300" s="109"/>
      <c r="C7300" s="16"/>
      <c r="Y7300" s="98"/>
    </row>
    <row r="7301" spans="2:25" x14ac:dyDescent="0.25">
      <c r="B7301" s="109"/>
      <c r="C7301" s="16"/>
      <c r="Y7301" s="98"/>
    </row>
    <row r="7302" spans="2:25" x14ac:dyDescent="0.25">
      <c r="B7302" s="109"/>
      <c r="C7302" s="16"/>
      <c r="Y7302" s="98"/>
    </row>
    <row r="7303" spans="2:25" x14ac:dyDescent="0.25">
      <c r="B7303" s="109"/>
      <c r="C7303" s="16"/>
      <c r="Y7303" s="98"/>
    </row>
    <row r="7304" spans="2:25" x14ac:dyDescent="0.25">
      <c r="B7304" s="109"/>
      <c r="C7304" s="16"/>
      <c r="Y7304" s="98"/>
    </row>
    <row r="7305" spans="2:25" x14ac:dyDescent="0.25">
      <c r="B7305" s="109"/>
      <c r="C7305" s="16"/>
      <c r="Y7305" s="98"/>
    </row>
    <row r="7306" spans="2:25" x14ac:dyDescent="0.25">
      <c r="B7306" s="109"/>
      <c r="C7306" s="16"/>
      <c r="Y7306" s="98"/>
    </row>
    <row r="7307" spans="2:25" x14ac:dyDescent="0.25">
      <c r="B7307" s="109"/>
      <c r="C7307" s="16"/>
      <c r="Y7307" s="98"/>
    </row>
    <row r="7308" spans="2:25" x14ac:dyDescent="0.25">
      <c r="B7308" s="109"/>
      <c r="C7308" s="16"/>
      <c r="Y7308" s="98"/>
    </row>
    <row r="7309" spans="2:25" x14ac:dyDescent="0.25">
      <c r="B7309" s="109"/>
      <c r="C7309" s="16"/>
      <c r="Y7309" s="98"/>
    </row>
    <row r="7310" spans="2:25" x14ac:dyDescent="0.25">
      <c r="B7310" s="109"/>
      <c r="C7310" s="16"/>
      <c r="Y7310" s="98"/>
    </row>
    <row r="7311" spans="2:25" x14ac:dyDescent="0.25">
      <c r="B7311" s="109"/>
      <c r="C7311" s="16"/>
      <c r="Y7311" s="98"/>
    </row>
    <row r="7312" spans="2:25" x14ac:dyDescent="0.25">
      <c r="B7312" s="109"/>
      <c r="C7312" s="16"/>
      <c r="Y7312" s="98"/>
    </row>
    <row r="7313" spans="2:25" x14ac:dyDescent="0.25">
      <c r="B7313" s="109"/>
      <c r="C7313" s="16"/>
      <c r="Y7313" s="98"/>
    </row>
    <row r="7314" spans="2:25" x14ac:dyDescent="0.25">
      <c r="B7314" s="109"/>
      <c r="C7314" s="16"/>
      <c r="Y7314" s="98"/>
    </row>
    <row r="7315" spans="2:25" x14ac:dyDescent="0.25">
      <c r="B7315" s="109"/>
      <c r="C7315" s="16"/>
      <c r="Y7315" s="98"/>
    </row>
    <row r="7316" spans="2:25" x14ac:dyDescent="0.25">
      <c r="B7316" s="109"/>
      <c r="C7316" s="16"/>
      <c r="Y7316" s="98"/>
    </row>
    <row r="7317" spans="2:25" x14ac:dyDescent="0.25">
      <c r="B7317" s="109"/>
      <c r="C7317" s="16"/>
      <c r="Y7317" s="98"/>
    </row>
    <row r="7318" spans="2:25" x14ac:dyDescent="0.25">
      <c r="B7318" s="109"/>
      <c r="C7318" s="16"/>
      <c r="Y7318" s="98"/>
    </row>
    <row r="7319" spans="2:25" x14ac:dyDescent="0.25">
      <c r="B7319" s="109"/>
      <c r="C7319" s="16"/>
      <c r="Y7319" s="98"/>
    </row>
    <row r="7320" spans="2:25" x14ac:dyDescent="0.25">
      <c r="B7320" s="109"/>
      <c r="C7320" s="16"/>
      <c r="Y7320" s="98"/>
    </row>
    <row r="7321" spans="2:25" x14ac:dyDescent="0.25">
      <c r="B7321" s="109"/>
      <c r="C7321" s="16"/>
      <c r="Y7321" s="98"/>
    </row>
    <row r="7322" spans="2:25" x14ac:dyDescent="0.25">
      <c r="B7322" s="109"/>
      <c r="C7322" s="16"/>
      <c r="Y7322" s="98"/>
    </row>
    <row r="7323" spans="2:25" x14ac:dyDescent="0.25">
      <c r="B7323" s="109"/>
      <c r="C7323" s="16"/>
      <c r="Y7323" s="98"/>
    </row>
    <row r="7324" spans="2:25" x14ac:dyDescent="0.25">
      <c r="B7324" s="109"/>
      <c r="C7324" s="16"/>
      <c r="Y7324" s="98"/>
    </row>
    <row r="7325" spans="2:25" x14ac:dyDescent="0.25">
      <c r="B7325" s="109"/>
      <c r="C7325" s="16"/>
      <c r="Y7325" s="98"/>
    </row>
    <row r="7326" spans="2:25" x14ac:dyDescent="0.25">
      <c r="B7326" s="109"/>
      <c r="C7326" s="16"/>
      <c r="Y7326" s="98"/>
    </row>
    <row r="7327" spans="2:25" x14ac:dyDescent="0.25">
      <c r="B7327" s="109"/>
      <c r="C7327" s="16"/>
      <c r="Y7327" s="98"/>
    </row>
    <row r="7328" spans="2:25" x14ac:dyDescent="0.25">
      <c r="B7328" s="109"/>
      <c r="C7328" s="16"/>
      <c r="Y7328" s="98"/>
    </row>
    <row r="7329" spans="2:25" x14ac:dyDescent="0.25">
      <c r="B7329" s="109"/>
      <c r="C7329" s="16"/>
      <c r="Y7329" s="98"/>
    </row>
    <row r="7330" spans="2:25" x14ac:dyDescent="0.25">
      <c r="B7330" s="109"/>
      <c r="C7330" s="16"/>
      <c r="Y7330" s="98"/>
    </row>
    <row r="7331" spans="2:25" x14ac:dyDescent="0.25">
      <c r="B7331" s="109"/>
      <c r="C7331" s="16"/>
      <c r="Y7331" s="98"/>
    </row>
    <row r="7332" spans="2:25" x14ac:dyDescent="0.25">
      <c r="B7332" s="109"/>
      <c r="C7332" s="16"/>
      <c r="Y7332" s="98"/>
    </row>
    <row r="7333" spans="2:25" x14ac:dyDescent="0.25">
      <c r="B7333" s="109"/>
      <c r="C7333" s="16"/>
      <c r="Y7333" s="98"/>
    </row>
    <row r="7334" spans="2:25" x14ac:dyDescent="0.25">
      <c r="B7334" s="109"/>
      <c r="C7334" s="16"/>
      <c r="Y7334" s="98"/>
    </row>
    <row r="7335" spans="2:25" x14ac:dyDescent="0.25">
      <c r="B7335" s="109"/>
      <c r="C7335" s="16"/>
      <c r="Y7335" s="98"/>
    </row>
    <row r="7336" spans="2:25" x14ac:dyDescent="0.25">
      <c r="B7336" s="109"/>
      <c r="C7336" s="16"/>
      <c r="Y7336" s="98"/>
    </row>
    <row r="7337" spans="2:25" x14ac:dyDescent="0.25">
      <c r="B7337" s="109"/>
      <c r="C7337" s="16"/>
      <c r="Y7337" s="98"/>
    </row>
    <row r="7338" spans="2:25" x14ac:dyDescent="0.25">
      <c r="B7338" s="109"/>
      <c r="C7338" s="16"/>
      <c r="Y7338" s="98"/>
    </row>
    <row r="7339" spans="2:25" x14ac:dyDescent="0.25">
      <c r="B7339" s="109"/>
      <c r="C7339" s="16"/>
      <c r="Y7339" s="98"/>
    </row>
    <row r="7340" spans="2:25" x14ac:dyDescent="0.25">
      <c r="B7340" s="109"/>
      <c r="C7340" s="16"/>
      <c r="Y7340" s="98"/>
    </row>
    <row r="7341" spans="2:25" x14ac:dyDescent="0.25">
      <c r="B7341" s="109"/>
      <c r="C7341" s="16"/>
      <c r="Y7341" s="98"/>
    </row>
    <row r="7342" spans="2:25" x14ac:dyDescent="0.25">
      <c r="B7342" s="109"/>
      <c r="C7342" s="16"/>
      <c r="Y7342" s="98"/>
    </row>
    <row r="7343" spans="2:25" x14ac:dyDescent="0.25">
      <c r="B7343" s="109"/>
      <c r="C7343" s="16"/>
      <c r="Y7343" s="98"/>
    </row>
    <row r="7344" spans="2:25" x14ac:dyDescent="0.25">
      <c r="B7344" s="109"/>
      <c r="C7344" s="16"/>
      <c r="Y7344" s="98"/>
    </row>
    <row r="7345" spans="2:25" x14ac:dyDescent="0.25">
      <c r="B7345" s="109"/>
      <c r="C7345" s="16"/>
      <c r="Y7345" s="98"/>
    </row>
    <row r="7346" spans="2:25" x14ac:dyDescent="0.25">
      <c r="B7346" s="109"/>
      <c r="C7346" s="16"/>
      <c r="Y7346" s="98"/>
    </row>
    <row r="7347" spans="2:25" x14ac:dyDescent="0.25">
      <c r="B7347" s="109"/>
      <c r="C7347" s="16"/>
      <c r="Y7347" s="98"/>
    </row>
    <row r="7348" spans="2:25" x14ac:dyDescent="0.25">
      <c r="B7348" s="109"/>
      <c r="C7348" s="16"/>
      <c r="Y7348" s="98"/>
    </row>
    <row r="7349" spans="2:25" x14ac:dyDescent="0.25">
      <c r="B7349" s="109"/>
      <c r="C7349" s="16"/>
      <c r="Y7349" s="98"/>
    </row>
    <row r="7350" spans="2:25" x14ac:dyDescent="0.25">
      <c r="B7350" s="109"/>
      <c r="C7350" s="16"/>
      <c r="Y7350" s="98"/>
    </row>
    <row r="7351" spans="2:25" x14ac:dyDescent="0.25">
      <c r="B7351" s="109"/>
      <c r="C7351" s="16"/>
      <c r="Y7351" s="98"/>
    </row>
    <row r="7352" spans="2:25" x14ac:dyDescent="0.25">
      <c r="B7352" s="109"/>
      <c r="C7352" s="16"/>
      <c r="Y7352" s="98"/>
    </row>
    <row r="7353" spans="2:25" x14ac:dyDescent="0.25">
      <c r="B7353" s="109"/>
      <c r="C7353" s="16"/>
      <c r="Y7353" s="98"/>
    </row>
    <row r="7354" spans="2:25" x14ac:dyDescent="0.25">
      <c r="B7354" s="109"/>
      <c r="C7354" s="16"/>
      <c r="Y7354" s="98"/>
    </row>
    <row r="7355" spans="2:25" x14ac:dyDescent="0.25">
      <c r="B7355" s="109"/>
      <c r="C7355" s="16"/>
      <c r="Y7355" s="98"/>
    </row>
    <row r="7356" spans="2:25" x14ac:dyDescent="0.25">
      <c r="B7356" s="109"/>
      <c r="C7356" s="16"/>
      <c r="Y7356" s="98"/>
    </row>
    <row r="7357" spans="2:25" x14ac:dyDescent="0.25">
      <c r="B7357" s="109"/>
      <c r="C7357" s="16"/>
      <c r="Y7357" s="98"/>
    </row>
    <row r="7358" spans="2:25" x14ac:dyDescent="0.25">
      <c r="B7358" s="109"/>
      <c r="C7358" s="16"/>
      <c r="Y7358" s="98"/>
    </row>
    <row r="7359" spans="2:25" x14ac:dyDescent="0.25">
      <c r="B7359" s="109"/>
      <c r="C7359" s="16"/>
      <c r="Y7359" s="98"/>
    </row>
    <row r="7360" spans="2:25" x14ac:dyDescent="0.25">
      <c r="B7360" s="109"/>
      <c r="C7360" s="16"/>
      <c r="Y7360" s="98"/>
    </row>
    <row r="7361" spans="2:25" x14ac:dyDescent="0.25">
      <c r="B7361" s="109"/>
      <c r="C7361" s="16"/>
      <c r="Y7361" s="98"/>
    </row>
    <row r="7362" spans="2:25" x14ac:dyDescent="0.25">
      <c r="B7362" s="109"/>
      <c r="C7362" s="16"/>
      <c r="Y7362" s="98"/>
    </row>
    <row r="7363" spans="2:25" x14ac:dyDescent="0.25">
      <c r="B7363" s="109"/>
      <c r="C7363" s="16"/>
      <c r="Y7363" s="98"/>
    </row>
    <row r="7364" spans="2:25" x14ac:dyDescent="0.25">
      <c r="B7364" s="109"/>
      <c r="C7364" s="16"/>
      <c r="Y7364" s="98"/>
    </row>
    <row r="7365" spans="2:25" x14ac:dyDescent="0.25">
      <c r="B7365" s="109"/>
      <c r="C7365" s="16"/>
      <c r="Y7365" s="98"/>
    </row>
    <row r="7366" spans="2:25" x14ac:dyDescent="0.25">
      <c r="B7366" s="109"/>
      <c r="C7366" s="16"/>
      <c r="Y7366" s="98"/>
    </row>
    <row r="7367" spans="2:25" x14ac:dyDescent="0.25">
      <c r="B7367" s="109"/>
      <c r="C7367" s="16"/>
      <c r="Y7367" s="98"/>
    </row>
    <row r="7368" spans="2:25" x14ac:dyDescent="0.25">
      <c r="B7368" s="109"/>
      <c r="C7368" s="16"/>
      <c r="Y7368" s="98"/>
    </row>
    <row r="7369" spans="2:25" x14ac:dyDescent="0.25">
      <c r="B7369" s="109"/>
      <c r="C7369" s="16"/>
      <c r="Y7369" s="98"/>
    </row>
    <row r="7370" spans="2:25" x14ac:dyDescent="0.25">
      <c r="B7370" s="109"/>
      <c r="C7370" s="16"/>
      <c r="Y7370" s="98"/>
    </row>
    <row r="7371" spans="2:25" x14ac:dyDescent="0.25">
      <c r="B7371" s="109"/>
      <c r="C7371" s="16"/>
      <c r="Y7371" s="98"/>
    </row>
    <row r="7372" spans="2:25" x14ac:dyDescent="0.25">
      <c r="B7372" s="109"/>
      <c r="C7372" s="16"/>
      <c r="Y7372" s="98"/>
    </row>
    <row r="7373" spans="2:25" x14ac:dyDescent="0.25">
      <c r="B7373" s="109"/>
      <c r="C7373" s="16"/>
      <c r="Y7373" s="98"/>
    </row>
    <row r="7374" spans="2:25" x14ac:dyDescent="0.25">
      <c r="B7374" s="109"/>
      <c r="C7374" s="16"/>
      <c r="Y7374" s="98"/>
    </row>
    <row r="7375" spans="2:25" x14ac:dyDescent="0.25">
      <c r="B7375" s="109"/>
      <c r="C7375" s="16"/>
      <c r="Y7375" s="98"/>
    </row>
    <row r="7376" spans="2:25" x14ac:dyDescent="0.25">
      <c r="B7376" s="109"/>
      <c r="C7376" s="16"/>
      <c r="Y7376" s="98"/>
    </row>
    <row r="7377" spans="2:25" x14ac:dyDescent="0.25">
      <c r="B7377" s="109"/>
      <c r="C7377" s="16"/>
      <c r="Y7377" s="98"/>
    </row>
    <row r="7378" spans="2:25" x14ac:dyDescent="0.25">
      <c r="B7378" s="109"/>
      <c r="C7378" s="16"/>
      <c r="Y7378" s="98"/>
    </row>
    <row r="7379" spans="2:25" x14ac:dyDescent="0.25">
      <c r="B7379" s="109"/>
      <c r="C7379" s="16"/>
      <c r="Y7379" s="98"/>
    </row>
    <row r="7380" spans="2:25" x14ac:dyDescent="0.25">
      <c r="B7380" s="109"/>
      <c r="C7380" s="16"/>
      <c r="Y7380" s="98"/>
    </row>
    <row r="7381" spans="2:25" x14ac:dyDescent="0.25">
      <c r="B7381" s="109"/>
      <c r="C7381" s="16"/>
      <c r="Y7381" s="98"/>
    </row>
    <row r="7382" spans="2:25" x14ac:dyDescent="0.25">
      <c r="B7382" s="109"/>
      <c r="C7382" s="16"/>
      <c r="Y7382" s="98"/>
    </row>
    <row r="7383" spans="2:25" x14ac:dyDescent="0.25">
      <c r="B7383" s="109"/>
      <c r="C7383" s="16"/>
      <c r="Y7383" s="98"/>
    </row>
    <row r="7384" spans="2:25" x14ac:dyDescent="0.25">
      <c r="B7384" s="109"/>
      <c r="C7384" s="16"/>
      <c r="Y7384" s="98"/>
    </row>
    <row r="7385" spans="2:25" x14ac:dyDescent="0.25">
      <c r="B7385" s="109"/>
      <c r="C7385" s="16"/>
      <c r="Y7385" s="98"/>
    </row>
    <row r="7386" spans="2:25" x14ac:dyDescent="0.25">
      <c r="B7386" s="109"/>
      <c r="C7386" s="16"/>
      <c r="Y7386" s="98"/>
    </row>
    <row r="7387" spans="2:25" x14ac:dyDescent="0.25">
      <c r="B7387" s="109"/>
      <c r="C7387" s="16"/>
      <c r="Y7387" s="98"/>
    </row>
    <row r="7388" spans="2:25" x14ac:dyDescent="0.25">
      <c r="B7388" s="109"/>
      <c r="C7388" s="16"/>
      <c r="Y7388" s="98"/>
    </row>
    <row r="7389" spans="2:25" x14ac:dyDescent="0.25">
      <c r="B7389" s="109"/>
      <c r="C7389" s="16"/>
      <c r="Y7389" s="98"/>
    </row>
    <row r="7390" spans="2:25" x14ac:dyDescent="0.25">
      <c r="B7390" s="109"/>
      <c r="C7390" s="16"/>
      <c r="Y7390" s="98"/>
    </row>
    <row r="7391" spans="2:25" x14ac:dyDescent="0.25">
      <c r="B7391" s="109"/>
      <c r="C7391" s="16"/>
      <c r="Y7391" s="98"/>
    </row>
    <row r="7392" spans="2:25" x14ac:dyDescent="0.25">
      <c r="B7392" s="109"/>
      <c r="C7392" s="16"/>
      <c r="Y7392" s="98"/>
    </row>
    <row r="7393" spans="2:25" x14ac:dyDescent="0.25">
      <c r="B7393" s="109"/>
      <c r="C7393" s="16"/>
      <c r="Y7393" s="98"/>
    </row>
    <row r="7394" spans="2:25" x14ac:dyDescent="0.25">
      <c r="B7394" s="109"/>
      <c r="C7394" s="16"/>
      <c r="Y7394" s="98"/>
    </row>
    <row r="7395" spans="2:25" x14ac:dyDescent="0.25">
      <c r="B7395" s="109"/>
      <c r="C7395" s="16"/>
      <c r="Y7395" s="98"/>
    </row>
    <row r="7396" spans="2:25" x14ac:dyDescent="0.25">
      <c r="B7396" s="109"/>
      <c r="C7396" s="16"/>
      <c r="Y7396" s="98"/>
    </row>
    <row r="7397" spans="2:25" x14ac:dyDescent="0.25">
      <c r="B7397" s="109"/>
      <c r="C7397" s="16"/>
      <c r="Y7397" s="98"/>
    </row>
    <row r="7398" spans="2:25" x14ac:dyDescent="0.25">
      <c r="B7398" s="109"/>
      <c r="C7398" s="16"/>
      <c r="Y7398" s="98"/>
    </row>
    <row r="7399" spans="2:25" x14ac:dyDescent="0.25">
      <c r="B7399" s="109"/>
      <c r="C7399" s="16"/>
      <c r="Y7399" s="98"/>
    </row>
    <row r="7400" spans="2:25" x14ac:dyDescent="0.25">
      <c r="B7400" s="109"/>
      <c r="C7400" s="16"/>
      <c r="Y7400" s="98"/>
    </row>
    <row r="7401" spans="2:25" x14ac:dyDescent="0.25">
      <c r="B7401" s="109"/>
      <c r="C7401" s="16"/>
      <c r="Y7401" s="98"/>
    </row>
    <row r="7402" spans="2:25" x14ac:dyDescent="0.25">
      <c r="B7402" s="109"/>
      <c r="C7402" s="16"/>
      <c r="Y7402" s="98"/>
    </row>
    <row r="7403" spans="2:25" x14ac:dyDescent="0.25">
      <c r="B7403" s="109"/>
      <c r="C7403" s="16"/>
      <c r="Y7403" s="98"/>
    </row>
    <row r="7404" spans="2:25" x14ac:dyDescent="0.25">
      <c r="B7404" s="109"/>
      <c r="C7404" s="16"/>
      <c r="Y7404" s="98"/>
    </row>
    <row r="7405" spans="2:25" x14ac:dyDescent="0.25">
      <c r="B7405" s="109"/>
      <c r="C7405" s="16"/>
      <c r="Y7405" s="98"/>
    </row>
    <row r="7406" spans="2:25" x14ac:dyDescent="0.25">
      <c r="B7406" s="109"/>
      <c r="C7406" s="16"/>
      <c r="Y7406" s="98"/>
    </row>
    <row r="7407" spans="2:25" x14ac:dyDescent="0.25">
      <c r="B7407" s="109"/>
      <c r="C7407" s="16"/>
      <c r="Y7407" s="98"/>
    </row>
    <row r="7408" spans="2:25" x14ac:dyDescent="0.25">
      <c r="B7408" s="109"/>
      <c r="C7408" s="16"/>
      <c r="Y7408" s="98"/>
    </row>
    <row r="7409" spans="2:25" x14ac:dyDescent="0.25">
      <c r="B7409" s="109"/>
      <c r="C7409" s="16"/>
      <c r="Y7409" s="98"/>
    </row>
    <row r="7410" spans="2:25" x14ac:dyDescent="0.25">
      <c r="B7410" s="109"/>
      <c r="C7410" s="16"/>
      <c r="Y7410" s="98"/>
    </row>
    <row r="7411" spans="2:25" x14ac:dyDescent="0.25">
      <c r="B7411" s="109"/>
      <c r="C7411" s="16"/>
      <c r="Y7411" s="98"/>
    </row>
    <row r="7412" spans="2:25" x14ac:dyDescent="0.25">
      <c r="B7412" s="109"/>
      <c r="C7412" s="16"/>
      <c r="Y7412" s="98"/>
    </row>
    <row r="7413" spans="2:25" x14ac:dyDescent="0.25">
      <c r="B7413" s="109"/>
      <c r="C7413" s="16"/>
      <c r="Y7413" s="98"/>
    </row>
    <row r="7414" spans="2:25" x14ac:dyDescent="0.25">
      <c r="B7414" s="109"/>
      <c r="C7414" s="16"/>
      <c r="Y7414" s="98"/>
    </row>
    <row r="7415" spans="2:25" x14ac:dyDescent="0.25">
      <c r="B7415" s="109"/>
      <c r="C7415" s="16"/>
      <c r="Y7415" s="98"/>
    </row>
    <row r="7416" spans="2:25" x14ac:dyDescent="0.25">
      <c r="B7416" s="109"/>
      <c r="C7416" s="16"/>
      <c r="Y7416" s="98"/>
    </row>
    <row r="7417" spans="2:25" x14ac:dyDescent="0.25">
      <c r="B7417" s="109"/>
      <c r="C7417" s="16"/>
      <c r="Y7417" s="98"/>
    </row>
    <row r="7418" spans="2:25" x14ac:dyDescent="0.25">
      <c r="B7418" s="109"/>
      <c r="C7418" s="16"/>
      <c r="Y7418" s="98"/>
    </row>
    <row r="7419" spans="2:25" x14ac:dyDescent="0.25">
      <c r="B7419" s="109"/>
      <c r="C7419" s="16"/>
      <c r="Y7419" s="98"/>
    </row>
    <row r="7420" spans="2:25" x14ac:dyDescent="0.25">
      <c r="B7420" s="109"/>
      <c r="C7420" s="16"/>
      <c r="Y7420" s="98"/>
    </row>
    <row r="7421" spans="2:25" x14ac:dyDescent="0.25">
      <c r="B7421" s="109"/>
      <c r="C7421" s="16"/>
      <c r="Y7421" s="98"/>
    </row>
    <row r="7422" spans="2:25" x14ac:dyDescent="0.25">
      <c r="B7422" s="109"/>
      <c r="C7422" s="16"/>
      <c r="Y7422" s="98"/>
    </row>
    <row r="7423" spans="2:25" x14ac:dyDescent="0.25">
      <c r="B7423" s="109"/>
      <c r="C7423" s="16"/>
      <c r="Y7423" s="98"/>
    </row>
    <row r="7424" spans="2:25" x14ac:dyDescent="0.25">
      <c r="B7424" s="109"/>
      <c r="C7424" s="16"/>
      <c r="Y7424" s="98"/>
    </row>
    <row r="7425" spans="2:25" x14ac:dyDescent="0.25">
      <c r="B7425" s="109"/>
      <c r="C7425" s="16"/>
      <c r="Y7425" s="98"/>
    </row>
    <row r="7426" spans="2:25" x14ac:dyDescent="0.25">
      <c r="B7426" s="109"/>
      <c r="C7426" s="16"/>
      <c r="Y7426" s="98"/>
    </row>
    <row r="7427" spans="2:25" x14ac:dyDescent="0.25">
      <c r="B7427" s="109"/>
      <c r="C7427" s="16"/>
      <c r="Y7427" s="98"/>
    </row>
    <row r="7428" spans="2:25" x14ac:dyDescent="0.25">
      <c r="B7428" s="109"/>
      <c r="C7428" s="16"/>
      <c r="Y7428" s="98"/>
    </row>
    <row r="7429" spans="2:25" x14ac:dyDescent="0.25">
      <c r="B7429" s="109"/>
      <c r="C7429" s="16"/>
      <c r="Y7429" s="98"/>
    </row>
    <row r="7430" spans="2:25" x14ac:dyDescent="0.25">
      <c r="B7430" s="109"/>
      <c r="C7430" s="16"/>
      <c r="Y7430" s="98"/>
    </row>
    <row r="7431" spans="2:25" x14ac:dyDescent="0.25">
      <c r="B7431" s="109"/>
      <c r="C7431" s="16"/>
      <c r="Y7431" s="98"/>
    </row>
    <row r="7432" spans="2:25" x14ac:dyDescent="0.25">
      <c r="B7432" s="109"/>
      <c r="C7432" s="16"/>
      <c r="Y7432" s="98"/>
    </row>
    <row r="7433" spans="2:25" x14ac:dyDescent="0.25">
      <c r="B7433" s="109"/>
      <c r="C7433" s="16"/>
      <c r="Y7433" s="98"/>
    </row>
    <row r="7434" spans="2:25" x14ac:dyDescent="0.25">
      <c r="B7434" s="109"/>
      <c r="C7434" s="16"/>
      <c r="Y7434" s="98"/>
    </row>
    <row r="7435" spans="2:25" x14ac:dyDescent="0.25">
      <c r="B7435" s="109"/>
      <c r="C7435" s="16"/>
      <c r="Y7435" s="98"/>
    </row>
    <row r="7436" spans="2:25" x14ac:dyDescent="0.25">
      <c r="B7436" s="109"/>
      <c r="C7436" s="16"/>
      <c r="Y7436" s="98"/>
    </row>
    <row r="7437" spans="2:25" x14ac:dyDescent="0.25">
      <c r="B7437" s="109"/>
      <c r="C7437" s="16"/>
      <c r="Y7437" s="98"/>
    </row>
    <row r="7438" spans="2:25" x14ac:dyDescent="0.25">
      <c r="B7438" s="109"/>
      <c r="C7438" s="16"/>
      <c r="Y7438" s="98"/>
    </row>
    <row r="7439" spans="2:25" x14ac:dyDescent="0.25">
      <c r="B7439" s="109"/>
      <c r="C7439" s="16"/>
      <c r="Y7439" s="98"/>
    </row>
    <row r="7440" spans="2:25" x14ac:dyDescent="0.25">
      <c r="B7440" s="109"/>
      <c r="C7440" s="16"/>
      <c r="Y7440" s="98"/>
    </row>
    <row r="7441" spans="2:25" x14ac:dyDescent="0.25">
      <c r="B7441" s="109"/>
      <c r="C7441" s="16"/>
      <c r="Y7441" s="98"/>
    </row>
    <row r="7442" spans="2:25" x14ac:dyDescent="0.25">
      <c r="B7442" s="109"/>
      <c r="C7442" s="16"/>
      <c r="Y7442" s="98"/>
    </row>
    <row r="7443" spans="2:25" x14ac:dyDescent="0.25">
      <c r="B7443" s="109"/>
      <c r="C7443" s="16"/>
      <c r="Y7443" s="98"/>
    </row>
    <row r="7444" spans="2:25" x14ac:dyDescent="0.25">
      <c r="B7444" s="109"/>
      <c r="C7444" s="16"/>
      <c r="Y7444" s="98"/>
    </row>
    <row r="7445" spans="2:25" x14ac:dyDescent="0.25">
      <c r="B7445" s="109"/>
      <c r="C7445" s="16"/>
      <c r="Y7445" s="98"/>
    </row>
    <row r="7446" spans="2:25" x14ac:dyDescent="0.25">
      <c r="B7446" s="109"/>
      <c r="C7446" s="16"/>
      <c r="Y7446" s="98"/>
    </row>
    <row r="7447" spans="2:25" x14ac:dyDescent="0.25">
      <c r="B7447" s="109"/>
      <c r="C7447" s="16"/>
      <c r="Y7447" s="98"/>
    </row>
    <row r="7448" spans="2:25" x14ac:dyDescent="0.25">
      <c r="B7448" s="109"/>
      <c r="C7448" s="16"/>
      <c r="Y7448" s="98"/>
    </row>
    <row r="7449" spans="2:25" x14ac:dyDescent="0.25">
      <c r="B7449" s="109"/>
      <c r="C7449" s="16"/>
      <c r="Y7449" s="98"/>
    </row>
    <row r="7450" spans="2:25" x14ac:dyDescent="0.25">
      <c r="B7450" s="109"/>
      <c r="C7450" s="16"/>
      <c r="Y7450" s="98"/>
    </row>
    <row r="7451" spans="2:25" x14ac:dyDescent="0.25">
      <c r="B7451" s="109"/>
      <c r="C7451" s="16"/>
      <c r="Y7451" s="98"/>
    </row>
    <row r="7452" spans="2:25" x14ac:dyDescent="0.25">
      <c r="B7452" s="109"/>
      <c r="C7452" s="16"/>
      <c r="Y7452" s="98"/>
    </row>
    <row r="7453" spans="2:25" x14ac:dyDescent="0.25">
      <c r="B7453" s="109"/>
      <c r="C7453" s="16"/>
      <c r="Y7453" s="98"/>
    </row>
    <row r="7454" spans="2:25" x14ac:dyDescent="0.25">
      <c r="B7454" s="109"/>
      <c r="C7454" s="16"/>
      <c r="Y7454" s="98"/>
    </row>
    <row r="7455" spans="2:25" x14ac:dyDescent="0.25">
      <c r="B7455" s="109"/>
      <c r="C7455" s="16"/>
      <c r="Y7455" s="98"/>
    </row>
    <row r="7456" spans="2:25" x14ac:dyDescent="0.25">
      <c r="B7456" s="109"/>
      <c r="C7456" s="16"/>
      <c r="Y7456" s="98"/>
    </row>
    <row r="7457" spans="2:25" x14ac:dyDescent="0.25">
      <c r="B7457" s="109"/>
      <c r="C7457" s="16"/>
      <c r="Y7457" s="98"/>
    </row>
    <row r="7458" spans="2:25" x14ac:dyDescent="0.25">
      <c r="B7458" s="109"/>
      <c r="C7458" s="16"/>
      <c r="Y7458" s="98"/>
    </row>
    <row r="7459" spans="2:25" x14ac:dyDescent="0.25">
      <c r="B7459" s="109"/>
      <c r="C7459" s="16"/>
      <c r="Y7459" s="98"/>
    </row>
    <row r="7460" spans="2:25" x14ac:dyDescent="0.25">
      <c r="B7460" s="109"/>
      <c r="C7460" s="16"/>
      <c r="Y7460" s="98"/>
    </row>
    <row r="7461" spans="2:25" x14ac:dyDescent="0.25">
      <c r="B7461" s="109"/>
      <c r="C7461" s="16"/>
      <c r="Y7461" s="98"/>
    </row>
    <row r="7462" spans="2:25" x14ac:dyDescent="0.25">
      <c r="B7462" s="109"/>
      <c r="C7462" s="16"/>
      <c r="Y7462" s="98"/>
    </row>
    <row r="7463" spans="2:25" x14ac:dyDescent="0.25">
      <c r="B7463" s="109"/>
      <c r="C7463" s="16"/>
      <c r="Y7463" s="98"/>
    </row>
    <row r="7464" spans="2:25" x14ac:dyDescent="0.25">
      <c r="B7464" s="109"/>
      <c r="C7464" s="16"/>
      <c r="Y7464" s="98"/>
    </row>
    <row r="7465" spans="2:25" x14ac:dyDescent="0.25">
      <c r="B7465" s="109"/>
      <c r="C7465" s="16"/>
      <c r="Y7465" s="98"/>
    </row>
    <row r="7466" spans="2:25" x14ac:dyDescent="0.25">
      <c r="B7466" s="109"/>
      <c r="C7466" s="16"/>
      <c r="Y7466" s="98"/>
    </row>
    <row r="7467" spans="2:25" x14ac:dyDescent="0.25">
      <c r="B7467" s="109"/>
      <c r="C7467" s="16"/>
      <c r="Y7467" s="98"/>
    </row>
    <row r="7468" spans="2:25" x14ac:dyDescent="0.25">
      <c r="B7468" s="109"/>
      <c r="C7468" s="16"/>
      <c r="Y7468" s="98"/>
    </row>
    <row r="7469" spans="2:25" x14ac:dyDescent="0.25">
      <c r="B7469" s="109"/>
      <c r="C7469" s="16"/>
      <c r="Y7469" s="98"/>
    </row>
    <row r="7470" spans="2:25" x14ac:dyDescent="0.25">
      <c r="B7470" s="109"/>
      <c r="C7470" s="16"/>
      <c r="Y7470" s="98"/>
    </row>
    <row r="7471" spans="2:25" x14ac:dyDescent="0.25">
      <c r="B7471" s="109"/>
      <c r="C7471" s="16"/>
      <c r="Y7471" s="98"/>
    </row>
    <row r="7472" spans="2:25" x14ac:dyDescent="0.25">
      <c r="B7472" s="109"/>
      <c r="C7472" s="16"/>
      <c r="Y7472" s="98"/>
    </row>
    <row r="7473" spans="2:25" x14ac:dyDescent="0.25">
      <c r="B7473" s="109"/>
      <c r="C7473" s="16"/>
      <c r="Y7473" s="98"/>
    </row>
    <row r="7474" spans="2:25" x14ac:dyDescent="0.25">
      <c r="B7474" s="109"/>
      <c r="C7474" s="16"/>
      <c r="Y7474" s="98"/>
    </row>
    <row r="7475" spans="2:25" x14ac:dyDescent="0.25">
      <c r="B7475" s="109"/>
      <c r="C7475" s="16"/>
      <c r="Y7475" s="98"/>
    </row>
    <row r="7476" spans="2:25" x14ac:dyDescent="0.25">
      <c r="B7476" s="109"/>
      <c r="C7476" s="16"/>
      <c r="Y7476" s="98"/>
    </row>
    <row r="7477" spans="2:25" x14ac:dyDescent="0.25">
      <c r="B7477" s="109"/>
      <c r="C7477" s="16"/>
      <c r="Y7477" s="98"/>
    </row>
    <row r="7478" spans="2:25" x14ac:dyDescent="0.25">
      <c r="B7478" s="109"/>
      <c r="C7478" s="16"/>
      <c r="Y7478" s="98"/>
    </row>
    <row r="7479" spans="2:25" x14ac:dyDescent="0.25">
      <c r="B7479" s="109"/>
      <c r="C7479" s="16"/>
      <c r="Y7479" s="98"/>
    </row>
    <row r="7480" spans="2:25" x14ac:dyDescent="0.25">
      <c r="B7480" s="109"/>
      <c r="C7480" s="16"/>
      <c r="Y7480" s="98"/>
    </row>
    <row r="7481" spans="2:25" x14ac:dyDescent="0.25">
      <c r="B7481" s="109"/>
      <c r="C7481" s="16"/>
      <c r="Y7481" s="98"/>
    </row>
    <row r="7482" spans="2:25" x14ac:dyDescent="0.25">
      <c r="B7482" s="109"/>
      <c r="C7482" s="16"/>
      <c r="Y7482" s="98"/>
    </row>
    <row r="7483" spans="2:25" x14ac:dyDescent="0.25">
      <c r="B7483" s="109"/>
      <c r="C7483" s="16"/>
      <c r="Y7483" s="98"/>
    </row>
    <row r="7484" spans="2:25" x14ac:dyDescent="0.25">
      <c r="B7484" s="109"/>
      <c r="C7484" s="16"/>
      <c r="Y7484" s="98"/>
    </row>
    <row r="7485" spans="2:25" x14ac:dyDescent="0.25">
      <c r="B7485" s="109"/>
      <c r="C7485" s="16"/>
      <c r="Y7485" s="98"/>
    </row>
    <row r="7486" spans="2:25" x14ac:dyDescent="0.25">
      <c r="B7486" s="109"/>
      <c r="C7486" s="16"/>
      <c r="Y7486" s="98"/>
    </row>
    <row r="7487" spans="2:25" x14ac:dyDescent="0.25">
      <c r="B7487" s="109"/>
      <c r="C7487" s="16"/>
      <c r="Y7487" s="98"/>
    </row>
    <row r="7488" spans="2:25" x14ac:dyDescent="0.25">
      <c r="B7488" s="109"/>
      <c r="C7488" s="16"/>
      <c r="Y7488" s="98"/>
    </row>
    <row r="7489" spans="2:25" x14ac:dyDescent="0.25">
      <c r="B7489" s="109"/>
      <c r="C7489" s="16"/>
      <c r="Y7489" s="98"/>
    </row>
    <row r="7490" spans="2:25" x14ac:dyDescent="0.25">
      <c r="B7490" s="109"/>
      <c r="C7490" s="16"/>
      <c r="Y7490" s="98"/>
    </row>
    <row r="7491" spans="2:25" x14ac:dyDescent="0.25">
      <c r="B7491" s="109"/>
      <c r="C7491" s="16"/>
      <c r="Y7491" s="98"/>
    </row>
    <row r="7492" spans="2:25" x14ac:dyDescent="0.25">
      <c r="B7492" s="109"/>
      <c r="C7492" s="16"/>
      <c r="Y7492" s="98"/>
    </row>
    <row r="7493" spans="2:25" x14ac:dyDescent="0.25">
      <c r="B7493" s="109"/>
      <c r="C7493" s="16"/>
      <c r="Y7493" s="98"/>
    </row>
    <row r="7494" spans="2:25" x14ac:dyDescent="0.25">
      <c r="B7494" s="109"/>
      <c r="C7494" s="16"/>
      <c r="Y7494" s="98"/>
    </row>
    <row r="7495" spans="2:25" x14ac:dyDescent="0.25">
      <c r="B7495" s="109"/>
      <c r="C7495" s="16"/>
      <c r="Y7495" s="98"/>
    </row>
    <row r="7496" spans="2:25" x14ac:dyDescent="0.25">
      <c r="B7496" s="109"/>
      <c r="C7496" s="16"/>
      <c r="Y7496" s="98"/>
    </row>
    <row r="7497" spans="2:25" x14ac:dyDescent="0.25">
      <c r="B7497" s="109"/>
      <c r="C7497" s="16"/>
      <c r="Y7497" s="98"/>
    </row>
    <row r="7498" spans="2:25" x14ac:dyDescent="0.25">
      <c r="B7498" s="109"/>
      <c r="C7498" s="16"/>
      <c r="Y7498" s="98"/>
    </row>
    <row r="7499" spans="2:25" x14ac:dyDescent="0.25">
      <c r="B7499" s="109"/>
      <c r="C7499" s="16"/>
      <c r="Y7499" s="98"/>
    </row>
    <row r="7500" spans="2:25" x14ac:dyDescent="0.25">
      <c r="B7500" s="109"/>
      <c r="C7500" s="16"/>
      <c r="Y7500" s="98"/>
    </row>
    <row r="7501" spans="2:25" x14ac:dyDescent="0.25">
      <c r="B7501" s="109"/>
      <c r="C7501" s="16"/>
      <c r="Y7501" s="98"/>
    </row>
    <row r="7502" spans="2:25" x14ac:dyDescent="0.25">
      <c r="B7502" s="109"/>
      <c r="C7502" s="16"/>
      <c r="Y7502" s="98"/>
    </row>
    <row r="7503" spans="2:25" x14ac:dyDescent="0.25">
      <c r="B7503" s="109"/>
      <c r="C7503" s="16"/>
      <c r="Y7503" s="98"/>
    </row>
    <row r="7504" spans="2:25" x14ac:dyDescent="0.25">
      <c r="B7504" s="109"/>
      <c r="C7504" s="16"/>
      <c r="Y7504" s="98"/>
    </row>
    <row r="7505" spans="2:25" x14ac:dyDescent="0.25">
      <c r="B7505" s="109"/>
      <c r="C7505" s="16"/>
      <c r="Y7505" s="98"/>
    </row>
    <row r="7506" spans="2:25" x14ac:dyDescent="0.25">
      <c r="B7506" s="109"/>
      <c r="C7506" s="16"/>
      <c r="Y7506" s="98"/>
    </row>
    <row r="7507" spans="2:25" x14ac:dyDescent="0.25">
      <c r="B7507" s="109"/>
      <c r="C7507" s="16"/>
      <c r="Y7507" s="98"/>
    </row>
    <row r="7508" spans="2:25" x14ac:dyDescent="0.25">
      <c r="B7508" s="109"/>
      <c r="C7508" s="16"/>
      <c r="Y7508" s="98"/>
    </row>
    <row r="7509" spans="2:25" x14ac:dyDescent="0.25">
      <c r="B7509" s="109"/>
      <c r="C7509" s="16"/>
      <c r="Y7509" s="98"/>
    </row>
    <row r="7510" spans="2:25" x14ac:dyDescent="0.25">
      <c r="B7510" s="109"/>
      <c r="C7510" s="16"/>
      <c r="Y7510" s="98"/>
    </row>
    <row r="7511" spans="2:25" x14ac:dyDescent="0.25">
      <c r="B7511" s="109"/>
      <c r="C7511" s="16"/>
      <c r="Y7511" s="98"/>
    </row>
    <row r="7512" spans="2:25" x14ac:dyDescent="0.25">
      <c r="B7512" s="109"/>
      <c r="C7512" s="16"/>
      <c r="Y7512" s="98"/>
    </row>
    <row r="7513" spans="2:25" x14ac:dyDescent="0.25">
      <c r="B7513" s="109"/>
      <c r="C7513" s="16"/>
      <c r="Y7513" s="98"/>
    </row>
    <row r="7514" spans="2:25" x14ac:dyDescent="0.25">
      <c r="B7514" s="109"/>
      <c r="C7514" s="16"/>
      <c r="Y7514" s="98"/>
    </row>
    <row r="7515" spans="2:25" x14ac:dyDescent="0.25">
      <c r="B7515" s="109"/>
      <c r="C7515" s="16"/>
      <c r="Y7515" s="98"/>
    </row>
    <row r="7516" spans="2:25" x14ac:dyDescent="0.25">
      <c r="B7516" s="109"/>
      <c r="C7516" s="16"/>
      <c r="Y7516" s="98"/>
    </row>
    <row r="7517" spans="2:25" x14ac:dyDescent="0.25">
      <c r="B7517" s="109"/>
      <c r="C7517" s="16"/>
      <c r="Y7517" s="98"/>
    </row>
    <row r="7518" spans="2:25" x14ac:dyDescent="0.25">
      <c r="B7518" s="109"/>
      <c r="C7518" s="16"/>
      <c r="Y7518" s="98"/>
    </row>
    <row r="7519" spans="2:25" x14ac:dyDescent="0.25">
      <c r="B7519" s="109"/>
      <c r="C7519" s="16"/>
      <c r="Y7519" s="98"/>
    </row>
    <row r="7520" spans="2:25" x14ac:dyDescent="0.25">
      <c r="B7520" s="109"/>
      <c r="C7520" s="16"/>
      <c r="Y7520" s="98"/>
    </row>
    <row r="7521" spans="2:25" x14ac:dyDescent="0.25">
      <c r="B7521" s="109"/>
      <c r="C7521" s="16"/>
      <c r="Y7521" s="98"/>
    </row>
    <row r="7522" spans="2:25" x14ac:dyDescent="0.25">
      <c r="B7522" s="109"/>
      <c r="C7522" s="16"/>
      <c r="Y7522" s="98"/>
    </row>
    <row r="7523" spans="2:25" x14ac:dyDescent="0.25">
      <c r="B7523" s="109"/>
      <c r="C7523" s="16"/>
      <c r="Y7523" s="98"/>
    </row>
    <row r="7524" spans="2:25" x14ac:dyDescent="0.25">
      <c r="B7524" s="109"/>
      <c r="C7524" s="16"/>
      <c r="Y7524" s="98"/>
    </row>
    <row r="7525" spans="2:25" x14ac:dyDescent="0.25">
      <c r="B7525" s="109"/>
      <c r="C7525" s="16"/>
      <c r="Y7525" s="98"/>
    </row>
    <row r="7526" spans="2:25" x14ac:dyDescent="0.25">
      <c r="B7526" s="109"/>
      <c r="C7526" s="16"/>
      <c r="Y7526" s="98"/>
    </row>
    <row r="7527" spans="2:25" x14ac:dyDescent="0.25">
      <c r="B7527" s="109"/>
      <c r="C7527" s="16"/>
      <c r="Y7527" s="98"/>
    </row>
    <row r="7528" spans="2:25" x14ac:dyDescent="0.25">
      <c r="B7528" s="109"/>
      <c r="C7528" s="16"/>
      <c r="Y7528" s="98"/>
    </row>
    <row r="7529" spans="2:25" x14ac:dyDescent="0.25">
      <c r="B7529" s="109"/>
      <c r="C7529" s="16"/>
      <c r="Y7529" s="98"/>
    </row>
    <row r="7530" spans="2:25" x14ac:dyDescent="0.25">
      <c r="B7530" s="109"/>
      <c r="C7530" s="16"/>
      <c r="Y7530" s="98"/>
    </row>
    <row r="7531" spans="2:25" x14ac:dyDescent="0.25">
      <c r="B7531" s="109"/>
      <c r="C7531" s="16"/>
      <c r="Y7531" s="98"/>
    </row>
    <row r="7532" spans="2:25" x14ac:dyDescent="0.25">
      <c r="B7532" s="109"/>
      <c r="C7532" s="16"/>
      <c r="Y7532" s="98"/>
    </row>
    <row r="7533" spans="2:25" x14ac:dyDescent="0.25">
      <c r="B7533" s="109"/>
      <c r="C7533" s="16"/>
      <c r="Y7533" s="98"/>
    </row>
    <row r="7534" spans="2:25" x14ac:dyDescent="0.25">
      <c r="B7534" s="109"/>
      <c r="C7534" s="16"/>
      <c r="Y7534" s="98"/>
    </row>
    <row r="7535" spans="2:25" x14ac:dyDescent="0.25">
      <c r="B7535" s="109"/>
      <c r="C7535" s="16"/>
      <c r="Y7535" s="98"/>
    </row>
    <row r="7536" spans="2:25" x14ac:dyDescent="0.25">
      <c r="B7536" s="109"/>
      <c r="C7536" s="16"/>
      <c r="Y7536" s="98"/>
    </row>
    <row r="7537" spans="2:25" x14ac:dyDescent="0.25">
      <c r="B7537" s="109"/>
      <c r="C7537" s="16"/>
      <c r="Y7537" s="98"/>
    </row>
    <row r="7538" spans="2:25" x14ac:dyDescent="0.25">
      <c r="B7538" s="109"/>
      <c r="C7538" s="16"/>
      <c r="Y7538" s="98"/>
    </row>
    <row r="7539" spans="2:25" x14ac:dyDescent="0.25">
      <c r="B7539" s="109"/>
      <c r="C7539" s="16"/>
      <c r="Y7539" s="98"/>
    </row>
    <row r="7540" spans="2:25" x14ac:dyDescent="0.25">
      <c r="B7540" s="109"/>
      <c r="C7540" s="16"/>
      <c r="Y7540" s="98"/>
    </row>
    <row r="7541" spans="2:25" x14ac:dyDescent="0.25">
      <c r="B7541" s="109"/>
      <c r="C7541" s="16"/>
      <c r="Y7541" s="98"/>
    </row>
    <row r="7542" spans="2:25" x14ac:dyDescent="0.25">
      <c r="B7542" s="109"/>
      <c r="C7542" s="16"/>
      <c r="Y7542" s="98"/>
    </row>
    <row r="7543" spans="2:25" x14ac:dyDescent="0.25">
      <c r="B7543" s="109"/>
      <c r="C7543" s="16"/>
      <c r="Y7543" s="98"/>
    </row>
    <row r="7544" spans="2:25" x14ac:dyDescent="0.25">
      <c r="B7544" s="109"/>
      <c r="C7544" s="16"/>
      <c r="Y7544" s="98"/>
    </row>
    <row r="7545" spans="2:25" x14ac:dyDescent="0.25">
      <c r="B7545" s="109"/>
      <c r="C7545" s="16"/>
      <c r="Y7545" s="98"/>
    </row>
    <row r="7546" spans="2:25" x14ac:dyDescent="0.25">
      <c r="B7546" s="109"/>
      <c r="C7546" s="16"/>
      <c r="Y7546" s="98"/>
    </row>
    <row r="7547" spans="2:25" x14ac:dyDescent="0.25">
      <c r="B7547" s="109"/>
      <c r="C7547" s="16"/>
      <c r="Y7547" s="98"/>
    </row>
    <row r="7548" spans="2:25" x14ac:dyDescent="0.25">
      <c r="B7548" s="109"/>
      <c r="C7548" s="16"/>
      <c r="Y7548" s="98"/>
    </row>
    <row r="7549" spans="2:25" x14ac:dyDescent="0.25">
      <c r="B7549" s="109"/>
      <c r="C7549" s="16"/>
      <c r="Y7549" s="98"/>
    </row>
    <row r="7550" spans="2:25" x14ac:dyDescent="0.25">
      <c r="B7550" s="109"/>
      <c r="C7550" s="16"/>
      <c r="Y7550" s="98"/>
    </row>
    <row r="7551" spans="2:25" x14ac:dyDescent="0.25">
      <c r="B7551" s="109"/>
      <c r="C7551" s="16"/>
      <c r="Y7551" s="98"/>
    </row>
    <row r="7552" spans="2:25" x14ac:dyDescent="0.25">
      <c r="B7552" s="109"/>
      <c r="C7552" s="16"/>
      <c r="Y7552" s="98"/>
    </row>
    <row r="7553" spans="2:25" x14ac:dyDescent="0.25">
      <c r="B7553" s="109"/>
      <c r="C7553" s="16"/>
      <c r="Y7553" s="98"/>
    </row>
    <row r="7554" spans="2:25" x14ac:dyDescent="0.25">
      <c r="B7554" s="109"/>
      <c r="C7554" s="16"/>
      <c r="Y7554" s="98"/>
    </row>
    <row r="7555" spans="2:25" x14ac:dyDescent="0.25">
      <c r="B7555" s="109"/>
      <c r="C7555" s="16"/>
      <c r="Y7555" s="98"/>
    </row>
    <row r="7556" spans="2:25" x14ac:dyDescent="0.25">
      <c r="B7556" s="109"/>
      <c r="C7556" s="16"/>
      <c r="Y7556" s="98"/>
    </row>
    <row r="7557" spans="2:25" x14ac:dyDescent="0.25">
      <c r="B7557" s="109"/>
      <c r="C7557" s="16"/>
      <c r="Y7557" s="98"/>
    </row>
    <row r="7558" spans="2:25" x14ac:dyDescent="0.25">
      <c r="B7558" s="109"/>
      <c r="C7558" s="16"/>
      <c r="Y7558" s="98"/>
    </row>
    <row r="7559" spans="2:25" x14ac:dyDescent="0.25">
      <c r="B7559" s="109"/>
      <c r="C7559" s="16"/>
      <c r="Y7559" s="98"/>
    </row>
    <row r="7560" spans="2:25" x14ac:dyDescent="0.25">
      <c r="B7560" s="109"/>
      <c r="C7560" s="16"/>
      <c r="Y7560" s="98"/>
    </row>
    <row r="7561" spans="2:25" x14ac:dyDescent="0.25">
      <c r="B7561" s="109"/>
      <c r="C7561" s="16"/>
      <c r="Y7561" s="98"/>
    </row>
    <row r="7562" spans="2:25" x14ac:dyDescent="0.25">
      <c r="B7562" s="109"/>
      <c r="C7562" s="16"/>
      <c r="Y7562" s="98"/>
    </row>
    <row r="7563" spans="2:25" x14ac:dyDescent="0.25">
      <c r="B7563" s="109"/>
      <c r="C7563" s="16"/>
      <c r="Y7563" s="98"/>
    </row>
    <row r="7564" spans="2:25" x14ac:dyDescent="0.25">
      <c r="B7564" s="109"/>
      <c r="C7564" s="16"/>
      <c r="Y7564" s="98"/>
    </row>
    <row r="7565" spans="2:25" x14ac:dyDescent="0.25">
      <c r="B7565" s="109"/>
      <c r="C7565" s="16"/>
      <c r="Y7565" s="98"/>
    </row>
    <row r="7566" spans="2:25" x14ac:dyDescent="0.25">
      <c r="B7566" s="109"/>
      <c r="C7566" s="16"/>
      <c r="Y7566" s="98"/>
    </row>
    <row r="7567" spans="2:25" x14ac:dyDescent="0.25">
      <c r="B7567" s="109"/>
      <c r="C7567" s="16"/>
      <c r="Y7567" s="98"/>
    </row>
    <row r="7568" spans="2:25" x14ac:dyDescent="0.25">
      <c r="B7568" s="109"/>
      <c r="C7568" s="16"/>
      <c r="Y7568" s="98"/>
    </row>
    <row r="7569" spans="2:25" x14ac:dyDescent="0.25">
      <c r="B7569" s="109"/>
      <c r="C7569" s="16"/>
      <c r="Y7569" s="98"/>
    </row>
    <row r="7570" spans="2:25" x14ac:dyDescent="0.25">
      <c r="B7570" s="109"/>
      <c r="C7570" s="16"/>
      <c r="Y7570" s="98"/>
    </row>
    <row r="7571" spans="2:25" x14ac:dyDescent="0.25">
      <c r="B7571" s="109"/>
      <c r="C7571" s="16"/>
      <c r="Y7571" s="98"/>
    </row>
    <row r="7572" spans="2:25" x14ac:dyDescent="0.25">
      <c r="B7572" s="109"/>
      <c r="C7572" s="16"/>
      <c r="Y7572" s="98"/>
    </row>
    <row r="7573" spans="2:25" x14ac:dyDescent="0.25">
      <c r="B7573" s="109"/>
      <c r="C7573" s="16"/>
      <c r="Y7573" s="98"/>
    </row>
    <row r="7574" spans="2:25" x14ac:dyDescent="0.25">
      <c r="B7574" s="109"/>
      <c r="C7574" s="16"/>
      <c r="Y7574" s="98"/>
    </row>
    <row r="7575" spans="2:25" x14ac:dyDescent="0.25">
      <c r="B7575" s="109"/>
      <c r="C7575" s="16"/>
      <c r="Y7575" s="98"/>
    </row>
    <row r="7576" spans="2:25" x14ac:dyDescent="0.25">
      <c r="B7576" s="109"/>
      <c r="C7576" s="16"/>
      <c r="Y7576" s="98"/>
    </row>
    <row r="7577" spans="2:25" x14ac:dyDescent="0.25">
      <c r="B7577" s="109"/>
      <c r="C7577" s="16"/>
      <c r="Y7577" s="98"/>
    </row>
    <row r="7578" spans="2:25" x14ac:dyDescent="0.25">
      <c r="B7578" s="109"/>
      <c r="C7578" s="16"/>
      <c r="Y7578" s="98"/>
    </row>
    <row r="7579" spans="2:25" x14ac:dyDescent="0.25">
      <c r="B7579" s="109"/>
      <c r="C7579" s="16"/>
      <c r="Y7579" s="98"/>
    </row>
    <row r="7580" spans="2:25" x14ac:dyDescent="0.25">
      <c r="B7580" s="109"/>
      <c r="C7580" s="16"/>
      <c r="Y7580" s="98"/>
    </row>
    <row r="7581" spans="2:25" x14ac:dyDescent="0.25">
      <c r="B7581" s="109"/>
      <c r="C7581" s="16"/>
      <c r="Y7581" s="98"/>
    </row>
    <row r="7582" spans="2:25" x14ac:dyDescent="0.25">
      <c r="B7582" s="109"/>
      <c r="C7582" s="16"/>
      <c r="Y7582" s="98"/>
    </row>
    <row r="7583" spans="2:25" x14ac:dyDescent="0.25">
      <c r="B7583" s="109"/>
      <c r="C7583" s="16"/>
      <c r="Y7583" s="98"/>
    </row>
    <row r="7584" spans="2:25" x14ac:dyDescent="0.25">
      <c r="B7584" s="109"/>
      <c r="C7584" s="16"/>
      <c r="Y7584" s="98"/>
    </row>
    <row r="7585" spans="2:25" x14ac:dyDescent="0.25">
      <c r="B7585" s="109"/>
      <c r="C7585" s="16"/>
      <c r="Y7585" s="98"/>
    </row>
    <row r="7586" spans="2:25" x14ac:dyDescent="0.25">
      <c r="B7586" s="109"/>
      <c r="C7586" s="16"/>
      <c r="Y7586" s="98"/>
    </row>
    <row r="7587" spans="2:25" x14ac:dyDescent="0.25">
      <c r="B7587" s="109"/>
      <c r="C7587" s="16"/>
      <c r="Y7587" s="98"/>
    </row>
    <row r="7588" spans="2:25" x14ac:dyDescent="0.25">
      <c r="B7588" s="109"/>
      <c r="C7588" s="16"/>
      <c r="Y7588" s="98"/>
    </row>
    <row r="7589" spans="2:25" x14ac:dyDescent="0.25">
      <c r="B7589" s="109"/>
      <c r="C7589" s="16"/>
      <c r="Y7589" s="98"/>
    </row>
    <row r="7590" spans="2:25" x14ac:dyDescent="0.25">
      <c r="B7590" s="109"/>
      <c r="C7590" s="16"/>
      <c r="Y7590" s="98"/>
    </row>
    <row r="7591" spans="2:25" x14ac:dyDescent="0.25">
      <c r="B7591" s="109"/>
      <c r="C7591" s="16"/>
      <c r="Y7591" s="98"/>
    </row>
    <row r="7592" spans="2:25" x14ac:dyDescent="0.25">
      <c r="B7592" s="109"/>
      <c r="C7592" s="16"/>
      <c r="Y7592" s="98"/>
    </row>
    <row r="7593" spans="2:25" x14ac:dyDescent="0.25">
      <c r="B7593" s="109"/>
      <c r="C7593" s="16"/>
      <c r="Y7593" s="98"/>
    </row>
    <row r="7594" spans="2:25" x14ac:dyDescent="0.25">
      <c r="B7594" s="109"/>
      <c r="C7594" s="16"/>
      <c r="Y7594" s="98"/>
    </row>
    <row r="7595" spans="2:25" x14ac:dyDescent="0.25">
      <c r="B7595" s="109"/>
      <c r="C7595" s="16"/>
      <c r="Y7595" s="98"/>
    </row>
    <row r="7596" spans="2:25" x14ac:dyDescent="0.25">
      <c r="B7596" s="109"/>
      <c r="C7596" s="16"/>
      <c r="Y7596" s="98"/>
    </row>
    <row r="7597" spans="2:25" x14ac:dyDescent="0.25">
      <c r="B7597" s="109"/>
      <c r="C7597" s="16"/>
      <c r="Y7597" s="98"/>
    </row>
    <row r="7598" spans="2:25" x14ac:dyDescent="0.25">
      <c r="B7598" s="109"/>
      <c r="C7598" s="16"/>
      <c r="Y7598" s="98"/>
    </row>
    <row r="7599" spans="2:25" x14ac:dyDescent="0.25">
      <c r="B7599" s="109"/>
      <c r="C7599" s="16"/>
      <c r="Y7599" s="98"/>
    </row>
    <row r="7600" spans="2:25" x14ac:dyDescent="0.25">
      <c r="B7600" s="109"/>
      <c r="C7600" s="16"/>
      <c r="Y7600" s="98"/>
    </row>
    <row r="7601" spans="2:25" x14ac:dyDescent="0.25">
      <c r="B7601" s="109"/>
      <c r="C7601" s="16"/>
      <c r="Y7601" s="98"/>
    </row>
    <row r="7602" spans="2:25" x14ac:dyDescent="0.25">
      <c r="B7602" s="109"/>
      <c r="C7602" s="16"/>
      <c r="Y7602" s="98"/>
    </row>
    <row r="7603" spans="2:25" x14ac:dyDescent="0.25">
      <c r="B7603" s="109"/>
      <c r="C7603" s="16"/>
      <c r="Y7603" s="98"/>
    </row>
    <row r="7604" spans="2:25" x14ac:dyDescent="0.25">
      <c r="B7604" s="109"/>
      <c r="C7604" s="16"/>
      <c r="Y7604" s="98"/>
    </row>
    <row r="7605" spans="2:25" x14ac:dyDescent="0.25">
      <c r="B7605" s="109"/>
      <c r="C7605" s="16"/>
      <c r="Y7605" s="98"/>
    </row>
    <row r="7606" spans="2:25" x14ac:dyDescent="0.25">
      <c r="B7606" s="109"/>
      <c r="C7606" s="16"/>
      <c r="Y7606" s="98"/>
    </row>
    <row r="7607" spans="2:25" x14ac:dyDescent="0.25">
      <c r="B7607" s="109"/>
      <c r="C7607" s="16"/>
      <c r="Y7607" s="98"/>
    </row>
    <row r="7608" spans="2:25" x14ac:dyDescent="0.25">
      <c r="B7608" s="109"/>
      <c r="C7608" s="16"/>
      <c r="Y7608" s="98"/>
    </row>
    <row r="7609" spans="2:25" x14ac:dyDescent="0.25">
      <c r="B7609" s="109"/>
      <c r="C7609" s="16"/>
      <c r="Y7609" s="98"/>
    </row>
    <row r="7610" spans="2:25" x14ac:dyDescent="0.25">
      <c r="B7610" s="109"/>
      <c r="C7610" s="16"/>
      <c r="Y7610" s="98"/>
    </row>
    <row r="7611" spans="2:25" x14ac:dyDescent="0.25">
      <c r="B7611" s="109"/>
      <c r="C7611" s="16"/>
      <c r="Y7611" s="98"/>
    </row>
    <row r="7612" spans="2:25" x14ac:dyDescent="0.25">
      <c r="B7612" s="109"/>
      <c r="C7612" s="16"/>
      <c r="Y7612" s="98"/>
    </row>
    <row r="7613" spans="2:25" x14ac:dyDescent="0.25">
      <c r="B7613" s="109"/>
      <c r="C7613" s="16"/>
      <c r="Y7613" s="98"/>
    </row>
    <row r="7614" spans="2:25" x14ac:dyDescent="0.25">
      <c r="B7614" s="109"/>
      <c r="C7614" s="16"/>
      <c r="Y7614" s="98"/>
    </row>
    <row r="7615" spans="2:25" x14ac:dyDescent="0.25">
      <c r="B7615" s="109"/>
      <c r="C7615" s="16"/>
      <c r="Y7615" s="98"/>
    </row>
    <row r="7616" spans="2:25" x14ac:dyDescent="0.25">
      <c r="B7616" s="109"/>
      <c r="C7616" s="16"/>
      <c r="Y7616" s="98"/>
    </row>
    <row r="7617" spans="2:25" x14ac:dyDescent="0.25">
      <c r="B7617" s="109"/>
      <c r="C7617" s="16"/>
      <c r="Y7617" s="98"/>
    </row>
    <row r="7618" spans="2:25" x14ac:dyDescent="0.25">
      <c r="B7618" s="109"/>
      <c r="C7618" s="16"/>
      <c r="Y7618" s="98"/>
    </row>
    <row r="7619" spans="2:25" x14ac:dyDescent="0.25">
      <c r="B7619" s="109"/>
      <c r="C7619" s="16"/>
      <c r="Y7619" s="98"/>
    </row>
    <row r="7620" spans="2:25" x14ac:dyDescent="0.25">
      <c r="B7620" s="109"/>
      <c r="C7620" s="16"/>
      <c r="Y7620" s="98"/>
    </row>
    <row r="7621" spans="2:25" x14ac:dyDescent="0.25">
      <c r="B7621" s="109"/>
      <c r="C7621" s="16"/>
      <c r="Y7621" s="98"/>
    </row>
    <row r="7622" spans="2:25" x14ac:dyDescent="0.25">
      <c r="B7622" s="109"/>
      <c r="C7622" s="16"/>
      <c r="Y7622" s="98"/>
    </row>
    <row r="7623" spans="2:25" x14ac:dyDescent="0.25">
      <c r="B7623" s="109"/>
      <c r="C7623" s="16"/>
      <c r="Y7623" s="98"/>
    </row>
    <row r="7624" spans="2:25" x14ac:dyDescent="0.25">
      <c r="B7624" s="109"/>
      <c r="C7624" s="16"/>
      <c r="Y7624" s="98"/>
    </row>
    <row r="7625" spans="2:25" x14ac:dyDescent="0.25">
      <c r="B7625" s="109"/>
      <c r="C7625" s="16"/>
      <c r="Y7625" s="98"/>
    </row>
    <row r="7626" spans="2:25" x14ac:dyDescent="0.25">
      <c r="B7626" s="109"/>
      <c r="C7626" s="16"/>
      <c r="Y7626" s="98"/>
    </row>
    <row r="7627" spans="2:25" x14ac:dyDescent="0.25">
      <c r="B7627" s="109"/>
      <c r="C7627" s="16"/>
      <c r="Y7627" s="98"/>
    </row>
    <row r="7628" spans="2:25" x14ac:dyDescent="0.25">
      <c r="B7628" s="109"/>
      <c r="C7628" s="16"/>
      <c r="Y7628" s="98"/>
    </row>
    <row r="7629" spans="2:25" x14ac:dyDescent="0.25">
      <c r="B7629" s="109"/>
      <c r="C7629" s="16"/>
      <c r="Y7629" s="98"/>
    </row>
    <row r="7630" spans="2:25" x14ac:dyDescent="0.25">
      <c r="B7630" s="109"/>
      <c r="C7630" s="16"/>
      <c r="Y7630" s="98"/>
    </row>
    <row r="7631" spans="2:25" x14ac:dyDescent="0.25">
      <c r="B7631" s="109"/>
      <c r="C7631" s="16"/>
      <c r="Y7631" s="98"/>
    </row>
    <row r="7632" spans="2:25" x14ac:dyDescent="0.25">
      <c r="B7632" s="109"/>
      <c r="C7632" s="16"/>
      <c r="Y7632" s="98"/>
    </row>
    <row r="7633" spans="2:25" x14ac:dyDescent="0.25">
      <c r="B7633" s="109"/>
      <c r="C7633" s="16"/>
      <c r="Y7633" s="98"/>
    </row>
    <row r="7634" spans="2:25" x14ac:dyDescent="0.25">
      <c r="B7634" s="109"/>
      <c r="C7634" s="16"/>
      <c r="Y7634" s="98"/>
    </row>
    <row r="7635" spans="2:25" x14ac:dyDescent="0.25">
      <c r="B7635" s="109"/>
      <c r="C7635" s="16"/>
      <c r="Y7635" s="98"/>
    </row>
    <row r="7636" spans="2:25" x14ac:dyDescent="0.25">
      <c r="B7636" s="109"/>
      <c r="C7636" s="16"/>
      <c r="Y7636" s="98"/>
    </row>
    <row r="7637" spans="2:25" x14ac:dyDescent="0.25">
      <c r="B7637" s="109"/>
      <c r="C7637" s="16"/>
      <c r="Y7637" s="98"/>
    </row>
    <row r="7638" spans="2:25" x14ac:dyDescent="0.25">
      <c r="B7638" s="109"/>
      <c r="C7638" s="16"/>
      <c r="Y7638" s="98"/>
    </row>
    <row r="7639" spans="2:25" x14ac:dyDescent="0.25">
      <c r="B7639" s="109"/>
      <c r="C7639" s="16"/>
      <c r="Y7639" s="98"/>
    </row>
    <row r="7640" spans="2:25" x14ac:dyDescent="0.25">
      <c r="B7640" s="109"/>
      <c r="C7640" s="16"/>
      <c r="Y7640" s="98"/>
    </row>
    <row r="7641" spans="2:25" x14ac:dyDescent="0.25">
      <c r="B7641" s="109"/>
      <c r="C7641" s="16"/>
      <c r="Y7641" s="98"/>
    </row>
    <row r="7642" spans="2:25" x14ac:dyDescent="0.25">
      <c r="B7642" s="109"/>
      <c r="C7642" s="16"/>
      <c r="Y7642" s="98"/>
    </row>
    <row r="7643" spans="2:25" x14ac:dyDescent="0.25">
      <c r="B7643" s="109"/>
      <c r="C7643" s="16"/>
      <c r="Y7643" s="98"/>
    </row>
    <row r="7644" spans="2:25" x14ac:dyDescent="0.25">
      <c r="B7644" s="109"/>
      <c r="C7644" s="16"/>
      <c r="Y7644" s="98"/>
    </row>
    <row r="7645" spans="2:25" x14ac:dyDescent="0.25">
      <c r="B7645" s="109"/>
      <c r="C7645" s="16"/>
      <c r="Y7645" s="98"/>
    </row>
    <row r="7646" spans="2:25" x14ac:dyDescent="0.25">
      <c r="B7646" s="109"/>
      <c r="C7646" s="16"/>
      <c r="Y7646" s="98"/>
    </row>
    <row r="7647" spans="2:25" x14ac:dyDescent="0.25">
      <c r="B7647" s="109"/>
      <c r="C7647" s="16"/>
      <c r="Y7647" s="98"/>
    </row>
    <row r="7648" spans="2:25" x14ac:dyDescent="0.25">
      <c r="B7648" s="109"/>
      <c r="C7648" s="16"/>
      <c r="Y7648" s="98"/>
    </row>
    <row r="7649" spans="2:25" x14ac:dyDescent="0.25">
      <c r="B7649" s="109"/>
      <c r="C7649" s="16"/>
      <c r="Y7649" s="98"/>
    </row>
    <row r="7650" spans="2:25" x14ac:dyDescent="0.25">
      <c r="B7650" s="109"/>
      <c r="C7650" s="16"/>
      <c r="Y7650" s="98"/>
    </row>
    <row r="7651" spans="2:25" x14ac:dyDescent="0.25">
      <c r="B7651" s="109"/>
      <c r="C7651" s="16"/>
      <c r="Y7651" s="98"/>
    </row>
    <row r="7652" spans="2:25" x14ac:dyDescent="0.25">
      <c r="B7652" s="109"/>
      <c r="C7652" s="16"/>
      <c r="Y7652" s="98"/>
    </row>
    <row r="7653" spans="2:25" x14ac:dyDescent="0.25">
      <c r="B7653" s="109"/>
      <c r="C7653" s="16"/>
      <c r="Y7653" s="98"/>
    </row>
    <row r="7654" spans="2:25" x14ac:dyDescent="0.25">
      <c r="B7654" s="109"/>
      <c r="C7654" s="16"/>
      <c r="Y7654" s="98"/>
    </row>
    <row r="7655" spans="2:25" x14ac:dyDescent="0.25">
      <c r="B7655" s="109"/>
      <c r="C7655" s="16"/>
      <c r="Y7655" s="98"/>
    </row>
    <row r="7656" spans="2:25" x14ac:dyDescent="0.25">
      <c r="B7656" s="109"/>
      <c r="C7656" s="16"/>
      <c r="Y7656" s="98"/>
    </row>
    <row r="7657" spans="2:25" x14ac:dyDescent="0.25">
      <c r="B7657" s="109"/>
      <c r="C7657" s="16"/>
      <c r="Y7657" s="98"/>
    </row>
    <row r="7658" spans="2:25" x14ac:dyDescent="0.25">
      <c r="B7658" s="109"/>
      <c r="C7658" s="16"/>
      <c r="Y7658" s="98"/>
    </row>
    <row r="7659" spans="2:25" x14ac:dyDescent="0.25">
      <c r="B7659" s="109"/>
      <c r="C7659" s="16"/>
      <c r="Y7659" s="98"/>
    </row>
    <row r="7660" spans="2:25" x14ac:dyDescent="0.25">
      <c r="B7660" s="109"/>
      <c r="C7660" s="16"/>
      <c r="Y7660" s="98"/>
    </row>
    <row r="7661" spans="2:25" x14ac:dyDescent="0.25">
      <c r="B7661" s="109"/>
      <c r="C7661" s="16"/>
      <c r="Y7661" s="98"/>
    </row>
    <row r="7662" spans="2:25" x14ac:dyDescent="0.25">
      <c r="B7662" s="109"/>
      <c r="C7662" s="16"/>
      <c r="Y7662" s="98"/>
    </row>
    <row r="7663" spans="2:25" x14ac:dyDescent="0.25">
      <c r="B7663" s="109"/>
      <c r="C7663" s="16"/>
      <c r="Y7663" s="98"/>
    </row>
    <row r="7664" spans="2:25" x14ac:dyDescent="0.25">
      <c r="B7664" s="109"/>
      <c r="C7664" s="16"/>
      <c r="Y7664" s="98"/>
    </row>
    <row r="7665" spans="2:25" x14ac:dyDescent="0.25">
      <c r="B7665" s="109"/>
      <c r="C7665" s="16"/>
      <c r="Y7665" s="98"/>
    </row>
    <row r="7666" spans="2:25" x14ac:dyDescent="0.25">
      <c r="B7666" s="109"/>
      <c r="C7666" s="16"/>
      <c r="Y7666" s="98"/>
    </row>
    <row r="7667" spans="2:25" x14ac:dyDescent="0.25">
      <c r="B7667" s="109"/>
      <c r="C7667" s="16"/>
      <c r="Y7667" s="98"/>
    </row>
    <row r="7668" spans="2:25" x14ac:dyDescent="0.25">
      <c r="B7668" s="109"/>
      <c r="C7668" s="16"/>
      <c r="Y7668" s="98"/>
    </row>
    <row r="7669" spans="2:25" x14ac:dyDescent="0.25">
      <c r="B7669" s="109"/>
      <c r="C7669" s="16"/>
      <c r="Y7669" s="98"/>
    </row>
    <row r="7670" spans="2:25" x14ac:dyDescent="0.25">
      <c r="B7670" s="109"/>
      <c r="C7670" s="16"/>
      <c r="Y7670" s="98"/>
    </row>
    <row r="7671" spans="2:25" x14ac:dyDescent="0.25">
      <c r="B7671" s="109"/>
      <c r="C7671" s="16"/>
      <c r="Y7671" s="98"/>
    </row>
    <row r="7672" spans="2:25" x14ac:dyDescent="0.25">
      <c r="B7672" s="109"/>
      <c r="C7672" s="16"/>
      <c r="Y7672" s="98"/>
    </row>
    <row r="7673" spans="2:25" x14ac:dyDescent="0.25">
      <c r="B7673" s="109"/>
      <c r="C7673" s="16"/>
      <c r="Y7673" s="98"/>
    </row>
    <row r="7674" spans="2:25" x14ac:dyDescent="0.25">
      <c r="B7674" s="109"/>
      <c r="C7674" s="16"/>
      <c r="Y7674" s="98"/>
    </row>
    <row r="7675" spans="2:25" x14ac:dyDescent="0.25">
      <c r="B7675" s="109"/>
      <c r="C7675" s="16"/>
      <c r="Y7675" s="98"/>
    </row>
    <row r="7676" spans="2:25" x14ac:dyDescent="0.25">
      <c r="B7676" s="109"/>
      <c r="C7676" s="16"/>
      <c r="Y7676" s="98"/>
    </row>
    <row r="7677" spans="2:25" x14ac:dyDescent="0.25">
      <c r="B7677" s="109"/>
      <c r="C7677" s="16"/>
      <c r="Y7677" s="98"/>
    </row>
    <row r="7678" spans="2:25" x14ac:dyDescent="0.25">
      <c r="B7678" s="109"/>
      <c r="C7678" s="16"/>
      <c r="Y7678" s="98"/>
    </row>
    <row r="7679" spans="2:25" x14ac:dyDescent="0.25">
      <c r="B7679" s="109"/>
      <c r="C7679" s="16"/>
      <c r="Y7679" s="98"/>
    </row>
    <row r="7680" spans="2:25" x14ac:dyDescent="0.25">
      <c r="B7680" s="109"/>
      <c r="C7680" s="16"/>
      <c r="Y7680" s="98"/>
    </row>
    <row r="7681" spans="2:25" x14ac:dyDescent="0.25">
      <c r="B7681" s="109"/>
      <c r="C7681" s="16"/>
      <c r="Y7681" s="98"/>
    </row>
    <row r="7682" spans="2:25" x14ac:dyDescent="0.25">
      <c r="B7682" s="109"/>
      <c r="C7682" s="16"/>
      <c r="Y7682" s="98"/>
    </row>
    <row r="7683" spans="2:25" x14ac:dyDescent="0.25">
      <c r="B7683" s="109"/>
      <c r="C7683" s="16"/>
      <c r="Y7683" s="98"/>
    </row>
    <row r="7684" spans="2:25" x14ac:dyDescent="0.25">
      <c r="B7684" s="109"/>
      <c r="C7684" s="16"/>
      <c r="Y7684" s="98"/>
    </row>
    <row r="7685" spans="2:25" x14ac:dyDescent="0.25">
      <c r="B7685" s="109"/>
      <c r="C7685" s="16"/>
      <c r="Y7685" s="98"/>
    </row>
    <row r="7686" spans="2:25" x14ac:dyDescent="0.25">
      <c r="B7686" s="109"/>
      <c r="C7686" s="16"/>
      <c r="Y7686" s="98"/>
    </row>
    <row r="7687" spans="2:25" x14ac:dyDescent="0.25">
      <c r="B7687" s="109"/>
      <c r="C7687" s="16"/>
      <c r="Y7687" s="98"/>
    </row>
    <row r="7688" spans="2:25" x14ac:dyDescent="0.25">
      <c r="B7688" s="109"/>
      <c r="C7688" s="16"/>
      <c r="Y7688" s="98"/>
    </row>
    <row r="7689" spans="2:25" x14ac:dyDescent="0.25">
      <c r="B7689" s="109"/>
      <c r="C7689" s="16"/>
      <c r="Y7689" s="98"/>
    </row>
    <row r="7690" spans="2:25" x14ac:dyDescent="0.25">
      <c r="B7690" s="109"/>
      <c r="C7690" s="16"/>
      <c r="Y7690" s="98"/>
    </row>
    <row r="7691" spans="2:25" x14ac:dyDescent="0.25">
      <c r="B7691" s="109"/>
      <c r="C7691" s="16"/>
      <c r="Y7691" s="98"/>
    </row>
    <row r="7692" spans="2:25" x14ac:dyDescent="0.25">
      <c r="B7692" s="109"/>
      <c r="C7692" s="16"/>
      <c r="Y7692" s="98"/>
    </row>
    <row r="7693" spans="2:25" x14ac:dyDescent="0.25">
      <c r="B7693" s="109"/>
      <c r="C7693" s="16"/>
      <c r="Y7693" s="98"/>
    </row>
    <row r="7694" spans="2:25" x14ac:dyDescent="0.25">
      <c r="B7694" s="109"/>
      <c r="C7694" s="16"/>
      <c r="Y7694" s="98"/>
    </row>
    <row r="7695" spans="2:25" x14ac:dyDescent="0.25">
      <c r="B7695" s="109"/>
      <c r="C7695" s="16"/>
      <c r="Y7695" s="98"/>
    </row>
    <row r="7696" spans="2:25" x14ac:dyDescent="0.25">
      <c r="B7696" s="109"/>
      <c r="C7696" s="16"/>
      <c r="Y7696" s="98"/>
    </row>
    <row r="7697" spans="2:25" x14ac:dyDescent="0.25">
      <c r="B7697" s="109"/>
      <c r="C7697" s="16"/>
      <c r="Y7697" s="98"/>
    </row>
    <row r="7698" spans="2:25" x14ac:dyDescent="0.25">
      <c r="B7698" s="109"/>
      <c r="C7698" s="16"/>
      <c r="Y7698" s="98"/>
    </row>
    <row r="7699" spans="2:25" x14ac:dyDescent="0.25">
      <c r="B7699" s="109"/>
      <c r="C7699" s="16"/>
      <c r="Y7699" s="98"/>
    </row>
    <row r="7700" spans="2:25" x14ac:dyDescent="0.25">
      <c r="B7700" s="109"/>
      <c r="C7700" s="16"/>
      <c r="Y7700" s="98"/>
    </row>
    <row r="7701" spans="2:25" x14ac:dyDescent="0.25">
      <c r="B7701" s="109"/>
      <c r="C7701" s="16"/>
      <c r="Y7701" s="98"/>
    </row>
    <row r="7702" spans="2:25" x14ac:dyDescent="0.25">
      <c r="B7702" s="109"/>
      <c r="C7702" s="16"/>
      <c r="Y7702" s="98"/>
    </row>
    <row r="7703" spans="2:25" x14ac:dyDescent="0.25">
      <c r="B7703" s="109"/>
      <c r="C7703" s="16"/>
      <c r="Y7703" s="98"/>
    </row>
    <row r="7704" spans="2:25" x14ac:dyDescent="0.25">
      <c r="B7704" s="109"/>
      <c r="C7704" s="16"/>
      <c r="Y7704" s="98"/>
    </row>
    <row r="7705" spans="2:25" x14ac:dyDescent="0.25">
      <c r="B7705" s="109"/>
      <c r="C7705" s="16"/>
      <c r="Y7705" s="98"/>
    </row>
    <row r="7706" spans="2:25" x14ac:dyDescent="0.25">
      <c r="B7706" s="109"/>
      <c r="C7706" s="16"/>
      <c r="Y7706" s="98"/>
    </row>
    <row r="7707" spans="2:25" x14ac:dyDescent="0.25">
      <c r="B7707" s="109"/>
      <c r="C7707" s="16"/>
      <c r="Y7707" s="98"/>
    </row>
    <row r="7708" spans="2:25" x14ac:dyDescent="0.25">
      <c r="B7708" s="109"/>
      <c r="C7708" s="16"/>
      <c r="Y7708" s="98"/>
    </row>
    <row r="7709" spans="2:25" x14ac:dyDescent="0.25">
      <c r="B7709" s="109"/>
      <c r="C7709" s="16"/>
      <c r="Y7709" s="98"/>
    </row>
    <row r="7710" spans="2:25" x14ac:dyDescent="0.25">
      <c r="B7710" s="109"/>
      <c r="C7710" s="16"/>
      <c r="Y7710" s="98"/>
    </row>
    <row r="7711" spans="2:25" x14ac:dyDescent="0.25">
      <c r="B7711" s="109"/>
      <c r="C7711" s="16"/>
      <c r="Y7711" s="98"/>
    </row>
    <row r="7712" spans="2:25" x14ac:dyDescent="0.25">
      <c r="B7712" s="109"/>
      <c r="C7712" s="16"/>
      <c r="Y7712" s="98"/>
    </row>
    <row r="7713" spans="2:25" x14ac:dyDescent="0.25">
      <c r="B7713" s="109"/>
      <c r="C7713" s="16"/>
      <c r="Y7713" s="98"/>
    </row>
    <row r="7714" spans="2:25" x14ac:dyDescent="0.25">
      <c r="B7714" s="109"/>
      <c r="C7714" s="16"/>
      <c r="Y7714" s="98"/>
    </row>
    <row r="7715" spans="2:25" x14ac:dyDescent="0.25">
      <c r="B7715" s="109"/>
      <c r="C7715" s="16"/>
      <c r="Y7715" s="98"/>
    </row>
    <row r="7716" spans="2:25" x14ac:dyDescent="0.25">
      <c r="B7716" s="109"/>
      <c r="C7716" s="16"/>
      <c r="Y7716" s="98"/>
    </row>
    <row r="7717" spans="2:25" x14ac:dyDescent="0.25">
      <c r="B7717" s="109"/>
      <c r="C7717" s="16"/>
      <c r="Y7717" s="98"/>
    </row>
    <row r="7718" spans="2:25" x14ac:dyDescent="0.25">
      <c r="B7718" s="109"/>
      <c r="C7718" s="16"/>
      <c r="Y7718" s="98"/>
    </row>
    <row r="7719" spans="2:25" x14ac:dyDescent="0.25">
      <c r="B7719" s="109"/>
      <c r="C7719" s="16"/>
      <c r="Y7719" s="98"/>
    </row>
    <row r="7720" spans="2:25" x14ac:dyDescent="0.25">
      <c r="B7720" s="109"/>
      <c r="C7720" s="16"/>
      <c r="Y7720" s="98"/>
    </row>
    <row r="7721" spans="2:25" x14ac:dyDescent="0.25">
      <c r="B7721" s="109"/>
      <c r="C7721" s="16"/>
      <c r="Y7721" s="98"/>
    </row>
    <row r="7722" spans="2:25" x14ac:dyDescent="0.25">
      <c r="B7722" s="109"/>
      <c r="C7722" s="16"/>
      <c r="Y7722" s="98"/>
    </row>
    <row r="7723" spans="2:25" x14ac:dyDescent="0.25">
      <c r="B7723" s="109"/>
      <c r="C7723" s="16"/>
      <c r="Y7723" s="98"/>
    </row>
    <row r="7724" spans="2:25" x14ac:dyDescent="0.25">
      <c r="B7724" s="109"/>
      <c r="C7724" s="16"/>
      <c r="Y7724" s="98"/>
    </row>
    <row r="7725" spans="2:25" x14ac:dyDescent="0.25">
      <c r="B7725" s="109"/>
      <c r="C7725" s="16"/>
      <c r="Y7725" s="98"/>
    </row>
    <row r="7726" spans="2:25" x14ac:dyDescent="0.25">
      <c r="B7726" s="109"/>
      <c r="C7726" s="16"/>
      <c r="Y7726" s="98"/>
    </row>
    <row r="7727" spans="2:25" x14ac:dyDescent="0.25">
      <c r="B7727" s="109"/>
      <c r="C7727" s="16"/>
      <c r="Y7727" s="98"/>
    </row>
    <row r="7728" spans="2:25" x14ac:dyDescent="0.25">
      <c r="B7728" s="109"/>
      <c r="C7728" s="16"/>
      <c r="Y7728" s="98"/>
    </row>
    <row r="7729" spans="2:25" x14ac:dyDescent="0.25">
      <c r="B7729" s="109"/>
      <c r="C7729" s="16"/>
      <c r="Y7729" s="98"/>
    </row>
    <row r="7730" spans="2:25" x14ac:dyDescent="0.25">
      <c r="B7730" s="109"/>
      <c r="C7730" s="16"/>
      <c r="Y7730" s="98"/>
    </row>
    <row r="7731" spans="2:25" x14ac:dyDescent="0.25">
      <c r="B7731" s="109"/>
      <c r="C7731" s="16"/>
      <c r="Y7731" s="98"/>
    </row>
    <row r="7732" spans="2:25" x14ac:dyDescent="0.25">
      <c r="B7732" s="109"/>
      <c r="C7732" s="16"/>
      <c r="Y7732" s="98"/>
    </row>
    <row r="7733" spans="2:25" x14ac:dyDescent="0.25">
      <c r="B7733" s="109"/>
      <c r="C7733" s="16"/>
      <c r="Y7733" s="98"/>
    </row>
    <row r="7734" spans="2:25" x14ac:dyDescent="0.25">
      <c r="B7734" s="109"/>
      <c r="C7734" s="16"/>
      <c r="Y7734" s="98"/>
    </row>
    <row r="7735" spans="2:25" x14ac:dyDescent="0.25">
      <c r="B7735" s="109"/>
      <c r="C7735" s="16"/>
      <c r="Y7735" s="98"/>
    </row>
    <row r="7736" spans="2:25" x14ac:dyDescent="0.25">
      <c r="B7736" s="109"/>
      <c r="C7736" s="16"/>
      <c r="Y7736" s="98"/>
    </row>
    <row r="7737" spans="2:25" x14ac:dyDescent="0.25">
      <c r="B7737" s="109"/>
      <c r="C7737" s="16"/>
      <c r="Y7737" s="98"/>
    </row>
    <row r="7738" spans="2:25" x14ac:dyDescent="0.25">
      <c r="B7738" s="109"/>
      <c r="C7738" s="16"/>
      <c r="Y7738" s="98"/>
    </row>
    <row r="7739" spans="2:25" x14ac:dyDescent="0.25">
      <c r="B7739" s="109"/>
      <c r="C7739" s="16"/>
      <c r="Y7739" s="98"/>
    </row>
    <row r="7740" spans="2:25" x14ac:dyDescent="0.25">
      <c r="B7740" s="109"/>
      <c r="C7740" s="16"/>
      <c r="Y7740" s="98"/>
    </row>
    <row r="7741" spans="2:25" x14ac:dyDescent="0.25">
      <c r="B7741" s="109"/>
      <c r="C7741" s="16"/>
      <c r="Y7741" s="98"/>
    </row>
    <row r="7742" spans="2:25" x14ac:dyDescent="0.25">
      <c r="B7742" s="109"/>
      <c r="C7742" s="16"/>
      <c r="Y7742" s="98"/>
    </row>
    <row r="7743" spans="2:25" x14ac:dyDescent="0.25">
      <c r="B7743" s="109"/>
      <c r="C7743" s="16"/>
      <c r="Y7743" s="98"/>
    </row>
    <row r="7744" spans="2:25" x14ac:dyDescent="0.25">
      <c r="B7744" s="109"/>
      <c r="C7744" s="16"/>
      <c r="Y7744" s="98"/>
    </row>
    <row r="7745" spans="2:25" x14ac:dyDescent="0.25">
      <c r="B7745" s="109"/>
      <c r="C7745" s="16"/>
      <c r="Y7745" s="98"/>
    </row>
    <row r="7746" spans="2:25" x14ac:dyDescent="0.25">
      <c r="B7746" s="109"/>
      <c r="C7746" s="16"/>
      <c r="Y7746" s="98"/>
    </row>
    <row r="7747" spans="2:25" x14ac:dyDescent="0.25">
      <c r="B7747" s="109"/>
      <c r="C7747" s="16"/>
      <c r="Y7747" s="98"/>
    </row>
    <row r="7748" spans="2:25" x14ac:dyDescent="0.25">
      <c r="B7748" s="109"/>
      <c r="C7748" s="16"/>
      <c r="Y7748" s="98"/>
    </row>
    <row r="7749" spans="2:25" x14ac:dyDescent="0.25">
      <c r="B7749" s="109"/>
      <c r="C7749" s="16"/>
      <c r="Y7749" s="98"/>
    </row>
    <row r="7750" spans="2:25" x14ac:dyDescent="0.25">
      <c r="B7750" s="109"/>
      <c r="C7750" s="16"/>
      <c r="Y7750" s="98"/>
    </row>
    <row r="7751" spans="2:25" x14ac:dyDescent="0.25">
      <c r="B7751" s="109"/>
      <c r="C7751" s="16"/>
      <c r="Y7751" s="98"/>
    </row>
    <row r="7752" spans="2:25" x14ac:dyDescent="0.25">
      <c r="B7752" s="109"/>
      <c r="C7752" s="16"/>
      <c r="Y7752" s="98"/>
    </row>
    <row r="7753" spans="2:25" x14ac:dyDescent="0.25">
      <c r="B7753" s="109"/>
      <c r="C7753" s="16"/>
      <c r="Y7753" s="98"/>
    </row>
    <row r="7754" spans="2:25" x14ac:dyDescent="0.25">
      <c r="B7754" s="109"/>
      <c r="C7754" s="16"/>
      <c r="Y7754" s="98"/>
    </row>
    <row r="7755" spans="2:25" x14ac:dyDescent="0.25">
      <c r="B7755" s="109"/>
      <c r="C7755" s="16"/>
      <c r="Y7755" s="98"/>
    </row>
    <row r="7756" spans="2:25" x14ac:dyDescent="0.25">
      <c r="B7756" s="109"/>
      <c r="C7756" s="16"/>
      <c r="Y7756" s="98"/>
    </row>
    <row r="7757" spans="2:25" x14ac:dyDescent="0.25">
      <c r="B7757" s="109"/>
      <c r="C7757" s="16"/>
      <c r="Y7757" s="98"/>
    </row>
    <row r="7758" spans="2:25" x14ac:dyDescent="0.25">
      <c r="B7758" s="109"/>
      <c r="C7758" s="16"/>
      <c r="Y7758" s="98"/>
    </row>
    <row r="7759" spans="2:25" x14ac:dyDescent="0.25">
      <c r="B7759" s="109"/>
      <c r="C7759" s="16"/>
      <c r="Y7759" s="98"/>
    </row>
    <row r="7760" spans="2:25" x14ac:dyDescent="0.25">
      <c r="B7760" s="109"/>
      <c r="C7760" s="16"/>
      <c r="Y7760" s="98"/>
    </row>
    <row r="7761" spans="2:25" x14ac:dyDescent="0.25">
      <c r="B7761" s="109"/>
      <c r="C7761" s="16"/>
      <c r="Y7761" s="98"/>
    </row>
    <row r="7762" spans="2:25" x14ac:dyDescent="0.25">
      <c r="B7762" s="109"/>
      <c r="C7762" s="16"/>
      <c r="Y7762" s="98"/>
    </row>
    <row r="7763" spans="2:25" x14ac:dyDescent="0.25">
      <c r="B7763" s="109"/>
      <c r="C7763" s="16"/>
      <c r="Y7763" s="98"/>
    </row>
    <row r="7764" spans="2:25" x14ac:dyDescent="0.25">
      <c r="B7764" s="109"/>
      <c r="C7764" s="16"/>
      <c r="Y7764" s="98"/>
    </row>
    <row r="7765" spans="2:25" x14ac:dyDescent="0.25">
      <c r="B7765" s="109"/>
      <c r="C7765" s="16"/>
      <c r="Y7765" s="98"/>
    </row>
    <row r="7766" spans="2:25" x14ac:dyDescent="0.25">
      <c r="B7766" s="109"/>
      <c r="C7766" s="16"/>
      <c r="Y7766" s="98"/>
    </row>
    <row r="7767" spans="2:25" x14ac:dyDescent="0.25">
      <c r="B7767" s="109"/>
      <c r="C7767" s="16"/>
      <c r="Y7767" s="98"/>
    </row>
    <row r="7768" spans="2:25" x14ac:dyDescent="0.25">
      <c r="B7768" s="109"/>
      <c r="C7768" s="16"/>
      <c r="Y7768" s="98"/>
    </row>
    <row r="7769" spans="2:25" x14ac:dyDescent="0.25">
      <c r="B7769" s="109"/>
      <c r="C7769" s="16"/>
      <c r="Y7769" s="98"/>
    </row>
    <row r="7770" spans="2:25" x14ac:dyDescent="0.25">
      <c r="B7770" s="109"/>
      <c r="C7770" s="16"/>
      <c r="Y7770" s="98"/>
    </row>
    <row r="7771" spans="2:25" x14ac:dyDescent="0.25">
      <c r="B7771" s="109"/>
      <c r="C7771" s="16"/>
      <c r="Y7771" s="98"/>
    </row>
    <row r="7772" spans="2:25" x14ac:dyDescent="0.25">
      <c r="B7772" s="109"/>
      <c r="C7772" s="16"/>
      <c r="Y7772" s="98"/>
    </row>
    <row r="7773" spans="2:25" x14ac:dyDescent="0.25">
      <c r="B7773" s="109"/>
      <c r="C7773" s="16"/>
      <c r="Y7773" s="98"/>
    </row>
    <row r="7774" spans="2:25" x14ac:dyDescent="0.25">
      <c r="B7774" s="109"/>
      <c r="C7774" s="16"/>
      <c r="Y7774" s="98"/>
    </row>
    <row r="7775" spans="2:25" x14ac:dyDescent="0.25">
      <c r="B7775" s="109"/>
      <c r="C7775" s="16"/>
      <c r="Y7775" s="98"/>
    </row>
    <row r="7776" spans="2:25" x14ac:dyDescent="0.25">
      <c r="B7776" s="109"/>
      <c r="C7776" s="16"/>
      <c r="Y7776" s="98"/>
    </row>
    <row r="7777" spans="2:25" x14ac:dyDescent="0.25">
      <c r="B7777" s="109"/>
      <c r="C7777" s="16"/>
      <c r="Y7777" s="98"/>
    </row>
    <row r="7778" spans="2:25" x14ac:dyDescent="0.25">
      <c r="B7778" s="109"/>
      <c r="C7778" s="16"/>
      <c r="Y7778" s="98"/>
    </row>
    <row r="7779" spans="2:25" x14ac:dyDescent="0.25">
      <c r="B7779" s="109"/>
      <c r="C7779" s="16"/>
      <c r="Y7779" s="98"/>
    </row>
    <row r="7780" spans="2:25" x14ac:dyDescent="0.25">
      <c r="B7780" s="109"/>
      <c r="C7780" s="16"/>
      <c r="Y7780" s="98"/>
    </row>
    <row r="7781" spans="2:25" x14ac:dyDescent="0.25">
      <c r="B7781" s="109"/>
      <c r="C7781" s="16"/>
      <c r="Y7781" s="98"/>
    </row>
    <row r="7782" spans="2:25" x14ac:dyDescent="0.25">
      <c r="B7782" s="109"/>
      <c r="C7782" s="16"/>
      <c r="Y7782" s="98"/>
    </row>
    <row r="7783" spans="2:25" x14ac:dyDescent="0.25">
      <c r="B7783" s="109"/>
      <c r="C7783" s="16"/>
      <c r="Y7783" s="98"/>
    </row>
    <row r="7784" spans="2:25" x14ac:dyDescent="0.25">
      <c r="B7784" s="109"/>
      <c r="C7784" s="16"/>
      <c r="Y7784" s="98"/>
    </row>
    <row r="7785" spans="2:25" x14ac:dyDescent="0.25">
      <c r="B7785" s="109"/>
      <c r="C7785" s="16"/>
      <c r="Y7785" s="98"/>
    </row>
    <row r="7786" spans="2:25" x14ac:dyDescent="0.25">
      <c r="B7786" s="109"/>
      <c r="C7786" s="16"/>
      <c r="Y7786" s="98"/>
    </row>
    <row r="7787" spans="2:25" x14ac:dyDescent="0.25">
      <c r="B7787" s="109"/>
      <c r="C7787" s="16"/>
      <c r="Y7787" s="98"/>
    </row>
    <row r="7788" spans="2:25" x14ac:dyDescent="0.25">
      <c r="B7788" s="109"/>
      <c r="C7788" s="16"/>
      <c r="Y7788" s="98"/>
    </row>
    <row r="7789" spans="2:25" x14ac:dyDescent="0.25">
      <c r="B7789" s="109"/>
      <c r="C7789" s="16"/>
      <c r="Y7789" s="98"/>
    </row>
    <row r="7790" spans="2:25" x14ac:dyDescent="0.25">
      <c r="B7790" s="109"/>
      <c r="C7790" s="16"/>
      <c r="Y7790" s="98"/>
    </row>
    <row r="7791" spans="2:25" x14ac:dyDescent="0.25">
      <c r="B7791" s="109"/>
      <c r="C7791" s="16"/>
      <c r="Y7791" s="98"/>
    </row>
    <row r="7792" spans="2:25" x14ac:dyDescent="0.25">
      <c r="B7792" s="109"/>
      <c r="C7792" s="16"/>
      <c r="Y7792" s="98"/>
    </row>
    <row r="7793" spans="2:25" x14ac:dyDescent="0.25">
      <c r="B7793" s="109"/>
      <c r="C7793" s="16"/>
      <c r="Y7793" s="98"/>
    </row>
    <row r="7794" spans="2:25" x14ac:dyDescent="0.25">
      <c r="B7794" s="109"/>
      <c r="C7794" s="16"/>
      <c r="Y7794" s="98"/>
    </row>
    <row r="7795" spans="2:25" x14ac:dyDescent="0.25">
      <c r="B7795" s="109"/>
      <c r="C7795" s="16"/>
      <c r="Y7795" s="98"/>
    </row>
    <row r="7796" spans="2:25" x14ac:dyDescent="0.25">
      <c r="B7796" s="109"/>
      <c r="C7796" s="16"/>
      <c r="Y7796" s="98"/>
    </row>
    <row r="7797" spans="2:25" x14ac:dyDescent="0.25">
      <c r="B7797" s="109"/>
      <c r="C7797" s="16"/>
      <c r="Y7797" s="98"/>
    </row>
    <row r="7798" spans="2:25" x14ac:dyDescent="0.25">
      <c r="B7798" s="109"/>
      <c r="C7798" s="16"/>
      <c r="Y7798" s="98"/>
    </row>
    <row r="7799" spans="2:25" x14ac:dyDescent="0.25">
      <c r="B7799" s="109"/>
      <c r="C7799" s="16"/>
      <c r="Y7799" s="98"/>
    </row>
    <row r="7800" spans="2:25" x14ac:dyDescent="0.25">
      <c r="B7800" s="109"/>
      <c r="C7800" s="16"/>
      <c r="Y7800" s="98"/>
    </row>
    <row r="7801" spans="2:25" x14ac:dyDescent="0.25">
      <c r="B7801" s="109"/>
      <c r="C7801" s="16"/>
      <c r="Y7801" s="98"/>
    </row>
    <row r="7802" spans="2:25" x14ac:dyDescent="0.25">
      <c r="B7802" s="109"/>
      <c r="C7802" s="16"/>
      <c r="Y7802" s="98"/>
    </row>
    <row r="7803" spans="2:25" x14ac:dyDescent="0.25">
      <c r="B7803" s="109"/>
      <c r="C7803" s="16"/>
      <c r="Y7803" s="98"/>
    </row>
    <row r="7804" spans="2:25" x14ac:dyDescent="0.25">
      <c r="B7804" s="109"/>
      <c r="C7804" s="16"/>
      <c r="Y7804" s="98"/>
    </row>
    <row r="7805" spans="2:25" x14ac:dyDescent="0.25">
      <c r="B7805" s="109"/>
      <c r="C7805" s="16"/>
      <c r="Y7805" s="98"/>
    </row>
    <row r="7806" spans="2:25" x14ac:dyDescent="0.25">
      <c r="B7806" s="109"/>
      <c r="C7806" s="16"/>
      <c r="Y7806" s="98"/>
    </row>
    <row r="7807" spans="2:25" x14ac:dyDescent="0.25">
      <c r="B7807" s="109"/>
      <c r="C7807" s="16"/>
      <c r="Y7807" s="98"/>
    </row>
    <row r="7808" spans="2:25" x14ac:dyDescent="0.25">
      <c r="B7808" s="109"/>
      <c r="C7808" s="16"/>
      <c r="Y7808" s="98"/>
    </row>
    <row r="7809" spans="2:25" x14ac:dyDescent="0.25">
      <c r="B7809" s="109"/>
      <c r="C7809" s="16"/>
      <c r="Y7809" s="98"/>
    </row>
    <row r="7810" spans="2:25" x14ac:dyDescent="0.25">
      <c r="B7810" s="109"/>
      <c r="C7810" s="16"/>
      <c r="Y7810" s="98"/>
    </row>
    <row r="7811" spans="2:25" x14ac:dyDescent="0.25">
      <c r="B7811" s="109"/>
      <c r="C7811" s="16"/>
      <c r="Y7811" s="98"/>
    </row>
    <row r="7812" spans="2:25" x14ac:dyDescent="0.25">
      <c r="B7812" s="109"/>
      <c r="C7812" s="16"/>
      <c r="Y7812" s="98"/>
    </row>
    <row r="7813" spans="2:25" x14ac:dyDescent="0.25">
      <c r="B7813" s="109"/>
      <c r="C7813" s="16"/>
      <c r="Y7813" s="98"/>
    </row>
    <row r="7814" spans="2:25" x14ac:dyDescent="0.25">
      <c r="B7814" s="109"/>
      <c r="C7814" s="16"/>
      <c r="Y7814" s="98"/>
    </row>
    <row r="7815" spans="2:25" x14ac:dyDescent="0.25">
      <c r="B7815" s="109"/>
      <c r="C7815" s="16"/>
      <c r="Y7815" s="98"/>
    </row>
    <row r="7816" spans="2:25" x14ac:dyDescent="0.25">
      <c r="B7816" s="109"/>
      <c r="C7816" s="16"/>
      <c r="Y7816" s="98"/>
    </row>
    <row r="7817" spans="2:25" x14ac:dyDescent="0.25">
      <c r="B7817" s="109"/>
      <c r="C7817" s="16"/>
      <c r="Y7817" s="98"/>
    </row>
    <row r="7818" spans="2:25" x14ac:dyDescent="0.25">
      <c r="B7818" s="109"/>
      <c r="C7818" s="16"/>
      <c r="Y7818" s="98"/>
    </row>
    <row r="7819" spans="2:25" x14ac:dyDescent="0.25">
      <c r="B7819" s="109"/>
      <c r="C7819" s="16"/>
      <c r="Y7819" s="98"/>
    </row>
    <row r="7820" spans="2:25" x14ac:dyDescent="0.25">
      <c r="B7820" s="109"/>
      <c r="C7820" s="16"/>
      <c r="Y7820" s="98"/>
    </row>
    <row r="7821" spans="2:25" x14ac:dyDescent="0.25">
      <c r="B7821" s="109"/>
      <c r="C7821" s="16"/>
      <c r="Y7821" s="98"/>
    </row>
    <row r="7822" spans="2:25" x14ac:dyDescent="0.25">
      <c r="B7822" s="109"/>
      <c r="C7822" s="16"/>
      <c r="Y7822" s="98"/>
    </row>
    <row r="7823" spans="2:25" x14ac:dyDescent="0.25">
      <c r="B7823" s="109"/>
      <c r="C7823" s="16"/>
      <c r="Y7823" s="98"/>
    </row>
    <row r="7824" spans="2:25" x14ac:dyDescent="0.25">
      <c r="B7824" s="109"/>
      <c r="C7824" s="16"/>
      <c r="Y7824" s="98"/>
    </row>
    <row r="7825" spans="2:25" x14ac:dyDescent="0.25">
      <c r="B7825" s="109"/>
      <c r="C7825" s="16"/>
      <c r="Y7825" s="98"/>
    </row>
    <row r="7826" spans="2:25" x14ac:dyDescent="0.25">
      <c r="B7826" s="109"/>
      <c r="C7826" s="16"/>
      <c r="Y7826" s="98"/>
    </row>
    <row r="7827" spans="2:25" x14ac:dyDescent="0.25">
      <c r="B7827" s="109"/>
      <c r="C7827" s="16"/>
      <c r="Y7827" s="98"/>
    </row>
    <row r="7828" spans="2:25" x14ac:dyDescent="0.25">
      <c r="B7828" s="109"/>
      <c r="C7828" s="16"/>
      <c r="Y7828" s="98"/>
    </row>
    <row r="7829" spans="2:25" x14ac:dyDescent="0.25">
      <c r="B7829" s="109"/>
      <c r="C7829" s="16"/>
      <c r="Y7829" s="98"/>
    </row>
    <row r="7830" spans="2:25" x14ac:dyDescent="0.25">
      <c r="B7830" s="109"/>
      <c r="C7830" s="16"/>
      <c r="Y7830" s="98"/>
    </row>
    <row r="7831" spans="2:25" x14ac:dyDescent="0.25">
      <c r="B7831" s="109"/>
      <c r="C7831" s="16"/>
      <c r="Y7831" s="98"/>
    </row>
    <row r="7832" spans="2:25" x14ac:dyDescent="0.25">
      <c r="B7832" s="109"/>
      <c r="C7832" s="16"/>
      <c r="Y7832" s="98"/>
    </row>
    <row r="7833" spans="2:25" x14ac:dyDescent="0.25">
      <c r="B7833" s="109"/>
      <c r="C7833" s="16"/>
      <c r="Y7833" s="98"/>
    </row>
    <row r="7834" spans="2:25" x14ac:dyDescent="0.25">
      <c r="B7834" s="109"/>
      <c r="C7834" s="16"/>
      <c r="Y7834" s="98"/>
    </row>
    <row r="7835" spans="2:25" x14ac:dyDescent="0.25">
      <c r="B7835" s="109"/>
      <c r="C7835" s="16"/>
      <c r="Y7835" s="98"/>
    </row>
    <row r="7836" spans="2:25" x14ac:dyDescent="0.25">
      <c r="B7836" s="109"/>
      <c r="C7836" s="16"/>
      <c r="Y7836" s="98"/>
    </row>
    <row r="7837" spans="2:25" x14ac:dyDescent="0.25">
      <c r="B7837" s="109"/>
      <c r="C7837" s="16"/>
      <c r="Y7837" s="98"/>
    </row>
    <row r="7838" spans="2:25" x14ac:dyDescent="0.25">
      <c r="B7838" s="109"/>
      <c r="C7838" s="16"/>
      <c r="Y7838" s="98"/>
    </row>
    <row r="7839" spans="2:25" x14ac:dyDescent="0.25">
      <c r="B7839" s="109"/>
      <c r="C7839" s="16"/>
      <c r="Y7839" s="98"/>
    </row>
    <row r="7840" spans="2:25" x14ac:dyDescent="0.25">
      <c r="B7840" s="109"/>
      <c r="C7840" s="16"/>
      <c r="Y7840" s="98"/>
    </row>
    <row r="7841" spans="2:25" x14ac:dyDescent="0.25">
      <c r="B7841" s="109"/>
      <c r="C7841" s="16"/>
      <c r="Y7841" s="98"/>
    </row>
    <row r="7842" spans="2:25" x14ac:dyDescent="0.25">
      <c r="B7842" s="109"/>
      <c r="C7842" s="16"/>
      <c r="Y7842" s="98"/>
    </row>
    <row r="7843" spans="2:25" x14ac:dyDescent="0.25">
      <c r="B7843" s="109"/>
      <c r="C7843" s="16"/>
      <c r="Y7843" s="98"/>
    </row>
    <row r="7844" spans="2:25" x14ac:dyDescent="0.25">
      <c r="B7844" s="109"/>
      <c r="C7844" s="16"/>
      <c r="Y7844" s="98"/>
    </row>
    <row r="7845" spans="2:25" x14ac:dyDescent="0.25">
      <c r="B7845" s="109"/>
      <c r="C7845" s="16"/>
      <c r="Y7845" s="98"/>
    </row>
    <row r="7846" spans="2:25" x14ac:dyDescent="0.25">
      <c r="B7846" s="109"/>
      <c r="C7846" s="16"/>
      <c r="Y7846" s="98"/>
    </row>
    <row r="7847" spans="2:25" x14ac:dyDescent="0.25">
      <c r="B7847" s="109"/>
      <c r="C7847" s="16"/>
      <c r="Y7847" s="98"/>
    </row>
    <row r="7848" spans="2:25" x14ac:dyDescent="0.25">
      <c r="B7848" s="109"/>
      <c r="C7848" s="16"/>
      <c r="Y7848" s="98"/>
    </row>
    <row r="7849" spans="2:25" x14ac:dyDescent="0.25">
      <c r="B7849" s="109"/>
      <c r="C7849" s="16"/>
      <c r="Y7849" s="98"/>
    </row>
    <row r="7850" spans="2:25" x14ac:dyDescent="0.25">
      <c r="B7850" s="109"/>
      <c r="C7850" s="16"/>
      <c r="Y7850" s="98"/>
    </row>
    <row r="7851" spans="2:25" x14ac:dyDescent="0.25">
      <c r="B7851" s="109"/>
      <c r="C7851" s="16"/>
      <c r="Y7851" s="98"/>
    </row>
    <row r="7852" spans="2:25" x14ac:dyDescent="0.25">
      <c r="B7852" s="109"/>
      <c r="C7852" s="16"/>
      <c r="Y7852" s="98"/>
    </row>
    <row r="7853" spans="2:25" x14ac:dyDescent="0.25">
      <c r="B7853" s="109"/>
      <c r="C7853" s="16"/>
      <c r="Y7853" s="98"/>
    </row>
    <row r="7854" spans="2:25" x14ac:dyDescent="0.25">
      <c r="B7854" s="109"/>
      <c r="C7854" s="16"/>
      <c r="Y7854" s="98"/>
    </row>
    <row r="7855" spans="2:25" x14ac:dyDescent="0.25">
      <c r="B7855" s="109"/>
      <c r="C7855" s="16"/>
      <c r="Y7855" s="98"/>
    </row>
    <row r="7856" spans="2:25" x14ac:dyDescent="0.25">
      <c r="B7856" s="109"/>
      <c r="C7856" s="16"/>
      <c r="Y7856" s="98"/>
    </row>
    <row r="7857" spans="2:25" x14ac:dyDescent="0.25">
      <c r="B7857" s="109"/>
      <c r="C7857" s="16"/>
      <c r="Y7857" s="98"/>
    </row>
    <row r="7858" spans="2:25" x14ac:dyDescent="0.25">
      <c r="B7858" s="109"/>
      <c r="C7858" s="16"/>
      <c r="Y7858" s="98"/>
    </row>
    <row r="7859" spans="2:25" x14ac:dyDescent="0.25">
      <c r="B7859" s="109"/>
      <c r="C7859" s="16"/>
      <c r="Y7859" s="98"/>
    </row>
    <row r="7860" spans="2:25" x14ac:dyDescent="0.25">
      <c r="B7860" s="109"/>
      <c r="C7860" s="16"/>
      <c r="Y7860" s="98"/>
    </row>
    <row r="7861" spans="2:25" x14ac:dyDescent="0.25">
      <c r="B7861" s="109"/>
      <c r="C7861" s="16"/>
      <c r="Y7861" s="98"/>
    </row>
    <row r="7862" spans="2:25" x14ac:dyDescent="0.25">
      <c r="B7862" s="109"/>
      <c r="C7862" s="16"/>
      <c r="Y7862" s="98"/>
    </row>
    <row r="7863" spans="2:25" x14ac:dyDescent="0.25">
      <c r="B7863" s="109"/>
      <c r="C7863" s="16"/>
      <c r="Y7863" s="98"/>
    </row>
    <row r="7864" spans="2:25" x14ac:dyDescent="0.25">
      <c r="B7864" s="109"/>
      <c r="C7864" s="16"/>
      <c r="Y7864" s="98"/>
    </row>
    <row r="7865" spans="2:25" x14ac:dyDescent="0.25">
      <c r="B7865" s="109"/>
      <c r="C7865" s="16"/>
      <c r="Y7865" s="98"/>
    </row>
    <row r="7866" spans="2:25" x14ac:dyDescent="0.25">
      <c r="B7866" s="109"/>
      <c r="C7866" s="16"/>
      <c r="Y7866" s="98"/>
    </row>
    <row r="7867" spans="2:25" x14ac:dyDescent="0.25">
      <c r="B7867" s="109"/>
      <c r="C7867" s="16"/>
      <c r="Y7867" s="98"/>
    </row>
    <row r="7868" spans="2:25" x14ac:dyDescent="0.25">
      <c r="B7868" s="109"/>
      <c r="C7868" s="16"/>
      <c r="Y7868" s="98"/>
    </row>
    <row r="7869" spans="2:25" x14ac:dyDescent="0.25">
      <c r="B7869" s="109"/>
      <c r="C7869" s="16"/>
      <c r="Y7869" s="98"/>
    </row>
    <row r="7870" spans="2:25" x14ac:dyDescent="0.25">
      <c r="B7870" s="109"/>
      <c r="C7870" s="16"/>
      <c r="Y7870" s="98"/>
    </row>
    <row r="7871" spans="2:25" x14ac:dyDescent="0.25">
      <c r="B7871" s="109"/>
      <c r="C7871" s="16"/>
      <c r="Y7871" s="98"/>
    </row>
    <row r="7872" spans="2:25" x14ac:dyDescent="0.25">
      <c r="B7872" s="109"/>
      <c r="C7872" s="16"/>
      <c r="Y7872" s="98"/>
    </row>
    <row r="7873" spans="2:25" x14ac:dyDescent="0.25">
      <c r="B7873" s="109"/>
      <c r="C7873" s="16"/>
      <c r="Y7873" s="98"/>
    </row>
    <row r="7874" spans="2:25" x14ac:dyDescent="0.25">
      <c r="B7874" s="109"/>
      <c r="C7874" s="16"/>
      <c r="Y7874" s="98"/>
    </row>
    <row r="7875" spans="2:25" x14ac:dyDescent="0.25">
      <c r="B7875" s="109"/>
      <c r="C7875" s="16"/>
      <c r="Y7875" s="98"/>
    </row>
    <row r="7876" spans="2:25" x14ac:dyDescent="0.25">
      <c r="B7876" s="109"/>
      <c r="C7876" s="16"/>
      <c r="Y7876" s="98"/>
    </row>
    <row r="7877" spans="2:25" x14ac:dyDescent="0.25">
      <c r="B7877" s="109"/>
      <c r="C7877" s="16"/>
      <c r="Y7877" s="98"/>
    </row>
    <row r="7878" spans="2:25" x14ac:dyDescent="0.25">
      <c r="B7878" s="109"/>
      <c r="C7878" s="16"/>
      <c r="Y7878" s="98"/>
    </row>
    <row r="7879" spans="2:25" x14ac:dyDescent="0.25">
      <c r="B7879" s="109"/>
      <c r="C7879" s="16"/>
      <c r="Y7879" s="98"/>
    </row>
    <row r="7880" spans="2:25" x14ac:dyDescent="0.25">
      <c r="B7880" s="109"/>
      <c r="C7880" s="16"/>
      <c r="Y7880" s="98"/>
    </row>
    <row r="7881" spans="2:25" x14ac:dyDescent="0.25">
      <c r="B7881" s="109"/>
      <c r="C7881" s="16"/>
      <c r="Y7881" s="98"/>
    </row>
    <row r="7882" spans="2:25" x14ac:dyDescent="0.25">
      <c r="B7882" s="109"/>
      <c r="C7882" s="16"/>
      <c r="Y7882" s="98"/>
    </row>
    <row r="7883" spans="2:25" x14ac:dyDescent="0.25">
      <c r="B7883" s="109"/>
      <c r="C7883" s="16"/>
      <c r="Y7883" s="98"/>
    </row>
    <row r="7884" spans="2:25" x14ac:dyDescent="0.25">
      <c r="B7884" s="109"/>
      <c r="C7884" s="16"/>
      <c r="Y7884" s="98"/>
    </row>
    <row r="7885" spans="2:25" x14ac:dyDescent="0.25">
      <c r="B7885" s="109"/>
      <c r="C7885" s="16"/>
      <c r="Y7885" s="98"/>
    </row>
    <row r="7886" spans="2:25" x14ac:dyDescent="0.25">
      <c r="B7886" s="109"/>
      <c r="C7886" s="16"/>
      <c r="Y7886" s="98"/>
    </row>
    <row r="7887" spans="2:25" x14ac:dyDescent="0.25">
      <c r="B7887" s="109"/>
      <c r="C7887" s="16"/>
      <c r="Y7887" s="98"/>
    </row>
    <row r="7888" spans="2:25" x14ac:dyDescent="0.25">
      <c r="B7888" s="109"/>
      <c r="C7888" s="16"/>
      <c r="Y7888" s="98"/>
    </row>
    <row r="7889" spans="2:25" x14ac:dyDescent="0.25">
      <c r="B7889" s="109"/>
      <c r="C7889" s="16"/>
      <c r="Y7889" s="98"/>
    </row>
    <row r="7890" spans="2:25" x14ac:dyDescent="0.25">
      <c r="B7890" s="109"/>
      <c r="C7890" s="16"/>
      <c r="Y7890" s="98"/>
    </row>
    <row r="7891" spans="2:25" x14ac:dyDescent="0.25">
      <c r="B7891" s="109"/>
      <c r="C7891" s="16"/>
      <c r="Y7891" s="98"/>
    </row>
    <row r="7892" spans="2:25" x14ac:dyDescent="0.25">
      <c r="B7892" s="109"/>
      <c r="C7892" s="16"/>
      <c r="Y7892" s="98"/>
    </row>
    <row r="7893" spans="2:25" x14ac:dyDescent="0.25">
      <c r="B7893" s="109"/>
      <c r="C7893" s="16"/>
      <c r="Y7893" s="98"/>
    </row>
    <row r="7894" spans="2:25" x14ac:dyDescent="0.25">
      <c r="B7894" s="109"/>
      <c r="C7894" s="16"/>
      <c r="Y7894" s="98"/>
    </row>
    <row r="7895" spans="2:25" x14ac:dyDescent="0.25">
      <c r="B7895" s="109"/>
      <c r="C7895" s="16"/>
      <c r="Y7895" s="98"/>
    </row>
    <row r="7896" spans="2:25" x14ac:dyDescent="0.25">
      <c r="B7896" s="109"/>
      <c r="C7896" s="16"/>
      <c r="Y7896" s="98"/>
    </row>
    <row r="7897" spans="2:25" x14ac:dyDescent="0.25">
      <c r="B7897" s="109"/>
      <c r="C7897" s="16"/>
      <c r="Y7897" s="98"/>
    </row>
    <row r="7898" spans="2:25" x14ac:dyDescent="0.25">
      <c r="B7898" s="109"/>
      <c r="C7898" s="16"/>
      <c r="Y7898" s="98"/>
    </row>
    <row r="7899" spans="2:25" x14ac:dyDescent="0.25">
      <c r="B7899" s="109"/>
      <c r="C7899" s="16"/>
      <c r="Y7899" s="98"/>
    </row>
    <row r="7900" spans="2:25" x14ac:dyDescent="0.25">
      <c r="B7900" s="109"/>
      <c r="C7900" s="16"/>
      <c r="Y7900" s="98"/>
    </row>
    <row r="7901" spans="2:25" x14ac:dyDescent="0.25">
      <c r="B7901" s="109"/>
      <c r="C7901" s="16"/>
      <c r="Y7901" s="98"/>
    </row>
    <row r="7902" spans="2:25" x14ac:dyDescent="0.25">
      <c r="B7902" s="109"/>
      <c r="C7902" s="16"/>
      <c r="Y7902" s="98"/>
    </row>
    <row r="7903" spans="2:25" x14ac:dyDescent="0.25">
      <c r="B7903" s="109"/>
      <c r="C7903" s="16"/>
      <c r="Y7903" s="98"/>
    </row>
    <row r="7904" spans="2:25" x14ac:dyDescent="0.25">
      <c r="B7904" s="109"/>
      <c r="C7904" s="16"/>
      <c r="Y7904" s="98"/>
    </row>
    <row r="7905" spans="2:25" x14ac:dyDescent="0.25">
      <c r="B7905" s="109"/>
      <c r="C7905" s="16"/>
      <c r="Y7905" s="98"/>
    </row>
    <row r="7906" spans="2:25" x14ac:dyDescent="0.25">
      <c r="B7906" s="109"/>
      <c r="C7906" s="16"/>
      <c r="Y7906" s="98"/>
    </row>
    <row r="7907" spans="2:25" x14ac:dyDescent="0.25">
      <c r="B7907" s="109"/>
      <c r="C7907" s="16"/>
      <c r="Y7907" s="98"/>
    </row>
    <row r="7908" spans="2:25" x14ac:dyDescent="0.25">
      <c r="B7908" s="109"/>
      <c r="C7908" s="16"/>
      <c r="Y7908" s="98"/>
    </row>
    <row r="7909" spans="2:25" x14ac:dyDescent="0.25">
      <c r="B7909" s="109"/>
      <c r="C7909" s="16"/>
      <c r="Y7909" s="98"/>
    </row>
    <row r="7910" spans="2:25" x14ac:dyDescent="0.25">
      <c r="B7910" s="109"/>
      <c r="C7910" s="16"/>
      <c r="Y7910" s="98"/>
    </row>
    <row r="7911" spans="2:25" x14ac:dyDescent="0.25">
      <c r="B7911" s="109"/>
      <c r="C7911" s="16"/>
      <c r="Y7911" s="98"/>
    </row>
    <row r="7912" spans="2:25" x14ac:dyDescent="0.25">
      <c r="B7912" s="109"/>
      <c r="C7912" s="16"/>
      <c r="Y7912" s="98"/>
    </row>
    <row r="7913" spans="2:25" x14ac:dyDescent="0.25">
      <c r="B7913" s="109"/>
      <c r="C7913" s="16"/>
      <c r="Y7913" s="98"/>
    </row>
    <row r="7914" spans="2:25" x14ac:dyDescent="0.25">
      <c r="B7914" s="109"/>
      <c r="C7914" s="16"/>
      <c r="Y7914" s="98"/>
    </row>
    <row r="7915" spans="2:25" x14ac:dyDescent="0.25">
      <c r="B7915" s="109"/>
      <c r="C7915" s="16"/>
      <c r="Y7915" s="98"/>
    </row>
    <row r="7916" spans="2:25" x14ac:dyDescent="0.25">
      <c r="B7916" s="109"/>
      <c r="C7916" s="16"/>
      <c r="Y7916" s="98"/>
    </row>
    <row r="7917" spans="2:25" x14ac:dyDescent="0.25">
      <c r="B7917" s="109"/>
      <c r="C7917" s="16"/>
      <c r="Y7917" s="98"/>
    </row>
    <row r="7918" spans="2:25" x14ac:dyDescent="0.25">
      <c r="B7918" s="109"/>
      <c r="C7918" s="16"/>
      <c r="Y7918" s="98"/>
    </row>
    <row r="7919" spans="2:25" x14ac:dyDescent="0.25">
      <c r="B7919" s="109"/>
      <c r="C7919" s="16"/>
      <c r="Y7919" s="98"/>
    </row>
    <row r="7920" spans="2:25" x14ac:dyDescent="0.25">
      <c r="B7920" s="109"/>
      <c r="C7920" s="16"/>
      <c r="Y7920" s="98"/>
    </row>
    <row r="7921" spans="2:25" x14ac:dyDescent="0.25">
      <c r="B7921" s="109"/>
      <c r="C7921" s="16"/>
      <c r="Y7921" s="98"/>
    </row>
    <row r="7922" spans="2:25" x14ac:dyDescent="0.25">
      <c r="B7922" s="109"/>
      <c r="C7922" s="16"/>
      <c r="Y7922" s="98"/>
    </row>
    <row r="7923" spans="2:25" x14ac:dyDescent="0.25">
      <c r="B7923" s="109"/>
      <c r="C7923" s="16"/>
      <c r="Y7923" s="98"/>
    </row>
    <row r="7924" spans="2:25" x14ac:dyDescent="0.25">
      <c r="B7924" s="109"/>
      <c r="C7924" s="16"/>
      <c r="Y7924" s="98"/>
    </row>
    <row r="7925" spans="2:25" x14ac:dyDescent="0.25">
      <c r="B7925" s="109"/>
      <c r="C7925" s="16"/>
      <c r="Y7925" s="98"/>
    </row>
    <row r="7926" spans="2:25" x14ac:dyDescent="0.25">
      <c r="B7926" s="109"/>
      <c r="C7926" s="16"/>
      <c r="Y7926" s="98"/>
    </row>
    <row r="7927" spans="2:25" x14ac:dyDescent="0.25">
      <c r="B7927" s="109"/>
      <c r="C7927" s="16"/>
      <c r="Y7927" s="98"/>
    </row>
    <row r="7928" spans="2:25" x14ac:dyDescent="0.25">
      <c r="B7928" s="109"/>
      <c r="C7928" s="16"/>
      <c r="Y7928" s="98"/>
    </row>
    <row r="7929" spans="2:25" x14ac:dyDescent="0.25">
      <c r="B7929" s="109"/>
      <c r="C7929" s="16"/>
      <c r="Y7929" s="98"/>
    </row>
    <row r="7930" spans="2:25" x14ac:dyDescent="0.25">
      <c r="B7930" s="109"/>
      <c r="C7930" s="16"/>
      <c r="Y7930" s="98"/>
    </row>
    <row r="7931" spans="2:25" x14ac:dyDescent="0.25">
      <c r="B7931" s="109"/>
      <c r="C7931" s="16"/>
      <c r="Y7931" s="98"/>
    </row>
    <row r="7932" spans="2:25" x14ac:dyDescent="0.25">
      <c r="B7932" s="109"/>
      <c r="C7932" s="16"/>
      <c r="Y7932" s="98"/>
    </row>
    <row r="7933" spans="2:25" x14ac:dyDescent="0.25">
      <c r="B7933" s="109"/>
      <c r="C7933" s="16"/>
      <c r="Y7933" s="98"/>
    </row>
    <row r="7934" spans="2:25" x14ac:dyDescent="0.25">
      <c r="B7934" s="109"/>
      <c r="C7934" s="16"/>
      <c r="Y7934" s="98"/>
    </row>
    <row r="7935" spans="2:25" x14ac:dyDescent="0.25">
      <c r="B7935" s="109"/>
      <c r="C7935" s="16"/>
      <c r="Y7935" s="98"/>
    </row>
    <row r="7936" spans="2:25" x14ac:dyDescent="0.25">
      <c r="B7936" s="109"/>
      <c r="C7936" s="16"/>
      <c r="Y7936" s="98"/>
    </row>
    <row r="7937" spans="2:25" x14ac:dyDescent="0.25">
      <c r="B7937" s="109"/>
      <c r="C7937" s="16"/>
      <c r="Y7937" s="98"/>
    </row>
    <row r="7938" spans="2:25" x14ac:dyDescent="0.25">
      <c r="B7938" s="109"/>
      <c r="C7938" s="16"/>
      <c r="Y7938" s="98"/>
    </row>
    <row r="7939" spans="2:25" x14ac:dyDescent="0.25">
      <c r="B7939" s="109"/>
      <c r="C7939" s="16"/>
      <c r="Y7939" s="98"/>
    </row>
    <row r="7940" spans="2:25" x14ac:dyDescent="0.25">
      <c r="B7940" s="109"/>
      <c r="C7940" s="16"/>
      <c r="Y7940" s="98"/>
    </row>
    <row r="7941" spans="2:25" x14ac:dyDescent="0.25">
      <c r="B7941" s="109"/>
      <c r="C7941" s="16"/>
      <c r="Y7941" s="98"/>
    </row>
    <row r="7942" spans="2:25" x14ac:dyDescent="0.25">
      <c r="B7942" s="109"/>
      <c r="C7942" s="16"/>
      <c r="Y7942" s="98"/>
    </row>
    <row r="7943" spans="2:25" x14ac:dyDescent="0.25">
      <c r="B7943" s="109"/>
      <c r="C7943" s="16"/>
      <c r="Y7943" s="98"/>
    </row>
    <row r="7944" spans="2:25" x14ac:dyDescent="0.25">
      <c r="B7944" s="109"/>
      <c r="C7944" s="16"/>
      <c r="Y7944" s="98"/>
    </row>
    <row r="7945" spans="2:25" x14ac:dyDescent="0.25">
      <c r="B7945" s="109"/>
      <c r="C7945" s="16"/>
      <c r="Y7945" s="98"/>
    </row>
    <row r="7946" spans="2:25" x14ac:dyDescent="0.25">
      <c r="B7946" s="109"/>
      <c r="C7946" s="16"/>
      <c r="Y7946" s="98"/>
    </row>
    <row r="7947" spans="2:25" x14ac:dyDescent="0.25">
      <c r="B7947" s="109"/>
      <c r="C7947" s="16"/>
      <c r="Y7947" s="98"/>
    </row>
    <row r="7948" spans="2:25" x14ac:dyDescent="0.25">
      <c r="B7948" s="109"/>
      <c r="C7948" s="16"/>
      <c r="Y7948" s="98"/>
    </row>
    <row r="7949" spans="2:25" x14ac:dyDescent="0.25">
      <c r="B7949" s="109"/>
      <c r="C7949" s="16"/>
      <c r="Y7949" s="98"/>
    </row>
    <row r="7950" spans="2:25" x14ac:dyDescent="0.25">
      <c r="B7950" s="109"/>
      <c r="C7950" s="16"/>
      <c r="Y7950" s="98"/>
    </row>
    <row r="7951" spans="2:25" x14ac:dyDescent="0.25">
      <c r="B7951" s="109"/>
      <c r="C7951" s="16"/>
      <c r="Y7951" s="98"/>
    </row>
    <row r="7952" spans="2:25" x14ac:dyDescent="0.25">
      <c r="B7952" s="109"/>
      <c r="C7952" s="16"/>
      <c r="Y7952" s="98"/>
    </row>
    <row r="7953" spans="2:25" x14ac:dyDescent="0.25">
      <c r="B7953" s="109"/>
      <c r="C7953" s="16"/>
      <c r="Y7953" s="98"/>
    </row>
    <row r="7954" spans="2:25" x14ac:dyDescent="0.25">
      <c r="B7954" s="109"/>
      <c r="C7954" s="16"/>
      <c r="Y7954" s="98"/>
    </row>
    <row r="7955" spans="2:25" x14ac:dyDescent="0.25">
      <c r="B7955" s="109"/>
      <c r="C7955" s="16"/>
      <c r="Y7955" s="98"/>
    </row>
    <row r="7956" spans="2:25" x14ac:dyDescent="0.25">
      <c r="B7956" s="109"/>
      <c r="C7956" s="16"/>
      <c r="Y7956" s="98"/>
    </row>
    <row r="7957" spans="2:25" x14ac:dyDescent="0.25">
      <c r="B7957" s="109"/>
      <c r="C7957" s="16"/>
      <c r="Y7957" s="98"/>
    </row>
    <row r="7958" spans="2:25" x14ac:dyDescent="0.25">
      <c r="B7958" s="109"/>
      <c r="C7958" s="16"/>
      <c r="Y7958" s="98"/>
    </row>
    <row r="7959" spans="2:25" x14ac:dyDescent="0.25">
      <c r="B7959" s="109"/>
      <c r="C7959" s="16"/>
      <c r="Y7959" s="98"/>
    </row>
    <row r="7960" spans="2:25" x14ac:dyDescent="0.25">
      <c r="B7960" s="109"/>
      <c r="C7960" s="16"/>
      <c r="Y7960" s="98"/>
    </row>
    <row r="7961" spans="2:25" x14ac:dyDescent="0.25">
      <c r="B7961" s="109"/>
      <c r="C7961" s="16"/>
      <c r="Y7961" s="98"/>
    </row>
    <row r="7962" spans="2:25" x14ac:dyDescent="0.25">
      <c r="B7962" s="109"/>
      <c r="C7962" s="16"/>
      <c r="Y7962" s="98"/>
    </row>
    <row r="7963" spans="2:25" x14ac:dyDescent="0.25">
      <c r="B7963" s="109"/>
      <c r="C7963" s="16"/>
      <c r="Y7963" s="98"/>
    </row>
    <row r="7964" spans="2:25" x14ac:dyDescent="0.25">
      <c r="B7964" s="109"/>
      <c r="C7964" s="16"/>
      <c r="Y7964" s="98"/>
    </row>
    <row r="7965" spans="2:25" x14ac:dyDescent="0.25">
      <c r="B7965" s="109"/>
      <c r="C7965" s="16"/>
      <c r="Y7965" s="98"/>
    </row>
    <row r="7966" spans="2:25" x14ac:dyDescent="0.25">
      <c r="B7966" s="109"/>
      <c r="C7966" s="16"/>
      <c r="Y7966" s="98"/>
    </row>
    <row r="7967" spans="2:25" x14ac:dyDescent="0.25">
      <c r="B7967" s="109"/>
      <c r="C7967" s="16"/>
      <c r="Y7967" s="98"/>
    </row>
    <row r="7968" spans="2:25" x14ac:dyDescent="0.25">
      <c r="B7968" s="109"/>
      <c r="C7968" s="16"/>
      <c r="Y7968" s="98"/>
    </row>
    <row r="7969" spans="2:25" x14ac:dyDescent="0.25">
      <c r="B7969" s="109"/>
      <c r="C7969" s="16"/>
      <c r="Y7969" s="98"/>
    </row>
    <row r="7970" spans="2:25" x14ac:dyDescent="0.25">
      <c r="B7970" s="109"/>
      <c r="C7970" s="16"/>
      <c r="Y7970" s="98"/>
    </row>
    <row r="7971" spans="2:25" x14ac:dyDescent="0.25">
      <c r="B7971" s="109"/>
      <c r="C7971" s="16"/>
      <c r="Y7971" s="98"/>
    </row>
    <row r="7972" spans="2:25" x14ac:dyDescent="0.25">
      <c r="B7972" s="109"/>
      <c r="C7972" s="16"/>
      <c r="Y7972" s="98"/>
    </row>
    <row r="7973" spans="2:25" x14ac:dyDescent="0.25">
      <c r="B7973" s="109"/>
      <c r="C7973" s="16"/>
      <c r="Y7973" s="98"/>
    </row>
    <row r="7974" spans="2:25" x14ac:dyDescent="0.25">
      <c r="B7974" s="109"/>
      <c r="C7974" s="16"/>
      <c r="Y7974" s="98"/>
    </row>
    <row r="7975" spans="2:25" x14ac:dyDescent="0.25">
      <c r="B7975" s="109"/>
      <c r="C7975" s="16"/>
      <c r="Y7975" s="98"/>
    </row>
    <row r="7976" spans="2:25" x14ac:dyDescent="0.25">
      <c r="B7976" s="109"/>
      <c r="C7976" s="16"/>
      <c r="Y7976" s="98"/>
    </row>
    <row r="7977" spans="2:25" x14ac:dyDescent="0.25">
      <c r="B7977" s="109"/>
      <c r="C7977" s="16"/>
      <c r="Y7977" s="98"/>
    </row>
    <row r="7978" spans="2:25" x14ac:dyDescent="0.25">
      <c r="B7978" s="109"/>
      <c r="C7978" s="16"/>
      <c r="Y7978" s="98"/>
    </row>
    <row r="7979" spans="2:25" x14ac:dyDescent="0.25">
      <c r="B7979" s="109"/>
      <c r="C7979" s="16"/>
      <c r="Y7979" s="98"/>
    </row>
    <row r="7980" spans="2:25" x14ac:dyDescent="0.25">
      <c r="B7980" s="109"/>
      <c r="C7980" s="16"/>
      <c r="Y7980" s="98"/>
    </row>
    <row r="7981" spans="2:25" x14ac:dyDescent="0.25">
      <c r="B7981" s="109"/>
      <c r="C7981" s="16"/>
      <c r="Y7981" s="98"/>
    </row>
    <row r="7982" spans="2:25" x14ac:dyDescent="0.25">
      <c r="B7982" s="109"/>
      <c r="C7982" s="16"/>
      <c r="Y7982" s="98"/>
    </row>
    <row r="7983" spans="2:25" x14ac:dyDescent="0.25">
      <c r="B7983" s="109"/>
      <c r="C7983" s="16"/>
      <c r="Y7983" s="98"/>
    </row>
    <row r="7984" spans="2:25" x14ac:dyDescent="0.25">
      <c r="B7984" s="109"/>
      <c r="C7984" s="16"/>
      <c r="Y7984" s="98"/>
    </row>
    <row r="7985" spans="2:25" x14ac:dyDescent="0.25">
      <c r="B7985" s="109"/>
      <c r="C7985" s="16"/>
      <c r="Y7985" s="98"/>
    </row>
    <row r="7986" spans="2:25" x14ac:dyDescent="0.25">
      <c r="B7986" s="109"/>
      <c r="C7986" s="16"/>
      <c r="Y7986" s="98"/>
    </row>
    <row r="7987" spans="2:25" x14ac:dyDescent="0.25">
      <c r="B7987" s="109"/>
      <c r="C7987" s="16"/>
      <c r="Y7987" s="98"/>
    </row>
    <row r="7988" spans="2:25" x14ac:dyDescent="0.25">
      <c r="B7988" s="109"/>
      <c r="C7988" s="16"/>
      <c r="Y7988" s="98"/>
    </row>
    <row r="7989" spans="2:25" x14ac:dyDescent="0.25">
      <c r="B7989" s="109"/>
      <c r="C7989" s="16"/>
      <c r="Y7989" s="98"/>
    </row>
    <row r="7990" spans="2:25" x14ac:dyDescent="0.25">
      <c r="B7990" s="109"/>
      <c r="C7990" s="16"/>
      <c r="Y7990" s="98"/>
    </row>
    <row r="7991" spans="2:25" x14ac:dyDescent="0.25">
      <c r="B7991" s="109"/>
      <c r="C7991" s="16"/>
      <c r="Y7991" s="98"/>
    </row>
    <row r="7992" spans="2:25" x14ac:dyDescent="0.25">
      <c r="B7992" s="109"/>
      <c r="C7992" s="16"/>
      <c r="Y7992" s="98"/>
    </row>
    <row r="7993" spans="2:25" x14ac:dyDescent="0.25">
      <c r="B7993" s="109"/>
      <c r="C7993" s="16"/>
      <c r="Y7993" s="98"/>
    </row>
    <row r="7994" spans="2:25" x14ac:dyDescent="0.25">
      <c r="B7994" s="109"/>
      <c r="C7994" s="16"/>
      <c r="Y7994" s="98"/>
    </row>
    <row r="7995" spans="2:25" x14ac:dyDescent="0.25">
      <c r="B7995" s="109"/>
      <c r="C7995" s="16"/>
      <c r="Y7995" s="98"/>
    </row>
    <row r="7996" spans="2:25" x14ac:dyDescent="0.25">
      <c r="B7996" s="109"/>
      <c r="C7996" s="16"/>
      <c r="Y7996" s="98"/>
    </row>
    <row r="7997" spans="2:25" x14ac:dyDescent="0.25">
      <c r="B7997" s="109"/>
      <c r="C7997" s="16"/>
      <c r="Y7997" s="98"/>
    </row>
    <row r="7998" spans="2:25" x14ac:dyDescent="0.25">
      <c r="B7998" s="109"/>
      <c r="C7998" s="16"/>
      <c r="Y7998" s="98"/>
    </row>
    <row r="7999" spans="2:25" x14ac:dyDescent="0.25">
      <c r="B7999" s="109"/>
      <c r="C7999" s="16"/>
      <c r="Y7999" s="98"/>
    </row>
    <row r="8000" spans="2:25" x14ac:dyDescent="0.25">
      <c r="B8000" s="109"/>
      <c r="C8000" s="16"/>
      <c r="Y8000" s="98"/>
    </row>
    <row r="8001" spans="2:25" x14ac:dyDescent="0.25">
      <c r="B8001" s="109"/>
      <c r="C8001" s="16"/>
      <c r="Y8001" s="98"/>
    </row>
    <row r="8002" spans="2:25" x14ac:dyDescent="0.25">
      <c r="B8002" s="109"/>
      <c r="C8002" s="16"/>
      <c r="Y8002" s="98"/>
    </row>
    <row r="8003" spans="2:25" x14ac:dyDescent="0.25">
      <c r="B8003" s="109"/>
      <c r="C8003" s="16"/>
      <c r="Y8003" s="98"/>
    </row>
    <row r="8004" spans="2:25" x14ac:dyDescent="0.25">
      <c r="B8004" s="109"/>
      <c r="C8004" s="16"/>
      <c r="Y8004" s="98"/>
    </row>
    <row r="8005" spans="2:25" x14ac:dyDescent="0.25">
      <c r="B8005" s="109"/>
      <c r="C8005" s="16"/>
      <c r="Y8005" s="98"/>
    </row>
    <row r="8006" spans="2:25" x14ac:dyDescent="0.25">
      <c r="B8006" s="109"/>
      <c r="C8006" s="16"/>
      <c r="Y8006" s="98"/>
    </row>
    <row r="8007" spans="2:25" x14ac:dyDescent="0.25">
      <c r="B8007" s="109"/>
      <c r="C8007" s="16"/>
      <c r="Y8007" s="98"/>
    </row>
    <row r="8008" spans="2:25" x14ac:dyDescent="0.25">
      <c r="B8008" s="109"/>
      <c r="C8008" s="16"/>
      <c r="Y8008" s="98"/>
    </row>
    <row r="8009" spans="2:25" x14ac:dyDescent="0.25">
      <c r="B8009" s="109"/>
      <c r="C8009" s="16"/>
      <c r="Y8009" s="98"/>
    </row>
    <row r="8010" spans="2:25" x14ac:dyDescent="0.25">
      <c r="B8010" s="109"/>
      <c r="C8010" s="16"/>
      <c r="Y8010" s="98"/>
    </row>
    <row r="8011" spans="2:25" x14ac:dyDescent="0.25">
      <c r="B8011" s="109"/>
      <c r="C8011" s="16"/>
      <c r="Y8011" s="98"/>
    </row>
    <row r="8012" spans="2:25" x14ac:dyDescent="0.25">
      <c r="B8012" s="109"/>
      <c r="C8012" s="16"/>
      <c r="Y8012" s="98"/>
    </row>
    <row r="8013" spans="2:25" x14ac:dyDescent="0.25">
      <c r="B8013" s="109"/>
      <c r="C8013" s="16"/>
      <c r="Y8013" s="98"/>
    </row>
    <row r="8014" spans="2:25" x14ac:dyDescent="0.25">
      <c r="B8014" s="109"/>
      <c r="C8014" s="16"/>
      <c r="Y8014" s="98"/>
    </row>
    <row r="8015" spans="2:25" x14ac:dyDescent="0.25">
      <c r="B8015" s="109"/>
      <c r="C8015" s="16"/>
      <c r="Y8015" s="98"/>
    </row>
    <row r="8016" spans="2:25" x14ac:dyDescent="0.25">
      <c r="B8016" s="109"/>
      <c r="C8016" s="16"/>
      <c r="Y8016" s="98"/>
    </row>
    <row r="8017" spans="2:25" x14ac:dyDescent="0.25">
      <c r="B8017" s="109"/>
      <c r="C8017" s="16"/>
      <c r="Y8017" s="98"/>
    </row>
    <row r="8018" spans="2:25" x14ac:dyDescent="0.25">
      <c r="B8018" s="109"/>
      <c r="C8018" s="16"/>
      <c r="Y8018" s="98"/>
    </row>
    <row r="8019" spans="2:25" x14ac:dyDescent="0.25">
      <c r="B8019" s="109"/>
      <c r="C8019" s="16"/>
      <c r="Y8019" s="98"/>
    </row>
    <row r="8020" spans="2:25" x14ac:dyDescent="0.25">
      <c r="B8020" s="109"/>
      <c r="C8020" s="16"/>
      <c r="Y8020" s="98"/>
    </row>
    <row r="8021" spans="2:25" x14ac:dyDescent="0.25">
      <c r="B8021" s="109"/>
      <c r="C8021" s="16"/>
      <c r="Y8021" s="98"/>
    </row>
    <row r="8022" spans="2:25" x14ac:dyDescent="0.25">
      <c r="B8022" s="109"/>
      <c r="C8022" s="16"/>
      <c r="Y8022" s="98"/>
    </row>
    <row r="8023" spans="2:25" x14ac:dyDescent="0.25">
      <c r="B8023" s="109"/>
      <c r="C8023" s="16"/>
      <c r="Y8023" s="98"/>
    </row>
    <row r="8024" spans="2:25" x14ac:dyDescent="0.25">
      <c r="B8024" s="109"/>
      <c r="C8024" s="16"/>
      <c r="Y8024" s="98"/>
    </row>
    <row r="8025" spans="2:25" x14ac:dyDescent="0.25">
      <c r="B8025" s="109"/>
      <c r="C8025" s="16"/>
      <c r="Y8025" s="98"/>
    </row>
    <row r="8026" spans="2:25" x14ac:dyDescent="0.25">
      <c r="B8026" s="109"/>
      <c r="C8026" s="16"/>
      <c r="Y8026" s="98"/>
    </row>
    <row r="8027" spans="2:25" x14ac:dyDescent="0.25">
      <c r="B8027" s="109"/>
      <c r="C8027" s="16"/>
      <c r="Y8027" s="98"/>
    </row>
    <row r="8028" spans="2:25" x14ac:dyDescent="0.25">
      <c r="B8028" s="109"/>
      <c r="C8028" s="16"/>
      <c r="Y8028" s="98"/>
    </row>
    <row r="8029" spans="2:25" x14ac:dyDescent="0.25">
      <c r="B8029" s="109"/>
      <c r="C8029" s="16"/>
      <c r="Y8029" s="98"/>
    </row>
    <row r="8030" spans="2:25" x14ac:dyDescent="0.25">
      <c r="B8030" s="109"/>
      <c r="C8030" s="16"/>
      <c r="Y8030" s="98"/>
    </row>
    <row r="8031" spans="2:25" x14ac:dyDescent="0.25">
      <c r="B8031" s="109"/>
      <c r="C8031" s="16"/>
      <c r="Y8031" s="98"/>
    </row>
    <row r="8032" spans="2:25" x14ac:dyDescent="0.25">
      <c r="B8032" s="109"/>
      <c r="C8032" s="16"/>
      <c r="Y8032" s="98"/>
    </row>
    <row r="8033" spans="2:25" x14ac:dyDescent="0.25">
      <c r="B8033" s="109"/>
      <c r="C8033" s="16"/>
      <c r="Y8033" s="98"/>
    </row>
    <row r="8034" spans="2:25" x14ac:dyDescent="0.25">
      <c r="B8034" s="109"/>
      <c r="C8034" s="16"/>
      <c r="Y8034" s="98"/>
    </row>
    <row r="8035" spans="2:25" x14ac:dyDescent="0.25">
      <c r="B8035" s="109"/>
      <c r="C8035" s="16"/>
      <c r="Y8035" s="98"/>
    </row>
    <row r="8036" spans="2:25" x14ac:dyDescent="0.25">
      <c r="B8036" s="109"/>
      <c r="C8036" s="16"/>
      <c r="Y8036" s="98"/>
    </row>
    <row r="8037" spans="2:25" x14ac:dyDescent="0.25">
      <c r="B8037" s="109"/>
      <c r="C8037" s="16"/>
      <c r="Y8037" s="98"/>
    </row>
    <row r="8038" spans="2:25" x14ac:dyDescent="0.25">
      <c r="B8038" s="109"/>
      <c r="C8038" s="16"/>
      <c r="Y8038" s="98"/>
    </row>
    <row r="8039" spans="2:25" x14ac:dyDescent="0.25">
      <c r="B8039" s="109"/>
      <c r="C8039" s="16"/>
      <c r="Y8039" s="98"/>
    </row>
    <row r="8040" spans="2:25" x14ac:dyDescent="0.25">
      <c r="B8040" s="109"/>
      <c r="C8040" s="16"/>
      <c r="Y8040" s="98"/>
    </row>
    <row r="8041" spans="2:25" x14ac:dyDescent="0.25">
      <c r="B8041" s="109"/>
      <c r="C8041" s="16"/>
      <c r="Y8041" s="98"/>
    </row>
    <row r="8042" spans="2:25" x14ac:dyDescent="0.25">
      <c r="B8042" s="109"/>
      <c r="C8042" s="16"/>
      <c r="Y8042" s="98"/>
    </row>
    <row r="8043" spans="2:25" x14ac:dyDescent="0.25">
      <c r="B8043" s="109"/>
      <c r="C8043" s="16"/>
      <c r="Y8043" s="98"/>
    </row>
    <row r="8044" spans="2:25" x14ac:dyDescent="0.25">
      <c r="B8044" s="109"/>
      <c r="C8044" s="16"/>
      <c r="Y8044" s="98"/>
    </row>
    <row r="8045" spans="2:25" x14ac:dyDescent="0.25">
      <c r="B8045" s="109"/>
      <c r="C8045" s="16"/>
      <c r="Y8045" s="98"/>
    </row>
    <row r="8046" spans="2:25" x14ac:dyDescent="0.25">
      <c r="B8046" s="109"/>
      <c r="C8046" s="16"/>
      <c r="Y8046" s="98"/>
    </row>
    <row r="8047" spans="2:25" x14ac:dyDescent="0.25">
      <c r="B8047" s="109"/>
      <c r="C8047" s="16"/>
      <c r="Y8047" s="98"/>
    </row>
    <row r="8048" spans="2:25" x14ac:dyDescent="0.25">
      <c r="B8048" s="109"/>
      <c r="C8048" s="16"/>
      <c r="Y8048" s="98"/>
    </row>
    <row r="8049" spans="2:25" x14ac:dyDescent="0.25">
      <c r="B8049" s="109"/>
      <c r="C8049" s="16"/>
      <c r="Y8049" s="98"/>
    </row>
    <row r="8050" spans="2:25" x14ac:dyDescent="0.25">
      <c r="B8050" s="109"/>
      <c r="C8050" s="16"/>
      <c r="Y8050" s="98"/>
    </row>
    <row r="8051" spans="2:25" x14ac:dyDescent="0.25">
      <c r="B8051" s="109"/>
      <c r="C8051" s="16"/>
      <c r="Y8051" s="98"/>
    </row>
    <row r="8052" spans="2:25" x14ac:dyDescent="0.25">
      <c r="B8052" s="109"/>
      <c r="C8052" s="16"/>
      <c r="Y8052" s="98"/>
    </row>
    <row r="8053" spans="2:25" x14ac:dyDescent="0.25">
      <c r="B8053" s="109"/>
      <c r="C8053" s="16"/>
      <c r="Y8053" s="98"/>
    </row>
    <row r="8054" spans="2:25" x14ac:dyDescent="0.25">
      <c r="B8054" s="109"/>
      <c r="C8054" s="16"/>
      <c r="Y8054" s="98"/>
    </row>
    <row r="8055" spans="2:25" x14ac:dyDescent="0.25">
      <c r="B8055" s="109"/>
      <c r="C8055" s="16"/>
      <c r="Y8055" s="98"/>
    </row>
    <row r="8056" spans="2:25" x14ac:dyDescent="0.25">
      <c r="B8056" s="109"/>
      <c r="C8056" s="16"/>
      <c r="Y8056" s="98"/>
    </row>
    <row r="8057" spans="2:25" x14ac:dyDescent="0.25">
      <c r="B8057" s="109"/>
      <c r="C8057" s="16"/>
      <c r="Y8057" s="98"/>
    </row>
    <row r="8058" spans="2:25" x14ac:dyDescent="0.25">
      <c r="B8058" s="109"/>
      <c r="C8058" s="16"/>
      <c r="Y8058" s="98"/>
    </row>
    <row r="8059" spans="2:25" x14ac:dyDescent="0.25">
      <c r="B8059" s="109"/>
      <c r="C8059" s="16"/>
      <c r="Y8059" s="98"/>
    </row>
    <row r="8060" spans="2:25" x14ac:dyDescent="0.25">
      <c r="B8060" s="109"/>
      <c r="C8060" s="16"/>
      <c r="Y8060" s="98"/>
    </row>
    <row r="8061" spans="2:25" x14ac:dyDescent="0.25">
      <c r="B8061" s="109"/>
      <c r="C8061" s="16"/>
      <c r="Y8061" s="98"/>
    </row>
    <row r="8062" spans="2:25" x14ac:dyDescent="0.25">
      <c r="B8062" s="109"/>
      <c r="C8062" s="16"/>
      <c r="Y8062" s="98"/>
    </row>
    <row r="8063" spans="2:25" x14ac:dyDescent="0.25">
      <c r="B8063" s="109"/>
      <c r="C8063" s="16"/>
      <c r="Y8063" s="98"/>
    </row>
    <row r="8064" spans="2:25" x14ac:dyDescent="0.25">
      <c r="B8064" s="109"/>
      <c r="C8064" s="16"/>
      <c r="Y8064" s="98"/>
    </row>
    <row r="8065" spans="2:25" x14ac:dyDescent="0.25">
      <c r="B8065" s="109"/>
      <c r="C8065" s="16"/>
      <c r="Y8065" s="98"/>
    </row>
    <row r="8066" spans="2:25" x14ac:dyDescent="0.25">
      <c r="B8066" s="109"/>
      <c r="C8066" s="16"/>
      <c r="Y8066" s="98"/>
    </row>
    <row r="8067" spans="2:25" x14ac:dyDescent="0.25">
      <c r="B8067" s="109"/>
      <c r="C8067" s="16"/>
      <c r="Y8067" s="98"/>
    </row>
    <row r="8068" spans="2:25" x14ac:dyDescent="0.25">
      <c r="B8068" s="109"/>
      <c r="C8068" s="16"/>
      <c r="Y8068" s="98"/>
    </row>
    <row r="8069" spans="2:25" x14ac:dyDescent="0.25">
      <c r="B8069" s="109"/>
      <c r="C8069" s="16"/>
      <c r="Y8069" s="98"/>
    </row>
    <row r="8070" spans="2:25" x14ac:dyDescent="0.25">
      <c r="B8070" s="109"/>
      <c r="C8070" s="16"/>
      <c r="Y8070" s="98"/>
    </row>
    <row r="8071" spans="2:25" x14ac:dyDescent="0.25">
      <c r="B8071" s="109"/>
      <c r="C8071" s="16"/>
      <c r="Y8071" s="98"/>
    </row>
    <row r="8072" spans="2:25" x14ac:dyDescent="0.25">
      <c r="B8072" s="109"/>
      <c r="C8072" s="16"/>
      <c r="Y8072" s="98"/>
    </row>
    <row r="8073" spans="2:25" x14ac:dyDescent="0.25">
      <c r="B8073" s="109"/>
      <c r="C8073" s="16"/>
      <c r="Y8073" s="98"/>
    </row>
    <row r="8074" spans="2:25" x14ac:dyDescent="0.25">
      <c r="B8074" s="109"/>
      <c r="C8074" s="16"/>
      <c r="Y8074" s="98"/>
    </row>
    <row r="8075" spans="2:25" x14ac:dyDescent="0.25">
      <c r="B8075" s="109"/>
      <c r="C8075" s="16"/>
      <c r="Y8075" s="98"/>
    </row>
    <row r="8076" spans="2:25" x14ac:dyDescent="0.25">
      <c r="B8076" s="109"/>
      <c r="C8076" s="16"/>
      <c r="Y8076" s="98"/>
    </row>
    <row r="8077" spans="2:25" x14ac:dyDescent="0.25">
      <c r="B8077" s="109"/>
      <c r="C8077" s="16"/>
      <c r="Y8077" s="98"/>
    </row>
    <row r="8078" spans="2:25" x14ac:dyDescent="0.25">
      <c r="B8078" s="109"/>
      <c r="C8078" s="16"/>
      <c r="Y8078" s="98"/>
    </row>
    <row r="8079" spans="2:25" x14ac:dyDescent="0.25">
      <c r="B8079" s="109"/>
      <c r="C8079" s="16"/>
      <c r="Y8079" s="98"/>
    </row>
    <row r="8080" spans="2:25" x14ac:dyDescent="0.25">
      <c r="B8080" s="109"/>
      <c r="C8080" s="16"/>
      <c r="Y8080" s="98"/>
    </row>
    <row r="8081" spans="2:25" x14ac:dyDescent="0.25">
      <c r="B8081" s="109"/>
      <c r="C8081" s="16"/>
      <c r="Y8081" s="98"/>
    </row>
    <row r="8082" spans="2:25" x14ac:dyDescent="0.25">
      <c r="B8082" s="109"/>
      <c r="C8082" s="16"/>
      <c r="Y8082" s="98"/>
    </row>
    <row r="8083" spans="2:25" x14ac:dyDescent="0.25">
      <c r="B8083" s="109"/>
      <c r="C8083" s="16"/>
      <c r="Y8083" s="98"/>
    </row>
    <row r="8084" spans="2:25" x14ac:dyDescent="0.25">
      <c r="B8084" s="109"/>
      <c r="C8084" s="16"/>
      <c r="Y8084" s="98"/>
    </row>
    <row r="8085" spans="2:25" x14ac:dyDescent="0.25">
      <c r="B8085" s="109"/>
      <c r="C8085" s="16"/>
      <c r="Y8085" s="98"/>
    </row>
    <row r="8086" spans="2:25" x14ac:dyDescent="0.25">
      <c r="B8086" s="109"/>
      <c r="C8086" s="16"/>
      <c r="Y8086" s="98"/>
    </row>
    <row r="8087" spans="2:25" x14ac:dyDescent="0.25">
      <c r="B8087" s="109"/>
      <c r="C8087" s="16"/>
      <c r="Y8087" s="98"/>
    </row>
    <row r="8088" spans="2:25" x14ac:dyDescent="0.25">
      <c r="B8088" s="109"/>
      <c r="C8088" s="16"/>
      <c r="Y8088" s="98"/>
    </row>
    <row r="8089" spans="2:25" x14ac:dyDescent="0.25">
      <c r="B8089" s="109"/>
      <c r="C8089" s="16"/>
      <c r="Y8089" s="98"/>
    </row>
    <row r="8090" spans="2:25" x14ac:dyDescent="0.25">
      <c r="B8090" s="109"/>
      <c r="C8090" s="16"/>
      <c r="Y8090" s="98"/>
    </row>
    <row r="8091" spans="2:25" x14ac:dyDescent="0.25">
      <c r="B8091" s="109"/>
      <c r="C8091" s="16"/>
      <c r="Y8091" s="98"/>
    </row>
    <row r="8092" spans="2:25" x14ac:dyDescent="0.25">
      <c r="B8092" s="109"/>
      <c r="C8092" s="16"/>
      <c r="Y8092" s="98"/>
    </row>
    <row r="8093" spans="2:25" x14ac:dyDescent="0.25">
      <c r="B8093" s="109"/>
      <c r="C8093" s="16"/>
      <c r="Y8093" s="98"/>
    </row>
    <row r="8094" spans="2:25" x14ac:dyDescent="0.25">
      <c r="B8094" s="109"/>
      <c r="C8094" s="16"/>
      <c r="Y8094" s="98"/>
    </row>
    <row r="8095" spans="2:25" x14ac:dyDescent="0.25">
      <c r="B8095" s="109"/>
      <c r="C8095" s="16"/>
      <c r="Y8095" s="98"/>
    </row>
    <row r="8096" spans="2:25" x14ac:dyDescent="0.25">
      <c r="B8096" s="109"/>
      <c r="C8096" s="16"/>
      <c r="Y8096" s="98"/>
    </row>
    <row r="8097" spans="2:25" x14ac:dyDescent="0.25">
      <c r="B8097" s="109"/>
      <c r="C8097" s="16"/>
      <c r="Y8097" s="98"/>
    </row>
    <row r="8098" spans="2:25" x14ac:dyDescent="0.25">
      <c r="B8098" s="109"/>
      <c r="C8098" s="16"/>
      <c r="Y8098" s="98"/>
    </row>
    <row r="8099" spans="2:25" x14ac:dyDescent="0.25">
      <c r="B8099" s="109"/>
      <c r="C8099" s="16"/>
      <c r="Y8099" s="98"/>
    </row>
    <row r="8100" spans="2:25" x14ac:dyDescent="0.25">
      <c r="B8100" s="109"/>
      <c r="C8100" s="16"/>
      <c r="Y8100" s="98"/>
    </row>
    <row r="8101" spans="2:25" x14ac:dyDescent="0.25">
      <c r="B8101" s="109"/>
      <c r="C8101" s="16"/>
      <c r="Y8101" s="98"/>
    </row>
    <row r="8102" spans="2:25" x14ac:dyDescent="0.25">
      <c r="B8102" s="109"/>
      <c r="C8102" s="16"/>
      <c r="Y8102" s="98"/>
    </row>
    <row r="8103" spans="2:25" x14ac:dyDescent="0.25">
      <c r="B8103" s="109"/>
      <c r="C8103" s="16"/>
      <c r="Y8103" s="98"/>
    </row>
    <row r="8104" spans="2:25" x14ac:dyDescent="0.25">
      <c r="B8104" s="109"/>
      <c r="C8104" s="16"/>
      <c r="Y8104" s="98"/>
    </row>
    <row r="8105" spans="2:25" x14ac:dyDescent="0.25">
      <c r="B8105" s="109"/>
      <c r="C8105" s="16"/>
      <c r="Y8105" s="98"/>
    </row>
    <row r="8106" spans="2:25" x14ac:dyDescent="0.25">
      <c r="B8106" s="109"/>
      <c r="C8106" s="16"/>
      <c r="Y8106" s="98"/>
    </row>
    <row r="8107" spans="2:25" x14ac:dyDescent="0.25">
      <c r="B8107" s="109"/>
      <c r="C8107" s="16"/>
      <c r="Y8107" s="98"/>
    </row>
    <row r="8108" spans="2:25" x14ac:dyDescent="0.25">
      <c r="B8108" s="109"/>
      <c r="C8108" s="16"/>
      <c r="Y8108" s="98"/>
    </row>
    <row r="8109" spans="2:25" x14ac:dyDescent="0.25">
      <c r="B8109" s="109"/>
      <c r="C8109" s="16"/>
      <c r="Y8109" s="98"/>
    </row>
    <row r="8110" spans="2:25" x14ac:dyDescent="0.25">
      <c r="B8110" s="109"/>
      <c r="C8110" s="16"/>
      <c r="Y8110" s="98"/>
    </row>
    <row r="8111" spans="2:25" x14ac:dyDescent="0.25">
      <c r="B8111" s="109"/>
      <c r="C8111" s="16"/>
      <c r="Y8111" s="98"/>
    </row>
    <row r="8112" spans="2:25" x14ac:dyDescent="0.25">
      <c r="B8112" s="109"/>
      <c r="C8112" s="16"/>
      <c r="Y8112" s="98"/>
    </row>
    <row r="8113" spans="2:25" x14ac:dyDescent="0.25">
      <c r="B8113" s="109"/>
      <c r="C8113" s="16"/>
      <c r="Y8113" s="98"/>
    </row>
    <row r="8114" spans="2:25" x14ac:dyDescent="0.25">
      <c r="B8114" s="109"/>
      <c r="C8114" s="16"/>
      <c r="Y8114" s="98"/>
    </row>
    <row r="8115" spans="2:25" x14ac:dyDescent="0.25">
      <c r="B8115" s="109"/>
      <c r="C8115" s="16"/>
      <c r="Y8115" s="98"/>
    </row>
    <row r="8116" spans="2:25" x14ac:dyDescent="0.25">
      <c r="B8116" s="109"/>
      <c r="C8116" s="16"/>
      <c r="Y8116" s="98"/>
    </row>
    <row r="8117" spans="2:25" x14ac:dyDescent="0.25">
      <c r="B8117" s="109"/>
      <c r="C8117" s="16"/>
      <c r="Y8117" s="98"/>
    </row>
    <row r="8118" spans="2:25" x14ac:dyDescent="0.25">
      <c r="B8118" s="109"/>
      <c r="C8118" s="16"/>
      <c r="Y8118" s="98"/>
    </row>
    <row r="8119" spans="2:25" x14ac:dyDescent="0.25">
      <c r="B8119" s="109"/>
      <c r="C8119" s="16"/>
      <c r="Y8119" s="98"/>
    </row>
    <row r="8120" spans="2:25" x14ac:dyDescent="0.25">
      <c r="B8120" s="109"/>
      <c r="C8120" s="16"/>
      <c r="Y8120" s="98"/>
    </row>
    <row r="8121" spans="2:25" x14ac:dyDescent="0.25">
      <c r="B8121" s="109"/>
      <c r="C8121" s="16"/>
      <c r="Y8121" s="98"/>
    </row>
    <row r="8122" spans="2:25" x14ac:dyDescent="0.25">
      <c r="B8122" s="109"/>
      <c r="C8122" s="16"/>
      <c r="Y8122" s="98"/>
    </row>
    <row r="8123" spans="2:25" x14ac:dyDescent="0.25">
      <c r="B8123" s="109"/>
      <c r="C8123" s="16"/>
      <c r="Y8123" s="98"/>
    </row>
    <row r="8124" spans="2:25" x14ac:dyDescent="0.25">
      <c r="B8124" s="109"/>
      <c r="C8124" s="16"/>
      <c r="Y8124" s="98"/>
    </row>
    <row r="8125" spans="2:25" x14ac:dyDescent="0.25">
      <c r="B8125" s="109"/>
      <c r="C8125" s="16"/>
      <c r="Y8125" s="98"/>
    </row>
    <row r="8126" spans="2:25" x14ac:dyDescent="0.25">
      <c r="B8126" s="109"/>
      <c r="C8126" s="16"/>
      <c r="Y8126" s="98"/>
    </row>
    <row r="8127" spans="2:25" x14ac:dyDescent="0.25">
      <c r="B8127" s="109"/>
      <c r="C8127" s="16"/>
      <c r="Y8127" s="98"/>
    </row>
    <row r="8128" spans="2:25" x14ac:dyDescent="0.25">
      <c r="B8128" s="109"/>
      <c r="C8128" s="16"/>
      <c r="Y8128" s="98"/>
    </row>
    <row r="8129" spans="2:25" x14ac:dyDescent="0.25">
      <c r="B8129" s="109"/>
      <c r="C8129" s="16"/>
      <c r="Y8129" s="98"/>
    </row>
    <row r="8130" spans="2:25" x14ac:dyDescent="0.25">
      <c r="B8130" s="109"/>
      <c r="C8130" s="16"/>
      <c r="Y8130" s="98"/>
    </row>
    <row r="8131" spans="2:25" x14ac:dyDescent="0.25">
      <c r="B8131" s="109"/>
      <c r="C8131" s="16"/>
      <c r="Y8131" s="98"/>
    </row>
    <row r="8132" spans="2:25" x14ac:dyDescent="0.25">
      <c r="B8132" s="109"/>
      <c r="C8132" s="16"/>
      <c r="Y8132" s="98"/>
    </row>
    <row r="8133" spans="2:25" x14ac:dyDescent="0.25">
      <c r="B8133" s="109"/>
      <c r="C8133" s="16"/>
      <c r="Y8133" s="98"/>
    </row>
    <row r="8134" spans="2:25" x14ac:dyDescent="0.25">
      <c r="B8134" s="109"/>
      <c r="C8134" s="16"/>
      <c r="Y8134" s="98"/>
    </row>
    <row r="8135" spans="2:25" x14ac:dyDescent="0.25">
      <c r="B8135" s="109"/>
      <c r="C8135" s="16"/>
      <c r="Y8135" s="98"/>
    </row>
    <row r="8136" spans="2:25" x14ac:dyDescent="0.25">
      <c r="B8136" s="109"/>
      <c r="C8136" s="16"/>
      <c r="Y8136" s="98"/>
    </row>
    <row r="8137" spans="2:25" x14ac:dyDescent="0.25">
      <c r="B8137" s="109"/>
      <c r="C8137" s="16"/>
      <c r="Y8137" s="98"/>
    </row>
    <row r="8138" spans="2:25" x14ac:dyDescent="0.25">
      <c r="B8138" s="109"/>
      <c r="C8138" s="16"/>
      <c r="Y8138" s="98"/>
    </row>
    <row r="8139" spans="2:25" x14ac:dyDescent="0.25">
      <c r="B8139" s="109"/>
      <c r="C8139" s="16"/>
      <c r="Y8139" s="98"/>
    </row>
    <row r="8140" spans="2:25" x14ac:dyDescent="0.25">
      <c r="B8140" s="109"/>
      <c r="C8140" s="16"/>
      <c r="Y8140" s="98"/>
    </row>
    <row r="8141" spans="2:25" x14ac:dyDescent="0.25">
      <c r="B8141" s="109"/>
      <c r="C8141" s="16"/>
      <c r="Y8141" s="98"/>
    </row>
    <row r="8142" spans="2:25" x14ac:dyDescent="0.25">
      <c r="B8142" s="109"/>
      <c r="C8142" s="16"/>
      <c r="Y8142" s="98"/>
    </row>
    <row r="8143" spans="2:25" x14ac:dyDescent="0.25">
      <c r="B8143" s="109"/>
      <c r="C8143" s="16"/>
      <c r="Y8143" s="98"/>
    </row>
    <row r="8144" spans="2:25" x14ac:dyDescent="0.25">
      <c r="B8144" s="109"/>
      <c r="C8144" s="16"/>
      <c r="Y8144" s="98"/>
    </row>
    <row r="8145" spans="2:25" x14ac:dyDescent="0.25">
      <c r="B8145" s="109"/>
      <c r="C8145" s="16"/>
      <c r="Y8145" s="98"/>
    </row>
    <row r="8146" spans="2:25" x14ac:dyDescent="0.25">
      <c r="B8146" s="109"/>
      <c r="C8146" s="16"/>
      <c r="Y8146" s="98"/>
    </row>
    <row r="8147" spans="2:25" x14ac:dyDescent="0.25">
      <c r="B8147" s="109"/>
      <c r="C8147" s="16"/>
      <c r="Y8147" s="98"/>
    </row>
    <row r="8148" spans="2:25" x14ac:dyDescent="0.25">
      <c r="B8148" s="109"/>
      <c r="C8148" s="16"/>
      <c r="Y8148" s="98"/>
    </row>
    <row r="8149" spans="2:25" x14ac:dyDescent="0.25">
      <c r="B8149" s="109"/>
      <c r="C8149" s="16"/>
      <c r="Y8149" s="98"/>
    </row>
    <row r="8150" spans="2:25" x14ac:dyDescent="0.25">
      <c r="B8150" s="109"/>
      <c r="C8150" s="16"/>
      <c r="Y8150" s="98"/>
    </row>
    <row r="8151" spans="2:25" x14ac:dyDescent="0.25">
      <c r="B8151" s="109"/>
      <c r="C8151" s="16"/>
      <c r="Y8151" s="98"/>
    </row>
    <row r="8152" spans="2:25" x14ac:dyDescent="0.25">
      <c r="B8152" s="109"/>
      <c r="C8152" s="16"/>
      <c r="Y8152" s="98"/>
    </row>
    <row r="8153" spans="2:25" x14ac:dyDescent="0.25">
      <c r="B8153" s="109"/>
      <c r="C8153" s="16"/>
      <c r="Y8153" s="98"/>
    </row>
    <row r="8154" spans="2:25" x14ac:dyDescent="0.25">
      <c r="B8154" s="109"/>
      <c r="C8154" s="16"/>
      <c r="Y8154" s="98"/>
    </row>
    <row r="8155" spans="2:25" x14ac:dyDescent="0.25">
      <c r="B8155" s="109"/>
      <c r="C8155" s="16"/>
      <c r="Y8155" s="98"/>
    </row>
    <row r="8156" spans="2:25" x14ac:dyDescent="0.25">
      <c r="B8156" s="109"/>
      <c r="C8156" s="16"/>
      <c r="Y8156" s="98"/>
    </row>
    <row r="8157" spans="2:25" x14ac:dyDescent="0.25">
      <c r="B8157" s="109"/>
      <c r="C8157" s="16"/>
      <c r="Y8157" s="98"/>
    </row>
    <row r="8158" spans="2:25" x14ac:dyDescent="0.25">
      <c r="B8158" s="109"/>
      <c r="C8158" s="16"/>
      <c r="Y8158" s="98"/>
    </row>
    <row r="8159" spans="2:25" x14ac:dyDescent="0.25">
      <c r="B8159" s="109"/>
      <c r="C8159" s="16"/>
      <c r="Y8159" s="98"/>
    </row>
    <row r="8160" spans="2:25" x14ac:dyDescent="0.25">
      <c r="B8160" s="109"/>
      <c r="C8160" s="16"/>
      <c r="Y8160" s="98"/>
    </row>
    <row r="8161" spans="2:25" x14ac:dyDescent="0.25">
      <c r="B8161" s="109"/>
      <c r="C8161" s="16"/>
      <c r="Y8161" s="98"/>
    </row>
    <row r="8162" spans="2:25" x14ac:dyDescent="0.25">
      <c r="B8162" s="109"/>
      <c r="C8162" s="16"/>
      <c r="Y8162" s="98"/>
    </row>
    <row r="8163" spans="2:25" x14ac:dyDescent="0.25">
      <c r="B8163" s="109"/>
      <c r="C8163" s="16"/>
      <c r="Y8163" s="98"/>
    </row>
    <row r="8164" spans="2:25" x14ac:dyDescent="0.25">
      <c r="B8164" s="109"/>
      <c r="C8164" s="16"/>
      <c r="Y8164" s="98"/>
    </row>
    <row r="8165" spans="2:25" x14ac:dyDescent="0.25">
      <c r="B8165" s="109"/>
      <c r="C8165" s="16"/>
      <c r="Y8165" s="98"/>
    </row>
    <row r="8166" spans="2:25" x14ac:dyDescent="0.25">
      <c r="B8166" s="109"/>
      <c r="C8166" s="16"/>
      <c r="Y8166" s="98"/>
    </row>
    <row r="8167" spans="2:25" x14ac:dyDescent="0.25">
      <c r="B8167" s="109"/>
      <c r="C8167" s="16"/>
      <c r="Y8167" s="98"/>
    </row>
    <row r="8168" spans="2:25" x14ac:dyDescent="0.25">
      <c r="B8168" s="109"/>
      <c r="C8168" s="16"/>
      <c r="Y8168" s="98"/>
    </row>
    <row r="8169" spans="2:25" x14ac:dyDescent="0.25">
      <c r="B8169" s="109"/>
      <c r="C8169" s="16"/>
      <c r="Y8169" s="98"/>
    </row>
    <row r="8170" spans="2:25" x14ac:dyDescent="0.25">
      <c r="B8170" s="109"/>
      <c r="C8170" s="16"/>
      <c r="Y8170" s="98"/>
    </row>
    <row r="8171" spans="2:25" x14ac:dyDescent="0.25">
      <c r="B8171" s="109"/>
      <c r="C8171" s="16"/>
      <c r="Y8171" s="98"/>
    </row>
    <row r="8172" spans="2:25" x14ac:dyDescent="0.25">
      <c r="B8172" s="109"/>
      <c r="C8172" s="16"/>
      <c r="Y8172" s="98"/>
    </row>
    <row r="8173" spans="2:25" x14ac:dyDescent="0.25">
      <c r="B8173" s="109"/>
      <c r="C8173" s="16"/>
      <c r="Y8173" s="98"/>
    </row>
    <row r="8174" spans="2:25" x14ac:dyDescent="0.25">
      <c r="B8174" s="109"/>
      <c r="C8174" s="16"/>
      <c r="Y8174" s="98"/>
    </row>
    <row r="8175" spans="2:25" x14ac:dyDescent="0.25">
      <c r="B8175" s="109"/>
      <c r="C8175" s="16"/>
      <c r="Y8175" s="98"/>
    </row>
    <row r="8176" spans="2:25" x14ac:dyDescent="0.25">
      <c r="B8176" s="109"/>
      <c r="C8176" s="16"/>
      <c r="Y8176" s="98"/>
    </row>
    <row r="8177" spans="2:25" x14ac:dyDescent="0.25">
      <c r="B8177" s="109"/>
      <c r="C8177" s="16"/>
      <c r="Y8177" s="98"/>
    </row>
    <row r="8178" spans="2:25" x14ac:dyDescent="0.25">
      <c r="B8178" s="109"/>
      <c r="C8178" s="16"/>
      <c r="Y8178" s="98"/>
    </row>
    <row r="8179" spans="2:25" x14ac:dyDescent="0.25">
      <c r="B8179" s="109"/>
      <c r="C8179" s="16"/>
      <c r="Y8179" s="98"/>
    </row>
    <row r="8180" spans="2:25" x14ac:dyDescent="0.25">
      <c r="B8180" s="109"/>
      <c r="C8180" s="16"/>
      <c r="Y8180" s="98"/>
    </row>
    <row r="8181" spans="2:25" x14ac:dyDescent="0.25">
      <c r="B8181" s="109"/>
      <c r="C8181" s="16"/>
      <c r="Y8181" s="98"/>
    </row>
    <row r="8182" spans="2:25" x14ac:dyDescent="0.25">
      <c r="B8182" s="109"/>
      <c r="C8182" s="16"/>
      <c r="Y8182" s="98"/>
    </row>
    <row r="8183" spans="2:25" x14ac:dyDescent="0.25">
      <c r="B8183" s="109"/>
      <c r="C8183" s="16"/>
      <c r="Y8183" s="98"/>
    </row>
    <row r="8184" spans="2:25" x14ac:dyDescent="0.25">
      <c r="B8184" s="109"/>
      <c r="C8184" s="16"/>
      <c r="Y8184" s="98"/>
    </row>
    <row r="8185" spans="2:25" x14ac:dyDescent="0.25">
      <c r="B8185" s="109"/>
      <c r="C8185" s="16"/>
      <c r="Y8185" s="98"/>
    </row>
    <row r="8186" spans="2:25" x14ac:dyDescent="0.25">
      <c r="B8186" s="109"/>
      <c r="C8186" s="16"/>
      <c r="Y8186" s="98"/>
    </row>
    <row r="8187" spans="2:25" x14ac:dyDescent="0.25">
      <c r="B8187" s="109"/>
      <c r="C8187" s="16"/>
      <c r="Y8187" s="98"/>
    </row>
    <row r="8188" spans="2:25" x14ac:dyDescent="0.25">
      <c r="B8188" s="109"/>
      <c r="C8188" s="16"/>
      <c r="Y8188" s="98"/>
    </row>
    <row r="8189" spans="2:25" x14ac:dyDescent="0.25">
      <c r="B8189" s="109"/>
      <c r="C8189" s="16"/>
      <c r="Y8189" s="98"/>
    </row>
    <row r="8190" spans="2:25" x14ac:dyDescent="0.25">
      <c r="B8190" s="109"/>
      <c r="C8190" s="16"/>
      <c r="Y8190" s="98"/>
    </row>
    <row r="8191" spans="2:25" x14ac:dyDescent="0.25">
      <c r="B8191" s="109"/>
      <c r="C8191" s="16"/>
      <c r="Y8191" s="98"/>
    </row>
    <row r="8192" spans="2:25" x14ac:dyDescent="0.25">
      <c r="B8192" s="109"/>
      <c r="C8192" s="16"/>
      <c r="Y8192" s="98"/>
    </row>
    <row r="8193" spans="2:25" x14ac:dyDescent="0.25">
      <c r="B8193" s="109"/>
      <c r="C8193" s="16"/>
      <c r="Y8193" s="98"/>
    </row>
    <row r="8194" spans="2:25" x14ac:dyDescent="0.25">
      <c r="B8194" s="109"/>
      <c r="C8194" s="16"/>
      <c r="Y8194" s="98"/>
    </row>
    <row r="8195" spans="2:25" x14ac:dyDescent="0.25">
      <c r="B8195" s="109"/>
      <c r="C8195" s="16"/>
      <c r="Y8195" s="98"/>
    </row>
    <row r="8196" spans="2:25" x14ac:dyDescent="0.25">
      <c r="B8196" s="109"/>
      <c r="C8196" s="16"/>
      <c r="Y8196" s="98"/>
    </row>
    <row r="8197" spans="2:25" x14ac:dyDescent="0.25">
      <c r="B8197" s="109"/>
      <c r="C8197" s="16"/>
      <c r="Y8197" s="98"/>
    </row>
    <row r="8198" spans="2:25" x14ac:dyDescent="0.25">
      <c r="B8198" s="109"/>
      <c r="C8198" s="16"/>
      <c r="Y8198" s="98"/>
    </row>
    <row r="8199" spans="2:25" x14ac:dyDescent="0.25">
      <c r="B8199" s="109"/>
      <c r="C8199" s="16"/>
      <c r="Y8199" s="98"/>
    </row>
    <row r="8200" spans="2:25" x14ac:dyDescent="0.25">
      <c r="B8200" s="109"/>
      <c r="C8200" s="16"/>
      <c r="Y8200" s="98"/>
    </row>
    <row r="8201" spans="2:25" x14ac:dyDescent="0.25">
      <c r="B8201" s="109"/>
      <c r="C8201" s="16"/>
      <c r="Y8201" s="98"/>
    </row>
    <row r="8202" spans="2:25" x14ac:dyDescent="0.25">
      <c r="B8202" s="109"/>
      <c r="C8202" s="16"/>
      <c r="Y8202" s="98"/>
    </row>
    <row r="8203" spans="2:25" x14ac:dyDescent="0.25">
      <c r="B8203" s="109"/>
      <c r="C8203" s="16"/>
      <c r="Y8203" s="98"/>
    </row>
    <row r="8204" spans="2:25" x14ac:dyDescent="0.25">
      <c r="B8204" s="109"/>
      <c r="C8204" s="16"/>
      <c r="Y8204" s="98"/>
    </row>
    <row r="8205" spans="2:25" x14ac:dyDescent="0.25">
      <c r="B8205" s="109"/>
      <c r="C8205" s="16"/>
      <c r="Y8205" s="98"/>
    </row>
    <row r="8206" spans="2:25" x14ac:dyDescent="0.25">
      <c r="B8206" s="109"/>
      <c r="C8206" s="16"/>
      <c r="Y8206" s="98"/>
    </row>
    <row r="8207" spans="2:25" x14ac:dyDescent="0.25">
      <c r="B8207" s="109"/>
      <c r="C8207" s="16"/>
      <c r="Y8207" s="98"/>
    </row>
    <row r="8208" spans="2:25" x14ac:dyDescent="0.25">
      <c r="B8208" s="109"/>
      <c r="C8208" s="16"/>
      <c r="Y8208" s="98"/>
    </row>
    <row r="8209" spans="2:25" x14ac:dyDescent="0.25">
      <c r="B8209" s="109"/>
      <c r="C8209" s="16"/>
      <c r="Y8209" s="98"/>
    </row>
    <row r="8210" spans="2:25" x14ac:dyDescent="0.25">
      <c r="B8210" s="109"/>
      <c r="C8210" s="16"/>
      <c r="Y8210" s="98"/>
    </row>
    <row r="8211" spans="2:25" x14ac:dyDescent="0.25">
      <c r="B8211" s="109"/>
      <c r="C8211" s="16"/>
      <c r="Y8211" s="98"/>
    </row>
    <row r="8212" spans="2:25" x14ac:dyDescent="0.25">
      <c r="B8212" s="109"/>
      <c r="C8212" s="16"/>
      <c r="Y8212" s="98"/>
    </row>
    <row r="8213" spans="2:25" x14ac:dyDescent="0.25">
      <c r="B8213" s="109"/>
      <c r="C8213" s="16"/>
      <c r="Y8213" s="98"/>
    </row>
    <row r="8214" spans="2:25" x14ac:dyDescent="0.25">
      <c r="B8214" s="109"/>
      <c r="C8214" s="16"/>
      <c r="Y8214" s="98"/>
    </row>
    <row r="8215" spans="2:25" x14ac:dyDescent="0.25">
      <c r="B8215" s="109"/>
      <c r="C8215" s="16"/>
      <c r="Y8215" s="98"/>
    </row>
    <row r="8216" spans="2:25" x14ac:dyDescent="0.25">
      <c r="B8216" s="109"/>
      <c r="C8216" s="16"/>
      <c r="Y8216" s="98"/>
    </row>
    <row r="8217" spans="2:25" x14ac:dyDescent="0.25">
      <c r="B8217" s="109"/>
      <c r="C8217" s="16"/>
      <c r="Y8217" s="98"/>
    </row>
    <row r="8218" spans="2:25" x14ac:dyDescent="0.25">
      <c r="B8218" s="109"/>
      <c r="C8218" s="16"/>
      <c r="Y8218" s="98"/>
    </row>
    <row r="8219" spans="2:25" x14ac:dyDescent="0.25">
      <c r="B8219" s="109"/>
      <c r="C8219" s="16"/>
      <c r="Y8219" s="98"/>
    </row>
    <row r="8220" spans="2:25" x14ac:dyDescent="0.25">
      <c r="B8220" s="109"/>
      <c r="C8220" s="16"/>
      <c r="Y8220" s="98"/>
    </row>
    <row r="8221" spans="2:25" x14ac:dyDescent="0.25">
      <c r="B8221" s="109"/>
      <c r="C8221" s="16"/>
      <c r="Y8221" s="98"/>
    </row>
    <row r="8222" spans="2:25" x14ac:dyDescent="0.25">
      <c r="B8222" s="109"/>
      <c r="C8222" s="16"/>
      <c r="Y8222" s="98"/>
    </row>
    <row r="8223" spans="2:25" x14ac:dyDescent="0.25">
      <c r="B8223" s="109"/>
      <c r="C8223" s="16"/>
      <c r="Y8223" s="98"/>
    </row>
    <row r="8224" spans="2:25" x14ac:dyDescent="0.25">
      <c r="B8224" s="109"/>
      <c r="C8224" s="16"/>
      <c r="Y8224" s="98"/>
    </row>
    <row r="8225" spans="2:25" x14ac:dyDescent="0.25">
      <c r="B8225" s="109"/>
      <c r="C8225" s="16"/>
      <c r="Y8225" s="98"/>
    </row>
    <row r="8226" spans="2:25" x14ac:dyDescent="0.25">
      <c r="B8226" s="109"/>
      <c r="C8226" s="16"/>
      <c r="Y8226" s="98"/>
    </row>
    <row r="8227" spans="2:25" x14ac:dyDescent="0.25">
      <c r="B8227" s="109"/>
      <c r="C8227" s="16"/>
      <c r="Y8227" s="98"/>
    </row>
    <row r="8228" spans="2:25" x14ac:dyDescent="0.25">
      <c r="B8228" s="109"/>
      <c r="C8228" s="16"/>
      <c r="Y8228" s="98"/>
    </row>
    <row r="8229" spans="2:25" x14ac:dyDescent="0.25">
      <c r="B8229" s="109"/>
      <c r="C8229" s="16"/>
      <c r="Y8229" s="98"/>
    </row>
    <row r="8230" spans="2:25" x14ac:dyDescent="0.25">
      <c r="B8230" s="109"/>
      <c r="C8230" s="16"/>
      <c r="Y8230" s="98"/>
    </row>
    <row r="8231" spans="2:25" x14ac:dyDescent="0.25">
      <c r="B8231" s="109"/>
      <c r="C8231" s="16"/>
      <c r="Y8231" s="98"/>
    </row>
    <row r="8232" spans="2:25" x14ac:dyDescent="0.25">
      <c r="B8232" s="109"/>
      <c r="C8232" s="16"/>
      <c r="Y8232" s="98"/>
    </row>
    <row r="8233" spans="2:25" x14ac:dyDescent="0.25">
      <c r="B8233" s="109"/>
      <c r="C8233" s="16"/>
      <c r="Y8233" s="98"/>
    </row>
    <row r="8234" spans="2:25" x14ac:dyDescent="0.25">
      <c r="B8234" s="109"/>
      <c r="C8234" s="16"/>
      <c r="Y8234" s="98"/>
    </row>
    <row r="8235" spans="2:25" x14ac:dyDescent="0.25">
      <c r="B8235" s="109"/>
      <c r="C8235" s="16"/>
      <c r="Y8235" s="98"/>
    </row>
    <row r="8236" spans="2:25" x14ac:dyDescent="0.25">
      <c r="B8236" s="109"/>
      <c r="C8236" s="16"/>
      <c r="Y8236" s="98"/>
    </row>
    <row r="8237" spans="2:25" x14ac:dyDescent="0.25">
      <c r="B8237" s="109"/>
      <c r="C8237" s="16"/>
      <c r="Y8237" s="98"/>
    </row>
    <row r="8238" spans="2:25" x14ac:dyDescent="0.25">
      <c r="B8238" s="109"/>
      <c r="C8238" s="16"/>
      <c r="Y8238" s="98"/>
    </row>
    <row r="8239" spans="2:25" x14ac:dyDescent="0.25">
      <c r="B8239" s="109"/>
      <c r="C8239" s="16"/>
      <c r="Y8239" s="98"/>
    </row>
    <row r="8240" spans="2:25" x14ac:dyDescent="0.25">
      <c r="B8240" s="109"/>
      <c r="C8240" s="16"/>
      <c r="Y8240" s="98"/>
    </row>
    <row r="8241" spans="2:25" x14ac:dyDescent="0.25">
      <c r="B8241" s="109"/>
      <c r="C8241" s="16"/>
      <c r="Y8241" s="98"/>
    </row>
    <row r="8242" spans="2:25" x14ac:dyDescent="0.25">
      <c r="B8242" s="109"/>
      <c r="C8242" s="16"/>
      <c r="Y8242" s="98"/>
    </row>
    <row r="8243" spans="2:25" x14ac:dyDescent="0.25">
      <c r="B8243" s="109"/>
      <c r="C8243" s="16"/>
      <c r="Y8243" s="98"/>
    </row>
    <row r="8244" spans="2:25" x14ac:dyDescent="0.25">
      <c r="B8244" s="109"/>
      <c r="C8244" s="16"/>
      <c r="Y8244" s="98"/>
    </row>
    <row r="8245" spans="2:25" x14ac:dyDescent="0.25">
      <c r="B8245" s="109"/>
      <c r="C8245" s="16"/>
      <c r="Y8245" s="98"/>
    </row>
    <row r="8246" spans="2:25" x14ac:dyDescent="0.25">
      <c r="B8246" s="109"/>
      <c r="C8246" s="16"/>
      <c r="Y8246" s="98"/>
    </row>
    <row r="8247" spans="2:25" x14ac:dyDescent="0.25">
      <c r="B8247" s="109"/>
      <c r="C8247" s="16"/>
      <c r="Y8247" s="98"/>
    </row>
    <row r="8248" spans="2:25" x14ac:dyDescent="0.25">
      <c r="B8248" s="109"/>
      <c r="C8248" s="16"/>
      <c r="Y8248" s="98"/>
    </row>
    <row r="8249" spans="2:25" x14ac:dyDescent="0.25">
      <c r="B8249" s="109"/>
      <c r="C8249" s="16"/>
      <c r="Y8249" s="98"/>
    </row>
    <row r="8250" spans="2:25" x14ac:dyDescent="0.25">
      <c r="B8250" s="109"/>
      <c r="C8250" s="16"/>
      <c r="Y8250" s="98"/>
    </row>
    <row r="8251" spans="2:25" x14ac:dyDescent="0.25">
      <c r="B8251" s="109"/>
      <c r="C8251" s="16"/>
      <c r="Y8251" s="98"/>
    </row>
    <row r="8252" spans="2:25" x14ac:dyDescent="0.25">
      <c r="B8252" s="109"/>
      <c r="C8252" s="16"/>
      <c r="Y8252" s="98"/>
    </row>
    <row r="8253" spans="2:25" x14ac:dyDescent="0.25">
      <c r="B8253" s="109"/>
      <c r="C8253" s="16"/>
      <c r="Y8253" s="98"/>
    </row>
    <row r="8254" spans="2:25" x14ac:dyDescent="0.25">
      <c r="B8254" s="109"/>
      <c r="C8254" s="16"/>
      <c r="Y8254" s="98"/>
    </row>
    <row r="8255" spans="2:25" x14ac:dyDescent="0.25">
      <c r="B8255" s="109"/>
      <c r="C8255" s="16"/>
      <c r="Y8255" s="98"/>
    </row>
    <row r="8256" spans="2:25" x14ac:dyDescent="0.25">
      <c r="B8256" s="109"/>
      <c r="C8256" s="16"/>
      <c r="Y8256" s="98"/>
    </row>
    <row r="8257" spans="2:25" x14ac:dyDescent="0.25">
      <c r="B8257" s="109"/>
      <c r="C8257" s="16"/>
      <c r="Y8257" s="98"/>
    </row>
    <row r="8258" spans="2:25" x14ac:dyDescent="0.25">
      <c r="B8258" s="109"/>
      <c r="C8258" s="16"/>
      <c r="Y8258" s="98"/>
    </row>
    <row r="8259" spans="2:25" x14ac:dyDescent="0.25">
      <c r="B8259" s="109"/>
      <c r="C8259" s="16"/>
      <c r="Y8259" s="98"/>
    </row>
    <row r="8260" spans="2:25" x14ac:dyDescent="0.25">
      <c r="B8260" s="109"/>
      <c r="C8260" s="16"/>
      <c r="Y8260" s="98"/>
    </row>
    <row r="8261" spans="2:25" x14ac:dyDescent="0.25">
      <c r="B8261" s="109"/>
      <c r="C8261" s="16"/>
      <c r="Y8261" s="98"/>
    </row>
    <row r="8262" spans="2:25" x14ac:dyDescent="0.25">
      <c r="B8262" s="109"/>
      <c r="C8262" s="16"/>
      <c r="Y8262" s="98"/>
    </row>
    <row r="8263" spans="2:25" x14ac:dyDescent="0.25">
      <c r="B8263" s="109"/>
      <c r="C8263" s="16"/>
      <c r="Y8263" s="98"/>
    </row>
    <row r="8264" spans="2:25" x14ac:dyDescent="0.25">
      <c r="B8264" s="109"/>
      <c r="C8264" s="16"/>
      <c r="Y8264" s="98"/>
    </row>
    <row r="8265" spans="2:25" x14ac:dyDescent="0.25">
      <c r="B8265" s="109"/>
      <c r="C8265" s="16"/>
      <c r="Y8265" s="98"/>
    </row>
    <row r="8266" spans="2:25" x14ac:dyDescent="0.25">
      <c r="B8266" s="109"/>
      <c r="C8266" s="16"/>
      <c r="Y8266" s="98"/>
    </row>
    <row r="8267" spans="2:25" x14ac:dyDescent="0.25">
      <c r="B8267" s="109"/>
      <c r="C8267" s="16"/>
      <c r="Y8267" s="98"/>
    </row>
    <row r="8268" spans="2:25" x14ac:dyDescent="0.25">
      <c r="B8268" s="109"/>
      <c r="C8268" s="16"/>
      <c r="Y8268" s="98"/>
    </row>
    <row r="8269" spans="2:25" x14ac:dyDescent="0.25">
      <c r="B8269" s="109"/>
      <c r="C8269" s="16"/>
      <c r="Y8269" s="98"/>
    </row>
    <row r="8270" spans="2:25" x14ac:dyDescent="0.25">
      <c r="B8270" s="109"/>
      <c r="C8270" s="16"/>
      <c r="Y8270" s="98"/>
    </row>
    <row r="8271" spans="2:25" x14ac:dyDescent="0.25">
      <c r="B8271" s="109"/>
      <c r="C8271" s="16"/>
      <c r="Y8271" s="98"/>
    </row>
    <row r="8272" spans="2:25" x14ac:dyDescent="0.25">
      <c r="B8272" s="109"/>
      <c r="C8272" s="16"/>
      <c r="Y8272" s="98"/>
    </row>
    <row r="8273" spans="2:25" x14ac:dyDescent="0.25">
      <c r="B8273" s="109"/>
      <c r="C8273" s="16"/>
      <c r="Y8273" s="98"/>
    </row>
    <row r="8274" spans="2:25" x14ac:dyDescent="0.25">
      <c r="B8274" s="109"/>
      <c r="C8274" s="16"/>
      <c r="Y8274" s="98"/>
    </row>
    <row r="8275" spans="2:25" x14ac:dyDescent="0.25">
      <c r="B8275" s="109"/>
      <c r="C8275" s="16"/>
      <c r="Y8275" s="98"/>
    </row>
    <row r="8276" spans="2:25" x14ac:dyDescent="0.25">
      <c r="B8276" s="109"/>
      <c r="C8276" s="16"/>
      <c r="Y8276" s="98"/>
    </row>
    <row r="8277" spans="2:25" x14ac:dyDescent="0.25">
      <c r="B8277" s="109"/>
      <c r="C8277" s="16"/>
      <c r="Y8277" s="98"/>
    </row>
    <row r="8278" spans="2:25" x14ac:dyDescent="0.25">
      <c r="B8278" s="109"/>
      <c r="C8278" s="16"/>
      <c r="Y8278" s="98"/>
    </row>
    <row r="8279" spans="2:25" x14ac:dyDescent="0.25">
      <c r="B8279" s="109"/>
      <c r="C8279" s="16"/>
      <c r="Y8279" s="98"/>
    </row>
    <row r="8280" spans="2:25" x14ac:dyDescent="0.25">
      <c r="B8280" s="109"/>
      <c r="C8280" s="16"/>
      <c r="Y8280" s="98"/>
    </row>
    <row r="8281" spans="2:25" x14ac:dyDescent="0.25">
      <c r="B8281" s="109"/>
      <c r="C8281" s="16"/>
      <c r="Y8281" s="98"/>
    </row>
    <row r="8282" spans="2:25" x14ac:dyDescent="0.25">
      <c r="B8282" s="109"/>
      <c r="C8282" s="16"/>
      <c r="Y8282" s="98"/>
    </row>
    <row r="8283" spans="2:25" x14ac:dyDescent="0.25">
      <c r="B8283" s="109"/>
      <c r="C8283" s="16"/>
      <c r="Y8283" s="98"/>
    </row>
    <row r="8284" spans="2:25" x14ac:dyDescent="0.25">
      <c r="B8284" s="109"/>
      <c r="C8284" s="16"/>
      <c r="Y8284" s="98"/>
    </row>
    <row r="8285" spans="2:25" x14ac:dyDescent="0.25">
      <c r="B8285" s="109"/>
      <c r="C8285" s="16"/>
      <c r="Y8285" s="98"/>
    </row>
    <row r="8286" spans="2:25" x14ac:dyDescent="0.25">
      <c r="B8286" s="109"/>
      <c r="C8286" s="16"/>
      <c r="Y8286" s="98"/>
    </row>
    <row r="8287" spans="2:25" x14ac:dyDescent="0.25">
      <c r="B8287" s="109"/>
      <c r="C8287" s="16"/>
      <c r="Y8287" s="98"/>
    </row>
    <row r="8288" spans="2:25" x14ac:dyDescent="0.25">
      <c r="B8288" s="109"/>
      <c r="C8288" s="16"/>
      <c r="Y8288" s="98"/>
    </row>
    <row r="8289" spans="2:25" x14ac:dyDescent="0.25">
      <c r="B8289" s="109"/>
      <c r="C8289" s="16"/>
      <c r="Y8289" s="98"/>
    </row>
    <row r="8290" spans="2:25" x14ac:dyDescent="0.25">
      <c r="B8290" s="109"/>
      <c r="C8290" s="16"/>
      <c r="Y8290" s="98"/>
    </row>
    <row r="8291" spans="2:25" x14ac:dyDescent="0.25">
      <c r="B8291" s="109"/>
      <c r="C8291" s="16"/>
      <c r="Y8291" s="98"/>
    </row>
    <row r="8292" spans="2:25" x14ac:dyDescent="0.25">
      <c r="B8292" s="109"/>
      <c r="C8292" s="16"/>
      <c r="Y8292" s="98"/>
    </row>
    <row r="8293" spans="2:25" x14ac:dyDescent="0.25">
      <c r="B8293" s="109"/>
      <c r="C8293" s="16"/>
      <c r="Y8293" s="98"/>
    </row>
    <row r="8294" spans="2:25" x14ac:dyDescent="0.25">
      <c r="B8294" s="109"/>
      <c r="C8294" s="16"/>
      <c r="Y8294" s="98"/>
    </row>
    <row r="8295" spans="2:25" x14ac:dyDescent="0.25">
      <c r="B8295" s="109"/>
      <c r="C8295" s="16"/>
      <c r="Y8295" s="98"/>
    </row>
    <row r="8296" spans="2:25" x14ac:dyDescent="0.25">
      <c r="B8296" s="109"/>
      <c r="C8296" s="16"/>
      <c r="Y8296" s="98"/>
    </row>
    <row r="8297" spans="2:25" x14ac:dyDescent="0.25">
      <c r="B8297" s="109"/>
      <c r="C8297" s="16"/>
      <c r="Y8297" s="98"/>
    </row>
    <row r="8298" spans="2:25" x14ac:dyDescent="0.25">
      <c r="B8298" s="109"/>
      <c r="C8298" s="16"/>
      <c r="Y8298" s="98"/>
    </row>
    <row r="8299" spans="2:25" x14ac:dyDescent="0.25">
      <c r="B8299" s="109"/>
      <c r="C8299" s="16"/>
      <c r="Y8299" s="98"/>
    </row>
    <row r="8300" spans="2:25" x14ac:dyDescent="0.25">
      <c r="B8300" s="109"/>
      <c r="C8300" s="16"/>
      <c r="Y8300" s="98"/>
    </row>
    <row r="8301" spans="2:25" x14ac:dyDescent="0.25">
      <c r="B8301" s="109"/>
      <c r="C8301" s="16"/>
      <c r="Y8301" s="98"/>
    </row>
    <row r="8302" spans="2:25" x14ac:dyDescent="0.25">
      <c r="B8302" s="109"/>
      <c r="C8302" s="16"/>
      <c r="Y8302" s="98"/>
    </row>
    <row r="8303" spans="2:25" x14ac:dyDescent="0.25">
      <c r="B8303" s="109"/>
      <c r="C8303" s="16"/>
      <c r="Y8303" s="98"/>
    </row>
    <row r="8304" spans="2:25" x14ac:dyDescent="0.25">
      <c r="B8304" s="109"/>
      <c r="C8304" s="16"/>
      <c r="Y8304" s="98"/>
    </row>
    <row r="8305" spans="2:25" x14ac:dyDescent="0.25">
      <c r="B8305" s="109"/>
      <c r="C8305" s="16"/>
      <c r="Y8305" s="98"/>
    </row>
    <row r="8306" spans="2:25" x14ac:dyDescent="0.25">
      <c r="B8306" s="109"/>
      <c r="C8306" s="16"/>
      <c r="Y8306" s="98"/>
    </row>
    <row r="8307" spans="2:25" x14ac:dyDescent="0.25">
      <c r="B8307" s="109"/>
      <c r="C8307" s="16"/>
      <c r="Y8307" s="98"/>
    </row>
    <row r="8308" spans="2:25" x14ac:dyDescent="0.25">
      <c r="B8308" s="109"/>
      <c r="C8308" s="16"/>
      <c r="Y8308" s="98"/>
    </row>
    <row r="8309" spans="2:25" x14ac:dyDescent="0.25">
      <c r="B8309" s="109"/>
      <c r="C8309" s="16"/>
      <c r="Y8309" s="98"/>
    </row>
    <row r="8310" spans="2:25" x14ac:dyDescent="0.25">
      <c r="B8310" s="109"/>
      <c r="C8310" s="16"/>
      <c r="Y8310" s="98"/>
    </row>
    <row r="8311" spans="2:25" x14ac:dyDescent="0.25">
      <c r="B8311" s="109"/>
      <c r="C8311" s="16"/>
      <c r="Y8311" s="98"/>
    </row>
    <row r="8312" spans="2:25" x14ac:dyDescent="0.25">
      <c r="B8312" s="109"/>
      <c r="C8312" s="16"/>
      <c r="Y8312" s="98"/>
    </row>
    <row r="8313" spans="2:25" x14ac:dyDescent="0.25">
      <c r="B8313" s="109"/>
      <c r="C8313" s="16"/>
      <c r="Y8313" s="98"/>
    </row>
    <row r="8314" spans="2:25" x14ac:dyDescent="0.25">
      <c r="B8314" s="109"/>
      <c r="C8314" s="16"/>
      <c r="Y8314" s="98"/>
    </row>
    <row r="8315" spans="2:25" x14ac:dyDescent="0.25">
      <c r="B8315" s="109"/>
      <c r="C8315" s="16"/>
      <c r="Y8315" s="98"/>
    </row>
    <row r="8316" spans="2:25" x14ac:dyDescent="0.25">
      <c r="B8316" s="109"/>
      <c r="C8316" s="16"/>
      <c r="Y8316" s="98"/>
    </row>
    <row r="8317" spans="2:25" x14ac:dyDescent="0.25">
      <c r="B8317" s="109"/>
      <c r="C8317" s="16"/>
      <c r="Y8317" s="98"/>
    </row>
    <row r="8318" spans="2:25" x14ac:dyDescent="0.25">
      <c r="B8318" s="109"/>
      <c r="C8318" s="16"/>
      <c r="Y8318" s="98"/>
    </row>
    <row r="8319" spans="2:25" x14ac:dyDescent="0.25">
      <c r="B8319" s="109"/>
      <c r="C8319" s="16"/>
      <c r="Y8319" s="98"/>
    </row>
    <row r="8320" spans="2:25" x14ac:dyDescent="0.25">
      <c r="B8320" s="109"/>
      <c r="C8320" s="16"/>
      <c r="Y8320" s="98"/>
    </row>
    <row r="8321" spans="2:25" x14ac:dyDescent="0.25">
      <c r="B8321" s="109"/>
      <c r="C8321" s="16"/>
      <c r="Y8321" s="98"/>
    </row>
    <row r="8322" spans="2:25" x14ac:dyDescent="0.25">
      <c r="B8322" s="109"/>
      <c r="C8322" s="16"/>
      <c r="Y8322" s="98"/>
    </row>
    <row r="8323" spans="2:25" x14ac:dyDescent="0.25">
      <c r="B8323" s="109"/>
      <c r="C8323" s="16"/>
      <c r="Y8323" s="98"/>
    </row>
    <row r="8324" spans="2:25" x14ac:dyDescent="0.25">
      <c r="B8324" s="109"/>
      <c r="C8324" s="16"/>
      <c r="Y8324" s="98"/>
    </row>
    <row r="8325" spans="2:25" x14ac:dyDescent="0.25">
      <c r="B8325" s="109"/>
      <c r="C8325" s="16"/>
      <c r="Y8325" s="98"/>
    </row>
    <row r="8326" spans="2:25" x14ac:dyDescent="0.25">
      <c r="B8326" s="109"/>
      <c r="C8326" s="16"/>
      <c r="Y8326" s="98"/>
    </row>
    <row r="8327" spans="2:25" x14ac:dyDescent="0.25">
      <c r="B8327" s="109"/>
      <c r="C8327" s="16"/>
      <c r="Y8327" s="98"/>
    </row>
    <row r="8328" spans="2:25" x14ac:dyDescent="0.25">
      <c r="B8328" s="109"/>
      <c r="C8328" s="16"/>
      <c r="Y8328" s="98"/>
    </row>
    <row r="8329" spans="2:25" x14ac:dyDescent="0.25">
      <c r="B8329" s="109"/>
      <c r="C8329" s="16"/>
      <c r="Y8329" s="98"/>
    </row>
    <row r="8330" spans="2:25" x14ac:dyDescent="0.25">
      <c r="B8330" s="109"/>
      <c r="C8330" s="16"/>
      <c r="Y8330" s="98"/>
    </row>
    <row r="8331" spans="2:25" x14ac:dyDescent="0.25">
      <c r="B8331" s="109"/>
      <c r="C8331" s="16"/>
      <c r="Y8331" s="98"/>
    </row>
    <row r="8332" spans="2:25" x14ac:dyDescent="0.25">
      <c r="B8332" s="109"/>
      <c r="C8332" s="16"/>
      <c r="Y8332" s="98"/>
    </row>
    <row r="8333" spans="2:25" x14ac:dyDescent="0.25">
      <c r="B8333" s="109"/>
      <c r="C8333" s="16"/>
      <c r="Y8333" s="98"/>
    </row>
    <row r="8334" spans="2:25" x14ac:dyDescent="0.25">
      <c r="B8334" s="109"/>
      <c r="C8334" s="16"/>
      <c r="Y8334" s="98"/>
    </row>
    <row r="8335" spans="2:25" x14ac:dyDescent="0.25">
      <c r="B8335" s="109"/>
      <c r="C8335" s="16"/>
      <c r="Y8335" s="98"/>
    </row>
    <row r="8336" spans="2:25" x14ac:dyDescent="0.25">
      <c r="B8336" s="109"/>
      <c r="C8336" s="16"/>
      <c r="Y8336" s="98"/>
    </row>
    <row r="8337" spans="2:25" x14ac:dyDescent="0.25">
      <c r="B8337" s="109"/>
      <c r="C8337" s="16"/>
      <c r="Y8337" s="98"/>
    </row>
    <row r="8338" spans="2:25" x14ac:dyDescent="0.25">
      <c r="B8338" s="109"/>
      <c r="C8338" s="16"/>
      <c r="Y8338" s="98"/>
    </row>
    <row r="8339" spans="2:25" x14ac:dyDescent="0.25">
      <c r="B8339" s="109"/>
      <c r="C8339" s="16"/>
      <c r="Y8339" s="98"/>
    </row>
    <row r="8340" spans="2:25" x14ac:dyDescent="0.25">
      <c r="B8340" s="109"/>
      <c r="C8340" s="16"/>
      <c r="Y8340" s="98"/>
    </row>
    <row r="8341" spans="2:25" x14ac:dyDescent="0.25">
      <c r="B8341" s="109"/>
      <c r="C8341" s="16"/>
      <c r="Y8341" s="98"/>
    </row>
    <row r="8342" spans="2:25" x14ac:dyDescent="0.25">
      <c r="B8342" s="109"/>
      <c r="C8342" s="16"/>
      <c r="Y8342" s="98"/>
    </row>
    <row r="8343" spans="2:25" x14ac:dyDescent="0.25">
      <c r="B8343" s="109"/>
      <c r="C8343" s="16"/>
      <c r="Y8343" s="98"/>
    </row>
    <row r="8344" spans="2:25" x14ac:dyDescent="0.25">
      <c r="B8344" s="109"/>
      <c r="C8344" s="16"/>
      <c r="Y8344" s="98"/>
    </row>
    <row r="8345" spans="2:25" x14ac:dyDescent="0.25">
      <c r="B8345" s="109"/>
      <c r="C8345" s="16"/>
      <c r="Y8345" s="98"/>
    </row>
    <row r="8346" spans="2:25" x14ac:dyDescent="0.25">
      <c r="B8346" s="109"/>
      <c r="C8346" s="16"/>
      <c r="Y8346" s="98"/>
    </row>
    <row r="8347" spans="2:25" x14ac:dyDescent="0.25">
      <c r="B8347" s="109"/>
      <c r="C8347" s="16"/>
      <c r="Y8347" s="98"/>
    </row>
    <row r="8348" spans="2:25" x14ac:dyDescent="0.25">
      <c r="B8348" s="109"/>
      <c r="C8348" s="16"/>
      <c r="Y8348" s="98"/>
    </row>
    <row r="8349" spans="2:25" x14ac:dyDescent="0.25">
      <c r="B8349" s="109"/>
      <c r="C8349" s="16"/>
      <c r="Y8349" s="98"/>
    </row>
    <row r="8350" spans="2:25" x14ac:dyDescent="0.25">
      <c r="B8350" s="109"/>
      <c r="C8350" s="16"/>
      <c r="Y8350" s="98"/>
    </row>
    <row r="8351" spans="2:25" x14ac:dyDescent="0.25">
      <c r="B8351" s="109"/>
      <c r="C8351" s="16"/>
      <c r="Y8351" s="98"/>
    </row>
    <row r="8352" spans="2:25" x14ac:dyDescent="0.25">
      <c r="B8352" s="109"/>
      <c r="C8352" s="16"/>
      <c r="Y8352" s="98"/>
    </row>
    <row r="8353" spans="2:25" x14ac:dyDescent="0.25">
      <c r="B8353" s="109"/>
      <c r="C8353" s="16"/>
      <c r="Y8353" s="98"/>
    </row>
    <row r="8354" spans="2:25" x14ac:dyDescent="0.25">
      <c r="B8354" s="109"/>
      <c r="C8354" s="16"/>
      <c r="Y8354" s="98"/>
    </row>
    <row r="8355" spans="2:25" x14ac:dyDescent="0.25">
      <c r="B8355" s="109"/>
      <c r="C8355" s="16"/>
      <c r="Y8355" s="98"/>
    </row>
    <row r="8356" spans="2:25" x14ac:dyDescent="0.25">
      <c r="B8356" s="109"/>
      <c r="C8356" s="16"/>
      <c r="Y8356" s="98"/>
    </row>
    <row r="8357" spans="2:25" x14ac:dyDescent="0.25">
      <c r="B8357" s="109"/>
      <c r="C8357" s="16"/>
      <c r="Y8357" s="98"/>
    </row>
    <row r="8358" spans="2:25" x14ac:dyDescent="0.25">
      <c r="B8358" s="109"/>
      <c r="C8358" s="16"/>
      <c r="Y8358" s="98"/>
    </row>
    <row r="8359" spans="2:25" x14ac:dyDescent="0.25">
      <c r="B8359" s="109"/>
      <c r="C8359" s="16"/>
      <c r="Y8359" s="98"/>
    </row>
    <row r="8360" spans="2:25" x14ac:dyDescent="0.25">
      <c r="B8360" s="109"/>
      <c r="C8360" s="16"/>
      <c r="Y8360" s="98"/>
    </row>
    <row r="8361" spans="2:25" x14ac:dyDescent="0.25">
      <c r="B8361" s="109"/>
      <c r="C8361" s="16"/>
      <c r="Y8361" s="98"/>
    </row>
    <row r="8362" spans="2:25" x14ac:dyDescent="0.25">
      <c r="B8362" s="109"/>
      <c r="C8362" s="16"/>
      <c r="Y8362" s="98"/>
    </row>
    <row r="8363" spans="2:25" x14ac:dyDescent="0.25">
      <c r="B8363" s="109"/>
      <c r="C8363" s="16"/>
      <c r="Y8363" s="98"/>
    </row>
    <row r="8364" spans="2:25" x14ac:dyDescent="0.25">
      <c r="B8364" s="109"/>
      <c r="C8364" s="16"/>
      <c r="Y8364" s="98"/>
    </row>
    <row r="8365" spans="2:25" x14ac:dyDescent="0.25">
      <c r="B8365" s="109"/>
      <c r="C8365" s="16"/>
      <c r="Y8365" s="98"/>
    </row>
    <row r="8366" spans="2:25" x14ac:dyDescent="0.25">
      <c r="B8366" s="109"/>
      <c r="C8366" s="16"/>
      <c r="Y8366" s="98"/>
    </row>
    <row r="8367" spans="2:25" x14ac:dyDescent="0.25">
      <c r="B8367" s="109"/>
      <c r="C8367" s="16"/>
      <c r="Y8367" s="98"/>
    </row>
    <row r="8368" spans="2:25" x14ac:dyDescent="0.25">
      <c r="B8368" s="109"/>
      <c r="C8368" s="16"/>
      <c r="Y8368" s="98"/>
    </row>
    <row r="8369" spans="2:25" x14ac:dyDescent="0.25">
      <c r="B8369" s="109"/>
      <c r="C8369" s="16"/>
      <c r="Y8369" s="98"/>
    </row>
    <row r="8370" spans="2:25" x14ac:dyDescent="0.25">
      <c r="B8370" s="109"/>
      <c r="C8370" s="16"/>
      <c r="Y8370" s="98"/>
    </row>
    <row r="8371" spans="2:25" x14ac:dyDescent="0.25">
      <c r="B8371" s="109"/>
      <c r="C8371" s="16"/>
      <c r="Y8371" s="98"/>
    </row>
    <row r="8372" spans="2:25" x14ac:dyDescent="0.25">
      <c r="B8372" s="109"/>
      <c r="C8372" s="16"/>
      <c r="Y8372" s="98"/>
    </row>
    <row r="8373" spans="2:25" x14ac:dyDescent="0.25">
      <c r="B8373" s="109"/>
      <c r="C8373" s="16"/>
      <c r="Y8373" s="98"/>
    </row>
    <row r="8374" spans="2:25" x14ac:dyDescent="0.25">
      <c r="B8374" s="109"/>
      <c r="C8374" s="16"/>
      <c r="Y8374" s="98"/>
    </row>
    <row r="8375" spans="2:25" x14ac:dyDescent="0.25">
      <c r="B8375" s="109"/>
      <c r="C8375" s="16"/>
      <c r="Y8375" s="98"/>
    </row>
    <row r="8376" spans="2:25" x14ac:dyDescent="0.25">
      <c r="B8376" s="109"/>
      <c r="C8376" s="16"/>
      <c r="Y8376" s="98"/>
    </row>
    <row r="8377" spans="2:25" x14ac:dyDescent="0.25">
      <c r="B8377" s="109"/>
      <c r="C8377" s="16"/>
      <c r="Y8377" s="98"/>
    </row>
    <row r="8378" spans="2:25" x14ac:dyDescent="0.25">
      <c r="B8378" s="109"/>
      <c r="C8378" s="16"/>
      <c r="Y8378" s="98"/>
    </row>
    <row r="8379" spans="2:25" x14ac:dyDescent="0.25">
      <c r="B8379" s="109"/>
      <c r="C8379" s="16"/>
      <c r="Y8379" s="98"/>
    </row>
    <row r="8380" spans="2:25" x14ac:dyDescent="0.25">
      <c r="B8380" s="109"/>
      <c r="C8380" s="16"/>
      <c r="Y8380" s="98"/>
    </row>
    <row r="8381" spans="2:25" x14ac:dyDescent="0.25">
      <c r="B8381" s="109"/>
      <c r="C8381" s="16"/>
      <c r="Y8381" s="98"/>
    </row>
    <row r="8382" spans="2:25" x14ac:dyDescent="0.25">
      <c r="B8382" s="109"/>
      <c r="C8382" s="16"/>
      <c r="Y8382" s="98"/>
    </row>
    <row r="8383" spans="2:25" x14ac:dyDescent="0.25">
      <c r="B8383" s="109"/>
      <c r="C8383" s="16"/>
      <c r="Y8383" s="98"/>
    </row>
    <row r="8384" spans="2:25" x14ac:dyDescent="0.25">
      <c r="B8384" s="109"/>
      <c r="C8384" s="16"/>
      <c r="Y8384" s="98"/>
    </row>
    <row r="8385" spans="2:25" x14ac:dyDescent="0.25">
      <c r="B8385" s="109"/>
      <c r="C8385" s="16"/>
      <c r="Y8385" s="98"/>
    </row>
    <row r="8386" spans="2:25" x14ac:dyDescent="0.25">
      <c r="B8386" s="109"/>
      <c r="C8386" s="16"/>
      <c r="Y8386" s="98"/>
    </row>
    <row r="8387" spans="2:25" x14ac:dyDescent="0.25">
      <c r="B8387" s="109"/>
      <c r="C8387" s="16"/>
      <c r="Y8387" s="98"/>
    </row>
    <row r="8388" spans="2:25" x14ac:dyDescent="0.25">
      <c r="B8388" s="109"/>
      <c r="C8388" s="16"/>
      <c r="Y8388" s="98"/>
    </row>
    <row r="8389" spans="2:25" x14ac:dyDescent="0.25">
      <c r="B8389" s="109"/>
      <c r="C8389" s="16"/>
      <c r="Y8389" s="98"/>
    </row>
    <row r="8390" spans="2:25" x14ac:dyDescent="0.25">
      <c r="B8390" s="109"/>
      <c r="C8390" s="16"/>
      <c r="Y8390" s="98"/>
    </row>
    <row r="8391" spans="2:25" x14ac:dyDescent="0.25">
      <c r="B8391" s="109"/>
      <c r="C8391" s="16"/>
      <c r="Y8391" s="98"/>
    </row>
    <row r="8392" spans="2:25" x14ac:dyDescent="0.25">
      <c r="B8392" s="109"/>
      <c r="C8392" s="16"/>
      <c r="Y8392" s="98"/>
    </row>
    <row r="8393" spans="2:25" x14ac:dyDescent="0.25">
      <c r="B8393" s="109"/>
      <c r="C8393" s="16"/>
      <c r="Y8393" s="98"/>
    </row>
    <row r="8394" spans="2:25" x14ac:dyDescent="0.25">
      <c r="B8394" s="109"/>
      <c r="C8394" s="16"/>
      <c r="Y8394" s="98"/>
    </row>
    <row r="8395" spans="2:25" x14ac:dyDescent="0.25">
      <c r="B8395" s="109"/>
      <c r="C8395" s="16"/>
      <c r="Y8395" s="98"/>
    </row>
    <row r="8396" spans="2:25" x14ac:dyDescent="0.25">
      <c r="B8396" s="109"/>
      <c r="C8396" s="16"/>
      <c r="Y8396" s="98"/>
    </row>
    <row r="8397" spans="2:25" x14ac:dyDescent="0.25">
      <c r="B8397" s="109"/>
      <c r="C8397" s="16"/>
      <c r="Y8397" s="98"/>
    </row>
    <row r="8398" spans="2:25" x14ac:dyDescent="0.25">
      <c r="B8398" s="109"/>
      <c r="C8398" s="16"/>
      <c r="Y8398" s="98"/>
    </row>
    <row r="8399" spans="2:25" x14ac:dyDescent="0.25">
      <c r="B8399" s="109"/>
      <c r="C8399" s="16"/>
      <c r="Y8399" s="98"/>
    </row>
    <row r="8400" spans="2:25" x14ac:dyDescent="0.25">
      <c r="B8400" s="109"/>
      <c r="C8400" s="16"/>
      <c r="Y8400" s="98"/>
    </row>
    <row r="8401" spans="2:25" x14ac:dyDescent="0.25">
      <c r="B8401" s="109"/>
      <c r="C8401" s="16"/>
      <c r="Y8401" s="98"/>
    </row>
    <row r="8402" spans="2:25" x14ac:dyDescent="0.25">
      <c r="B8402" s="109"/>
      <c r="C8402" s="16"/>
      <c r="Y8402" s="98"/>
    </row>
    <row r="8403" spans="2:25" x14ac:dyDescent="0.25">
      <c r="B8403" s="109"/>
      <c r="C8403" s="16"/>
      <c r="Y8403" s="98"/>
    </row>
    <row r="8404" spans="2:25" x14ac:dyDescent="0.25">
      <c r="B8404" s="109"/>
      <c r="C8404" s="16"/>
      <c r="Y8404" s="98"/>
    </row>
    <row r="8405" spans="2:25" x14ac:dyDescent="0.25">
      <c r="B8405" s="109"/>
      <c r="C8405" s="16"/>
      <c r="Y8405" s="98"/>
    </row>
    <row r="8406" spans="2:25" x14ac:dyDescent="0.25">
      <c r="B8406" s="109"/>
      <c r="C8406" s="16"/>
      <c r="Y8406" s="98"/>
    </row>
    <row r="8407" spans="2:25" x14ac:dyDescent="0.25">
      <c r="B8407" s="109"/>
      <c r="C8407" s="16"/>
      <c r="Y8407" s="98"/>
    </row>
    <row r="8408" spans="2:25" x14ac:dyDescent="0.25">
      <c r="B8408" s="109"/>
      <c r="C8408" s="16"/>
      <c r="Y8408" s="98"/>
    </row>
    <row r="8409" spans="2:25" x14ac:dyDescent="0.25">
      <c r="B8409" s="109"/>
      <c r="C8409" s="16"/>
      <c r="Y8409" s="98"/>
    </row>
    <row r="8410" spans="2:25" x14ac:dyDescent="0.25">
      <c r="B8410" s="109"/>
      <c r="C8410" s="16"/>
      <c r="Y8410" s="98"/>
    </row>
    <row r="8411" spans="2:25" x14ac:dyDescent="0.25">
      <c r="B8411" s="109"/>
      <c r="C8411" s="16"/>
      <c r="Y8411" s="98"/>
    </row>
    <row r="8412" spans="2:25" x14ac:dyDescent="0.25">
      <c r="B8412" s="109"/>
      <c r="C8412" s="16"/>
      <c r="Y8412" s="98"/>
    </row>
    <row r="8413" spans="2:25" x14ac:dyDescent="0.25">
      <c r="B8413" s="109"/>
      <c r="C8413" s="16"/>
      <c r="Y8413" s="98"/>
    </row>
    <row r="8414" spans="2:25" x14ac:dyDescent="0.25">
      <c r="B8414" s="109"/>
      <c r="C8414" s="16"/>
      <c r="Y8414" s="98"/>
    </row>
    <row r="8415" spans="2:25" x14ac:dyDescent="0.25">
      <c r="B8415" s="109"/>
      <c r="C8415" s="16"/>
      <c r="Y8415" s="98"/>
    </row>
    <row r="8416" spans="2:25" x14ac:dyDescent="0.25">
      <c r="B8416" s="109"/>
      <c r="C8416" s="16"/>
      <c r="Y8416" s="98"/>
    </row>
    <row r="8417" spans="2:25" x14ac:dyDescent="0.25">
      <c r="B8417" s="109"/>
      <c r="C8417" s="16"/>
      <c r="Y8417" s="98"/>
    </row>
    <row r="8418" spans="2:25" x14ac:dyDescent="0.25">
      <c r="B8418" s="109"/>
      <c r="C8418" s="16"/>
      <c r="Y8418" s="98"/>
    </row>
    <row r="8419" spans="2:25" x14ac:dyDescent="0.25">
      <c r="B8419" s="109"/>
      <c r="C8419" s="16"/>
      <c r="Y8419" s="98"/>
    </row>
    <row r="8420" spans="2:25" x14ac:dyDescent="0.25">
      <c r="B8420" s="109"/>
      <c r="C8420" s="16"/>
      <c r="Y8420" s="98"/>
    </row>
    <row r="8421" spans="2:25" x14ac:dyDescent="0.25">
      <c r="B8421" s="109"/>
      <c r="C8421" s="16"/>
      <c r="Y8421" s="98"/>
    </row>
    <row r="8422" spans="2:25" x14ac:dyDescent="0.25">
      <c r="B8422" s="109"/>
      <c r="C8422" s="16"/>
      <c r="Y8422" s="98"/>
    </row>
    <row r="8423" spans="2:25" x14ac:dyDescent="0.25">
      <c r="B8423" s="109"/>
      <c r="C8423" s="16"/>
      <c r="Y8423" s="98"/>
    </row>
    <row r="8424" spans="2:25" x14ac:dyDescent="0.25">
      <c r="B8424" s="109"/>
      <c r="C8424" s="16"/>
      <c r="Y8424" s="98"/>
    </row>
    <row r="8425" spans="2:25" x14ac:dyDescent="0.25">
      <c r="B8425" s="109"/>
      <c r="C8425" s="16"/>
      <c r="Y8425" s="98"/>
    </row>
    <row r="8426" spans="2:25" x14ac:dyDescent="0.25">
      <c r="B8426" s="109"/>
      <c r="C8426" s="16"/>
      <c r="Y8426" s="98"/>
    </row>
    <row r="8427" spans="2:25" x14ac:dyDescent="0.25">
      <c r="B8427" s="109"/>
      <c r="C8427" s="16"/>
      <c r="Y8427" s="98"/>
    </row>
    <row r="8428" spans="2:25" x14ac:dyDescent="0.25">
      <c r="B8428" s="109"/>
      <c r="C8428" s="16"/>
      <c r="Y8428" s="98"/>
    </row>
    <row r="8429" spans="2:25" x14ac:dyDescent="0.25">
      <c r="B8429" s="109"/>
      <c r="C8429" s="16"/>
      <c r="Y8429" s="98"/>
    </row>
    <row r="8430" spans="2:25" x14ac:dyDescent="0.25">
      <c r="B8430" s="109"/>
      <c r="C8430" s="16"/>
      <c r="Y8430" s="98"/>
    </row>
    <row r="8431" spans="2:25" x14ac:dyDescent="0.25">
      <c r="B8431" s="109"/>
      <c r="C8431" s="16"/>
      <c r="Y8431" s="98"/>
    </row>
    <row r="8432" spans="2:25" x14ac:dyDescent="0.25">
      <c r="B8432" s="109"/>
      <c r="C8432" s="16"/>
      <c r="Y8432" s="98"/>
    </row>
    <row r="8433" spans="2:25" x14ac:dyDescent="0.25">
      <c r="B8433" s="109"/>
      <c r="C8433" s="16"/>
      <c r="Y8433" s="98"/>
    </row>
    <row r="8434" spans="2:25" x14ac:dyDescent="0.25">
      <c r="B8434" s="109"/>
      <c r="C8434" s="16"/>
      <c r="Y8434" s="98"/>
    </row>
    <row r="8435" spans="2:25" x14ac:dyDescent="0.25">
      <c r="B8435" s="109"/>
      <c r="C8435" s="16"/>
      <c r="Y8435" s="98"/>
    </row>
    <row r="8436" spans="2:25" x14ac:dyDescent="0.25">
      <c r="B8436" s="109"/>
      <c r="C8436" s="16"/>
      <c r="Y8436" s="98"/>
    </row>
    <row r="8437" spans="2:25" x14ac:dyDescent="0.25">
      <c r="B8437" s="109"/>
      <c r="C8437" s="16"/>
      <c r="Y8437" s="98"/>
    </row>
    <row r="8438" spans="2:25" x14ac:dyDescent="0.25">
      <c r="B8438" s="109"/>
      <c r="C8438" s="16"/>
      <c r="Y8438" s="98"/>
    </row>
    <row r="8439" spans="2:25" x14ac:dyDescent="0.25">
      <c r="B8439" s="109"/>
      <c r="C8439" s="16"/>
      <c r="Y8439" s="98"/>
    </row>
    <row r="8440" spans="2:25" x14ac:dyDescent="0.25">
      <c r="B8440" s="109"/>
      <c r="C8440" s="16"/>
      <c r="Y8440" s="98"/>
    </row>
    <row r="8441" spans="2:25" x14ac:dyDescent="0.25">
      <c r="B8441" s="109"/>
      <c r="C8441" s="16"/>
      <c r="Y8441" s="98"/>
    </row>
    <row r="8442" spans="2:25" x14ac:dyDescent="0.25">
      <c r="B8442" s="109"/>
      <c r="C8442" s="16"/>
      <c r="Y8442" s="98"/>
    </row>
    <row r="8443" spans="2:25" x14ac:dyDescent="0.25">
      <c r="B8443" s="109"/>
      <c r="C8443" s="16"/>
      <c r="Y8443" s="98"/>
    </row>
    <row r="8444" spans="2:25" x14ac:dyDescent="0.25">
      <c r="B8444" s="109"/>
      <c r="C8444" s="16"/>
      <c r="Y8444" s="98"/>
    </row>
    <row r="8445" spans="2:25" x14ac:dyDescent="0.25">
      <c r="B8445" s="109"/>
      <c r="C8445" s="16"/>
      <c r="Y8445" s="98"/>
    </row>
    <row r="8446" spans="2:25" x14ac:dyDescent="0.25">
      <c r="B8446" s="109"/>
      <c r="C8446" s="16"/>
      <c r="Y8446" s="98"/>
    </row>
    <row r="8447" spans="2:25" x14ac:dyDescent="0.25">
      <c r="B8447" s="109"/>
      <c r="C8447" s="16"/>
      <c r="Y8447" s="98"/>
    </row>
    <row r="8448" spans="2:25" x14ac:dyDescent="0.25">
      <c r="B8448" s="109"/>
      <c r="C8448" s="16"/>
      <c r="Y8448" s="98"/>
    </row>
    <row r="8449" spans="2:25" x14ac:dyDescent="0.25">
      <c r="B8449" s="109"/>
      <c r="C8449" s="16"/>
      <c r="Y8449" s="98"/>
    </row>
    <row r="8450" spans="2:25" x14ac:dyDescent="0.25">
      <c r="B8450" s="109"/>
      <c r="C8450" s="16"/>
      <c r="Y8450" s="98"/>
    </row>
    <row r="8451" spans="2:25" x14ac:dyDescent="0.25">
      <c r="B8451" s="109"/>
      <c r="C8451" s="16"/>
      <c r="Y8451" s="98"/>
    </row>
    <row r="8452" spans="2:25" x14ac:dyDescent="0.25">
      <c r="B8452" s="109"/>
      <c r="C8452" s="16"/>
      <c r="Y8452" s="98"/>
    </row>
    <row r="8453" spans="2:25" x14ac:dyDescent="0.25">
      <c r="B8453" s="109"/>
      <c r="C8453" s="16"/>
      <c r="Y8453" s="98"/>
    </row>
    <row r="8454" spans="2:25" x14ac:dyDescent="0.25">
      <c r="B8454" s="109"/>
      <c r="C8454" s="16"/>
      <c r="Y8454" s="98"/>
    </row>
    <row r="8455" spans="2:25" x14ac:dyDescent="0.25">
      <c r="B8455" s="109"/>
      <c r="C8455" s="16"/>
      <c r="Y8455" s="98"/>
    </row>
    <row r="8456" spans="2:25" x14ac:dyDescent="0.25">
      <c r="B8456" s="109"/>
      <c r="C8456" s="16"/>
      <c r="Y8456" s="98"/>
    </row>
    <row r="8457" spans="2:25" x14ac:dyDescent="0.25">
      <c r="B8457" s="109"/>
      <c r="C8457" s="16"/>
      <c r="Y8457" s="98"/>
    </row>
    <row r="8458" spans="2:25" x14ac:dyDescent="0.25">
      <c r="B8458" s="109"/>
      <c r="C8458" s="16"/>
      <c r="Y8458" s="98"/>
    </row>
    <row r="8459" spans="2:25" x14ac:dyDescent="0.25">
      <c r="B8459" s="109"/>
      <c r="C8459" s="16"/>
      <c r="Y8459" s="98"/>
    </row>
    <row r="8460" spans="2:25" x14ac:dyDescent="0.25">
      <c r="B8460" s="109"/>
      <c r="C8460" s="16"/>
      <c r="Y8460" s="98"/>
    </row>
    <row r="8461" spans="2:25" x14ac:dyDescent="0.25">
      <c r="B8461" s="109"/>
      <c r="C8461" s="16"/>
      <c r="Y8461" s="98"/>
    </row>
    <row r="8462" spans="2:25" x14ac:dyDescent="0.25">
      <c r="B8462" s="109"/>
      <c r="C8462" s="16"/>
      <c r="Y8462" s="98"/>
    </row>
    <row r="8463" spans="2:25" x14ac:dyDescent="0.25">
      <c r="B8463" s="109"/>
      <c r="C8463" s="16"/>
      <c r="Y8463" s="98"/>
    </row>
    <row r="8464" spans="2:25" x14ac:dyDescent="0.25">
      <c r="B8464" s="109"/>
      <c r="C8464" s="16"/>
      <c r="Y8464" s="98"/>
    </row>
    <row r="8465" spans="2:25" x14ac:dyDescent="0.25">
      <c r="B8465" s="109"/>
      <c r="C8465" s="16"/>
      <c r="Y8465" s="98"/>
    </row>
    <row r="8466" spans="2:25" x14ac:dyDescent="0.25">
      <c r="B8466" s="109"/>
      <c r="C8466" s="16"/>
      <c r="Y8466" s="98"/>
    </row>
    <row r="8467" spans="2:25" x14ac:dyDescent="0.25">
      <c r="B8467" s="109"/>
      <c r="C8467" s="16"/>
      <c r="Y8467" s="98"/>
    </row>
    <row r="8468" spans="2:25" x14ac:dyDescent="0.25">
      <c r="B8468" s="109"/>
      <c r="C8468" s="16"/>
      <c r="Y8468" s="98"/>
    </row>
    <row r="8469" spans="2:25" x14ac:dyDescent="0.25">
      <c r="B8469" s="109"/>
      <c r="C8469" s="16"/>
      <c r="Y8469" s="98"/>
    </row>
    <row r="8470" spans="2:25" x14ac:dyDescent="0.25">
      <c r="B8470" s="109"/>
      <c r="C8470" s="16"/>
      <c r="Y8470" s="98"/>
    </row>
    <row r="8471" spans="2:25" x14ac:dyDescent="0.25">
      <c r="B8471" s="109"/>
      <c r="C8471" s="16"/>
      <c r="Y8471" s="98"/>
    </row>
    <row r="8472" spans="2:25" x14ac:dyDescent="0.25">
      <c r="B8472" s="109"/>
      <c r="C8472" s="16"/>
      <c r="Y8472" s="98"/>
    </row>
    <row r="8473" spans="2:25" x14ac:dyDescent="0.25">
      <c r="B8473" s="109"/>
      <c r="C8473" s="16"/>
      <c r="Y8473" s="98"/>
    </row>
    <row r="8474" spans="2:25" x14ac:dyDescent="0.25">
      <c r="B8474" s="109"/>
      <c r="C8474" s="16"/>
      <c r="Y8474" s="98"/>
    </row>
    <row r="8475" spans="2:25" x14ac:dyDescent="0.25">
      <c r="B8475" s="109"/>
      <c r="C8475" s="16"/>
      <c r="Y8475" s="98"/>
    </row>
    <row r="8476" spans="2:25" x14ac:dyDescent="0.25">
      <c r="B8476" s="109"/>
      <c r="C8476" s="16"/>
      <c r="Y8476" s="98"/>
    </row>
    <row r="8477" spans="2:25" x14ac:dyDescent="0.25">
      <c r="B8477" s="109"/>
      <c r="C8477" s="16"/>
      <c r="Y8477" s="98"/>
    </row>
    <row r="8478" spans="2:25" x14ac:dyDescent="0.25">
      <c r="B8478" s="109"/>
      <c r="C8478" s="16"/>
      <c r="Y8478" s="98"/>
    </row>
    <row r="8479" spans="2:25" x14ac:dyDescent="0.25">
      <c r="B8479" s="109"/>
      <c r="C8479" s="16"/>
      <c r="Y8479" s="98"/>
    </row>
    <row r="8480" spans="2:25" x14ac:dyDescent="0.25">
      <c r="B8480" s="109"/>
      <c r="C8480" s="16"/>
      <c r="Y8480" s="98"/>
    </row>
    <row r="8481" spans="2:25" x14ac:dyDescent="0.25">
      <c r="B8481" s="109"/>
      <c r="C8481" s="16"/>
      <c r="Y8481" s="98"/>
    </row>
    <row r="8482" spans="2:25" x14ac:dyDescent="0.25">
      <c r="B8482" s="109"/>
      <c r="C8482" s="16"/>
      <c r="Y8482" s="98"/>
    </row>
    <row r="8483" spans="2:25" x14ac:dyDescent="0.25">
      <c r="B8483" s="109"/>
      <c r="C8483" s="16"/>
      <c r="Y8483" s="98"/>
    </row>
    <row r="8484" spans="2:25" x14ac:dyDescent="0.25">
      <c r="B8484" s="109"/>
      <c r="C8484" s="16"/>
      <c r="Y8484" s="98"/>
    </row>
    <row r="8485" spans="2:25" x14ac:dyDescent="0.25">
      <c r="B8485" s="109"/>
      <c r="C8485" s="16"/>
      <c r="Y8485" s="98"/>
    </row>
    <row r="8486" spans="2:25" x14ac:dyDescent="0.25">
      <c r="B8486" s="109"/>
      <c r="C8486" s="16"/>
      <c r="Y8486" s="98"/>
    </row>
    <row r="8487" spans="2:25" x14ac:dyDescent="0.25">
      <c r="B8487" s="109"/>
      <c r="C8487" s="16"/>
      <c r="Y8487" s="98"/>
    </row>
    <row r="8488" spans="2:25" x14ac:dyDescent="0.25">
      <c r="B8488" s="109"/>
      <c r="C8488" s="16"/>
      <c r="Y8488" s="98"/>
    </row>
    <row r="8489" spans="2:25" x14ac:dyDescent="0.25">
      <c r="B8489" s="109"/>
      <c r="C8489" s="16"/>
      <c r="Y8489" s="98"/>
    </row>
    <row r="8490" spans="2:25" x14ac:dyDescent="0.25">
      <c r="B8490" s="109"/>
      <c r="C8490" s="16"/>
      <c r="Y8490" s="98"/>
    </row>
    <row r="8491" spans="2:25" x14ac:dyDescent="0.25">
      <c r="B8491" s="109"/>
      <c r="C8491" s="16"/>
      <c r="Y8491" s="98"/>
    </row>
    <row r="8492" spans="2:25" x14ac:dyDescent="0.25">
      <c r="B8492" s="109"/>
      <c r="C8492" s="16"/>
      <c r="Y8492" s="98"/>
    </row>
    <row r="8493" spans="2:25" x14ac:dyDescent="0.25">
      <c r="B8493" s="109"/>
      <c r="C8493" s="16"/>
      <c r="Y8493" s="98"/>
    </row>
    <row r="8494" spans="2:25" x14ac:dyDescent="0.25">
      <c r="B8494" s="109"/>
      <c r="C8494" s="16"/>
      <c r="Y8494" s="98"/>
    </row>
    <row r="8495" spans="2:25" x14ac:dyDescent="0.25">
      <c r="B8495" s="109"/>
      <c r="C8495" s="16"/>
      <c r="Y8495" s="98"/>
    </row>
    <row r="8496" spans="2:25" x14ac:dyDescent="0.25">
      <c r="B8496" s="109"/>
      <c r="C8496" s="16"/>
      <c r="Y8496" s="98"/>
    </row>
    <row r="8497" spans="2:25" x14ac:dyDescent="0.25">
      <c r="B8497" s="109"/>
      <c r="C8497" s="16"/>
      <c r="Y8497" s="98"/>
    </row>
    <row r="8498" spans="2:25" x14ac:dyDescent="0.25">
      <c r="B8498" s="109"/>
      <c r="C8498" s="16"/>
      <c r="Y8498" s="98"/>
    </row>
    <row r="8499" spans="2:25" x14ac:dyDescent="0.25">
      <c r="B8499" s="109"/>
      <c r="C8499" s="16"/>
      <c r="Y8499" s="98"/>
    </row>
    <row r="8500" spans="2:25" x14ac:dyDescent="0.25">
      <c r="B8500" s="109"/>
      <c r="C8500" s="16"/>
      <c r="Y8500" s="98"/>
    </row>
    <row r="8501" spans="2:25" x14ac:dyDescent="0.25">
      <c r="B8501" s="109"/>
      <c r="C8501" s="16"/>
      <c r="Y8501" s="98"/>
    </row>
    <row r="8502" spans="2:25" x14ac:dyDescent="0.25">
      <c r="B8502" s="109"/>
      <c r="C8502" s="16"/>
      <c r="Y8502" s="98"/>
    </row>
    <row r="8503" spans="2:25" x14ac:dyDescent="0.25">
      <c r="B8503" s="109"/>
      <c r="C8503" s="16"/>
      <c r="Y8503" s="98"/>
    </row>
    <row r="8504" spans="2:25" x14ac:dyDescent="0.25">
      <c r="B8504" s="109"/>
      <c r="C8504" s="16"/>
      <c r="Y8504" s="98"/>
    </row>
    <row r="8505" spans="2:25" x14ac:dyDescent="0.25">
      <c r="B8505" s="109"/>
      <c r="C8505" s="16"/>
      <c r="Y8505" s="98"/>
    </row>
    <row r="8506" spans="2:25" x14ac:dyDescent="0.25">
      <c r="B8506" s="109"/>
      <c r="C8506" s="16"/>
      <c r="Y8506" s="98"/>
    </row>
    <row r="8507" spans="2:25" x14ac:dyDescent="0.25">
      <c r="B8507" s="109"/>
      <c r="C8507" s="16"/>
      <c r="Y8507" s="98"/>
    </row>
    <row r="8508" spans="2:25" x14ac:dyDescent="0.25">
      <c r="B8508" s="109"/>
      <c r="C8508" s="16"/>
      <c r="Y8508" s="98"/>
    </row>
    <row r="8509" spans="2:25" x14ac:dyDescent="0.25">
      <c r="B8509" s="109"/>
      <c r="C8509" s="16"/>
      <c r="Y8509" s="98"/>
    </row>
    <row r="8510" spans="2:25" x14ac:dyDescent="0.25">
      <c r="B8510" s="109"/>
      <c r="C8510" s="16"/>
      <c r="Y8510" s="98"/>
    </row>
    <row r="8511" spans="2:25" x14ac:dyDescent="0.25">
      <c r="B8511" s="109"/>
      <c r="C8511" s="16"/>
      <c r="Y8511" s="98"/>
    </row>
    <row r="8512" spans="2:25" x14ac:dyDescent="0.25">
      <c r="B8512" s="109"/>
      <c r="C8512" s="16"/>
      <c r="Y8512" s="98"/>
    </row>
    <row r="8513" spans="2:25" x14ac:dyDescent="0.25">
      <c r="B8513" s="109"/>
      <c r="C8513" s="16"/>
      <c r="Y8513" s="98"/>
    </row>
    <row r="8514" spans="2:25" x14ac:dyDescent="0.25">
      <c r="B8514" s="109"/>
      <c r="C8514" s="16"/>
      <c r="Y8514" s="98"/>
    </row>
    <row r="8515" spans="2:25" x14ac:dyDescent="0.25">
      <c r="B8515" s="109"/>
      <c r="C8515" s="16"/>
      <c r="Y8515" s="98"/>
    </row>
    <row r="8516" spans="2:25" x14ac:dyDescent="0.25">
      <c r="B8516" s="109"/>
      <c r="C8516" s="16"/>
      <c r="Y8516" s="98"/>
    </row>
    <row r="8517" spans="2:25" x14ac:dyDescent="0.25">
      <c r="B8517" s="109"/>
      <c r="C8517" s="16"/>
      <c r="Y8517" s="98"/>
    </row>
    <row r="8518" spans="2:25" x14ac:dyDescent="0.25">
      <c r="B8518" s="109"/>
      <c r="C8518" s="16"/>
      <c r="Y8518" s="98"/>
    </row>
    <row r="8519" spans="2:25" x14ac:dyDescent="0.25">
      <c r="B8519" s="109"/>
      <c r="C8519" s="16"/>
      <c r="Y8519" s="98"/>
    </row>
    <row r="8520" spans="2:25" x14ac:dyDescent="0.25">
      <c r="B8520" s="109"/>
      <c r="C8520" s="16"/>
      <c r="Y8520" s="98"/>
    </row>
    <row r="8521" spans="2:25" x14ac:dyDescent="0.25">
      <c r="B8521" s="109"/>
      <c r="C8521" s="16"/>
      <c r="Y8521" s="98"/>
    </row>
    <row r="8522" spans="2:25" x14ac:dyDescent="0.25">
      <c r="B8522" s="109"/>
      <c r="C8522" s="16"/>
      <c r="Y8522" s="98"/>
    </row>
    <row r="8523" spans="2:25" x14ac:dyDescent="0.25">
      <c r="B8523" s="109"/>
      <c r="C8523" s="16"/>
      <c r="Y8523" s="98"/>
    </row>
    <row r="8524" spans="2:25" x14ac:dyDescent="0.25">
      <c r="B8524" s="109"/>
      <c r="C8524" s="16"/>
      <c r="Y8524" s="98"/>
    </row>
    <row r="8525" spans="2:25" x14ac:dyDescent="0.25">
      <c r="B8525" s="109"/>
      <c r="C8525" s="16"/>
      <c r="Y8525" s="98"/>
    </row>
    <row r="8526" spans="2:25" x14ac:dyDescent="0.25">
      <c r="B8526" s="109"/>
      <c r="C8526" s="16"/>
      <c r="Y8526" s="98"/>
    </row>
    <row r="8527" spans="2:25" x14ac:dyDescent="0.25">
      <c r="B8527" s="109"/>
      <c r="C8527" s="16"/>
      <c r="Y8527" s="98"/>
    </row>
    <row r="8528" spans="2:25" x14ac:dyDescent="0.25">
      <c r="B8528" s="109"/>
      <c r="C8528" s="16"/>
      <c r="Y8528" s="98"/>
    </row>
    <row r="8529" spans="2:25" x14ac:dyDescent="0.25">
      <c r="B8529" s="109"/>
      <c r="C8529" s="16"/>
      <c r="Y8529" s="98"/>
    </row>
    <row r="8530" spans="2:25" x14ac:dyDescent="0.25">
      <c r="B8530" s="109"/>
      <c r="C8530" s="16"/>
      <c r="Y8530" s="98"/>
    </row>
    <row r="8531" spans="2:25" x14ac:dyDescent="0.25">
      <c r="B8531" s="109"/>
      <c r="C8531" s="16"/>
      <c r="Y8531" s="98"/>
    </row>
    <row r="8532" spans="2:25" x14ac:dyDescent="0.25">
      <c r="B8532" s="109"/>
      <c r="C8532" s="16"/>
      <c r="Y8532" s="98"/>
    </row>
    <row r="8533" spans="2:25" x14ac:dyDescent="0.25">
      <c r="B8533" s="109"/>
      <c r="C8533" s="16"/>
      <c r="Y8533" s="98"/>
    </row>
    <row r="8534" spans="2:25" x14ac:dyDescent="0.25">
      <c r="B8534" s="109"/>
      <c r="C8534" s="16"/>
      <c r="Y8534" s="98"/>
    </row>
    <row r="8535" spans="2:25" x14ac:dyDescent="0.25">
      <c r="B8535" s="109"/>
      <c r="C8535" s="16"/>
      <c r="Y8535" s="98"/>
    </row>
    <row r="8536" spans="2:25" x14ac:dyDescent="0.25">
      <c r="B8536" s="109"/>
      <c r="C8536" s="16"/>
      <c r="Y8536" s="98"/>
    </row>
    <row r="8537" spans="2:25" x14ac:dyDescent="0.25">
      <c r="B8537" s="109"/>
      <c r="C8537" s="16"/>
      <c r="Y8537" s="98"/>
    </row>
    <row r="8538" spans="2:25" x14ac:dyDescent="0.25">
      <c r="B8538" s="109"/>
      <c r="C8538" s="16"/>
      <c r="Y8538" s="98"/>
    </row>
    <row r="8539" spans="2:25" x14ac:dyDescent="0.25">
      <c r="B8539" s="109"/>
      <c r="C8539" s="16"/>
      <c r="Y8539" s="98"/>
    </row>
    <row r="8540" spans="2:25" x14ac:dyDescent="0.25">
      <c r="B8540" s="109"/>
      <c r="C8540" s="16"/>
      <c r="Y8540" s="98"/>
    </row>
    <row r="8541" spans="2:25" x14ac:dyDescent="0.25">
      <c r="B8541" s="109"/>
      <c r="C8541" s="16"/>
      <c r="Y8541" s="98"/>
    </row>
    <row r="8542" spans="2:25" x14ac:dyDescent="0.25">
      <c r="B8542" s="109"/>
      <c r="C8542" s="16"/>
      <c r="Y8542" s="98"/>
    </row>
    <row r="8543" spans="2:25" x14ac:dyDescent="0.25">
      <c r="B8543" s="109"/>
      <c r="C8543" s="16"/>
      <c r="Y8543" s="98"/>
    </row>
    <row r="8544" spans="2:25" x14ac:dyDescent="0.25">
      <c r="B8544" s="109"/>
      <c r="C8544" s="16"/>
      <c r="Y8544" s="98"/>
    </row>
    <row r="8545" spans="2:25" x14ac:dyDescent="0.25">
      <c r="B8545" s="109"/>
      <c r="C8545" s="16"/>
      <c r="Y8545" s="98"/>
    </row>
    <row r="8546" spans="2:25" x14ac:dyDescent="0.25">
      <c r="B8546" s="109"/>
      <c r="C8546" s="16"/>
      <c r="Y8546" s="98"/>
    </row>
    <row r="8547" spans="2:25" x14ac:dyDescent="0.25">
      <c r="B8547" s="109"/>
      <c r="C8547" s="16"/>
      <c r="Y8547" s="98"/>
    </row>
    <row r="8548" spans="2:25" x14ac:dyDescent="0.25">
      <c r="B8548" s="109"/>
      <c r="C8548" s="16"/>
      <c r="Y8548" s="98"/>
    </row>
    <row r="8549" spans="2:25" x14ac:dyDescent="0.25">
      <c r="B8549" s="109"/>
      <c r="C8549" s="16"/>
      <c r="Y8549" s="98"/>
    </row>
    <row r="8550" spans="2:25" x14ac:dyDescent="0.25">
      <c r="B8550" s="109"/>
      <c r="C8550" s="16"/>
      <c r="Y8550" s="98"/>
    </row>
    <row r="8551" spans="2:25" x14ac:dyDescent="0.25">
      <c r="B8551" s="109"/>
      <c r="C8551" s="16"/>
      <c r="Y8551" s="98"/>
    </row>
    <row r="8552" spans="2:25" x14ac:dyDescent="0.25">
      <c r="B8552" s="109"/>
      <c r="C8552" s="16"/>
      <c r="Y8552" s="98"/>
    </row>
    <row r="8553" spans="2:25" x14ac:dyDescent="0.25">
      <c r="B8553" s="109"/>
      <c r="C8553" s="16"/>
      <c r="Y8553" s="98"/>
    </row>
    <row r="8554" spans="2:25" x14ac:dyDescent="0.25">
      <c r="B8554" s="109"/>
      <c r="C8554" s="16"/>
      <c r="Y8554" s="98"/>
    </row>
    <row r="8555" spans="2:25" x14ac:dyDescent="0.25">
      <c r="B8555" s="109"/>
      <c r="C8555" s="16"/>
      <c r="Y8555" s="98"/>
    </row>
    <row r="8556" spans="2:25" x14ac:dyDescent="0.25">
      <c r="B8556" s="109"/>
      <c r="C8556" s="16"/>
      <c r="Y8556" s="98"/>
    </row>
    <row r="8557" spans="2:25" x14ac:dyDescent="0.25">
      <c r="B8557" s="109"/>
      <c r="C8557" s="16"/>
      <c r="Y8557" s="98"/>
    </row>
    <row r="8558" spans="2:25" x14ac:dyDescent="0.25">
      <c r="B8558" s="109"/>
      <c r="C8558" s="16"/>
      <c r="Y8558" s="98"/>
    </row>
    <row r="8559" spans="2:25" x14ac:dyDescent="0.25">
      <c r="B8559" s="109"/>
      <c r="C8559" s="16"/>
      <c r="Y8559" s="98"/>
    </row>
    <row r="8560" spans="2:25" x14ac:dyDescent="0.25">
      <c r="B8560" s="109"/>
      <c r="C8560" s="16"/>
      <c r="Y8560" s="98"/>
    </row>
    <row r="8561" spans="2:25" x14ac:dyDescent="0.25">
      <c r="B8561" s="109"/>
      <c r="C8561" s="16"/>
      <c r="Y8561" s="98"/>
    </row>
    <row r="8562" spans="2:25" x14ac:dyDescent="0.25">
      <c r="B8562" s="109"/>
      <c r="C8562" s="16"/>
      <c r="Y8562" s="98"/>
    </row>
    <row r="8563" spans="2:25" x14ac:dyDescent="0.25">
      <c r="B8563" s="109"/>
      <c r="C8563" s="16"/>
      <c r="Y8563" s="98"/>
    </row>
    <row r="8564" spans="2:25" x14ac:dyDescent="0.25">
      <c r="B8564" s="109"/>
      <c r="C8564" s="16"/>
      <c r="Y8564" s="98"/>
    </row>
    <row r="8565" spans="2:25" x14ac:dyDescent="0.25">
      <c r="B8565" s="109"/>
      <c r="C8565" s="16"/>
      <c r="Y8565" s="98"/>
    </row>
    <row r="8566" spans="2:25" x14ac:dyDescent="0.25">
      <c r="B8566" s="109"/>
      <c r="C8566" s="16"/>
      <c r="Y8566" s="98"/>
    </row>
    <row r="8567" spans="2:25" x14ac:dyDescent="0.25">
      <c r="B8567" s="109"/>
      <c r="C8567" s="16"/>
      <c r="Y8567" s="98"/>
    </row>
    <row r="8568" spans="2:25" x14ac:dyDescent="0.25">
      <c r="B8568" s="109"/>
      <c r="C8568" s="16"/>
      <c r="Y8568" s="98"/>
    </row>
    <row r="8569" spans="2:25" x14ac:dyDescent="0.25">
      <c r="B8569" s="109"/>
      <c r="C8569" s="16"/>
      <c r="Y8569" s="98"/>
    </row>
    <row r="8570" spans="2:25" x14ac:dyDescent="0.25">
      <c r="B8570" s="109"/>
      <c r="C8570" s="16"/>
      <c r="Y8570" s="98"/>
    </row>
    <row r="8571" spans="2:25" x14ac:dyDescent="0.25">
      <c r="B8571" s="109"/>
      <c r="C8571" s="16"/>
      <c r="Y8571" s="98"/>
    </row>
    <row r="8572" spans="2:25" x14ac:dyDescent="0.25">
      <c r="B8572" s="109"/>
      <c r="C8572" s="16"/>
      <c r="Y8572" s="98"/>
    </row>
    <row r="8573" spans="2:25" x14ac:dyDescent="0.25">
      <c r="B8573" s="109"/>
      <c r="C8573" s="16"/>
      <c r="Y8573" s="98"/>
    </row>
    <row r="8574" spans="2:25" x14ac:dyDescent="0.25">
      <c r="B8574" s="109"/>
      <c r="C8574" s="16"/>
      <c r="Y8574" s="98"/>
    </row>
    <row r="8575" spans="2:25" x14ac:dyDescent="0.25">
      <c r="B8575" s="109"/>
      <c r="C8575" s="16"/>
      <c r="Y8575" s="98"/>
    </row>
    <row r="8576" spans="2:25" x14ac:dyDescent="0.25">
      <c r="B8576" s="109"/>
      <c r="C8576" s="16"/>
      <c r="Y8576" s="98"/>
    </row>
    <row r="8577" spans="2:25" x14ac:dyDescent="0.25">
      <c r="B8577" s="109"/>
      <c r="C8577" s="16"/>
      <c r="Y8577" s="98"/>
    </row>
    <row r="8578" spans="2:25" x14ac:dyDescent="0.25">
      <c r="B8578" s="109"/>
      <c r="C8578" s="16"/>
      <c r="Y8578" s="98"/>
    </row>
    <row r="8579" spans="2:25" x14ac:dyDescent="0.25">
      <c r="B8579" s="109"/>
      <c r="C8579" s="16"/>
      <c r="Y8579" s="98"/>
    </row>
    <row r="8580" spans="2:25" x14ac:dyDescent="0.25">
      <c r="B8580" s="109"/>
      <c r="C8580" s="16"/>
      <c r="Y8580" s="98"/>
    </row>
    <row r="8581" spans="2:25" x14ac:dyDescent="0.25">
      <c r="B8581" s="109"/>
      <c r="C8581" s="16"/>
      <c r="Y8581" s="98"/>
    </row>
    <row r="8582" spans="2:25" x14ac:dyDescent="0.25">
      <c r="B8582" s="109"/>
      <c r="C8582" s="16"/>
      <c r="Y8582" s="98"/>
    </row>
    <row r="8583" spans="2:25" x14ac:dyDescent="0.25">
      <c r="B8583" s="109"/>
      <c r="C8583" s="16"/>
      <c r="Y8583" s="98"/>
    </row>
    <row r="8584" spans="2:25" x14ac:dyDescent="0.25">
      <c r="B8584" s="109"/>
      <c r="C8584" s="16"/>
      <c r="Y8584" s="98"/>
    </row>
    <row r="8585" spans="2:25" x14ac:dyDescent="0.25">
      <c r="B8585" s="109"/>
      <c r="C8585" s="16"/>
      <c r="Y8585" s="98"/>
    </row>
    <row r="8586" spans="2:25" x14ac:dyDescent="0.25">
      <c r="B8586" s="109"/>
      <c r="C8586" s="16"/>
      <c r="Y8586" s="98"/>
    </row>
    <row r="8587" spans="2:25" x14ac:dyDescent="0.25">
      <c r="B8587" s="109"/>
      <c r="C8587" s="16"/>
      <c r="Y8587" s="98"/>
    </row>
    <row r="8588" spans="2:25" x14ac:dyDescent="0.25">
      <c r="B8588" s="109"/>
      <c r="C8588" s="16"/>
      <c r="Y8588" s="98"/>
    </row>
    <row r="8589" spans="2:25" x14ac:dyDescent="0.25">
      <c r="B8589" s="109"/>
      <c r="C8589" s="16"/>
      <c r="Y8589" s="98"/>
    </row>
    <row r="8590" spans="2:25" x14ac:dyDescent="0.25">
      <c r="B8590" s="109"/>
      <c r="C8590" s="16"/>
      <c r="Y8590" s="98"/>
    </row>
    <row r="8591" spans="2:25" x14ac:dyDescent="0.25">
      <c r="B8591" s="109"/>
      <c r="C8591" s="16"/>
      <c r="Y8591" s="98"/>
    </row>
    <row r="8592" spans="2:25" x14ac:dyDescent="0.25">
      <c r="B8592" s="109"/>
      <c r="C8592" s="16"/>
      <c r="Y8592" s="98"/>
    </row>
    <row r="8593" spans="2:25" x14ac:dyDescent="0.25">
      <c r="B8593" s="109"/>
      <c r="C8593" s="16"/>
      <c r="Y8593" s="98"/>
    </row>
    <row r="8594" spans="2:25" x14ac:dyDescent="0.25">
      <c r="B8594" s="109"/>
      <c r="C8594" s="16"/>
      <c r="Y8594" s="98"/>
    </row>
    <row r="8595" spans="2:25" x14ac:dyDescent="0.25">
      <c r="B8595" s="109"/>
      <c r="C8595" s="16"/>
      <c r="Y8595" s="98"/>
    </row>
    <row r="8596" spans="2:25" x14ac:dyDescent="0.25">
      <c r="B8596" s="109"/>
      <c r="C8596" s="16"/>
      <c r="Y8596" s="98"/>
    </row>
    <row r="8597" spans="2:25" x14ac:dyDescent="0.25">
      <c r="B8597" s="109"/>
      <c r="C8597" s="16"/>
      <c r="Y8597" s="98"/>
    </row>
    <row r="8598" spans="2:25" x14ac:dyDescent="0.25">
      <c r="B8598" s="109"/>
      <c r="C8598" s="16"/>
      <c r="Y8598" s="98"/>
    </row>
    <row r="8599" spans="2:25" x14ac:dyDescent="0.25">
      <c r="B8599" s="109"/>
      <c r="C8599" s="16"/>
      <c r="Y8599" s="98"/>
    </row>
    <row r="8600" spans="2:25" x14ac:dyDescent="0.25">
      <c r="B8600" s="109"/>
      <c r="C8600" s="16"/>
      <c r="Y8600" s="98"/>
    </row>
    <row r="8601" spans="2:25" x14ac:dyDescent="0.25">
      <c r="B8601" s="109"/>
      <c r="C8601" s="16"/>
      <c r="Y8601" s="98"/>
    </row>
    <row r="8602" spans="2:25" x14ac:dyDescent="0.25">
      <c r="B8602" s="109"/>
      <c r="C8602" s="16"/>
      <c r="Y8602" s="98"/>
    </row>
    <row r="8603" spans="2:25" x14ac:dyDescent="0.25">
      <c r="B8603" s="109"/>
      <c r="C8603" s="16"/>
      <c r="Y8603" s="98"/>
    </row>
    <row r="8604" spans="2:25" x14ac:dyDescent="0.25">
      <c r="B8604" s="109"/>
      <c r="C8604" s="16"/>
      <c r="Y8604" s="98"/>
    </row>
    <row r="8605" spans="2:25" x14ac:dyDescent="0.25">
      <c r="B8605" s="109"/>
      <c r="C8605" s="16"/>
      <c r="Y8605" s="98"/>
    </row>
    <row r="8606" spans="2:25" x14ac:dyDescent="0.25">
      <c r="B8606" s="109"/>
      <c r="C8606" s="16"/>
      <c r="Y8606" s="98"/>
    </row>
    <row r="8607" spans="2:25" x14ac:dyDescent="0.25">
      <c r="B8607" s="109"/>
      <c r="C8607" s="16"/>
      <c r="Y8607" s="98"/>
    </row>
    <row r="8608" spans="2:25" x14ac:dyDescent="0.25">
      <c r="B8608" s="109"/>
      <c r="C8608" s="16"/>
      <c r="Y8608" s="98"/>
    </row>
    <row r="8609" spans="2:25" x14ac:dyDescent="0.25">
      <c r="B8609" s="109"/>
      <c r="C8609" s="16"/>
      <c r="Y8609" s="98"/>
    </row>
    <row r="8610" spans="2:25" x14ac:dyDescent="0.25">
      <c r="B8610" s="109"/>
      <c r="C8610" s="16"/>
      <c r="Y8610" s="98"/>
    </row>
    <row r="8611" spans="2:25" x14ac:dyDescent="0.25">
      <c r="B8611" s="109"/>
      <c r="C8611" s="16"/>
      <c r="Y8611" s="98"/>
    </row>
    <row r="8612" spans="2:25" x14ac:dyDescent="0.25">
      <c r="B8612" s="109"/>
      <c r="C8612" s="16"/>
      <c r="Y8612" s="98"/>
    </row>
    <row r="8613" spans="2:25" x14ac:dyDescent="0.25">
      <c r="B8613" s="109"/>
      <c r="C8613" s="16"/>
      <c r="Y8613" s="98"/>
    </row>
    <row r="8614" spans="2:25" x14ac:dyDescent="0.25">
      <c r="B8614" s="109"/>
      <c r="C8614" s="16"/>
      <c r="Y8614" s="98"/>
    </row>
    <row r="8615" spans="2:25" x14ac:dyDescent="0.25">
      <c r="B8615" s="109"/>
      <c r="C8615" s="16"/>
      <c r="Y8615" s="98"/>
    </row>
    <row r="8616" spans="2:25" x14ac:dyDescent="0.25">
      <c r="B8616" s="109"/>
      <c r="C8616" s="16"/>
      <c r="Y8616" s="98"/>
    </row>
    <row r="8617" spans="2:25" x14ac:dyDescent="0.25">
      <c r="B8617" s="109"/>
      <c r="C8617" s="16"/>
      <c r="Y8617" s="98"/>
    </row>
    <row r="8618" spans="2:25" x14ac:dyDescent="0.25">
      <c r="B8618" s="109"/>
      <c r="C8618" s="16"/>
      <c r="Y8618" s="98"/>
    </row>
    <row r="8619" spans="2:25" x14ac:dyDescent="0.25">
      <c r="B8619" s="109"/>
      <c r="C8619" s="16"/>
      <c r="Y8619" s="98"/>
    </row>
    <row r="8620" spans="2:25" x14ac:dyDescent="0.25">
      <c r="B8620" s="109"/>
      <c r="C8620" s="16"/>
      <c r="Y8620" s="98"/>
    </row>
    <row r="8621" spans="2:25" x14ac:dyDescent="0.25">
      <c r="B8621" s="109"/>
      <c r="C8621" s="16"/>
      <c r="Y8621" s="98"/>
    </row>
    <row r="8622" spans="2:25" x14ac:dyDescent="0.25">
      <c r="B8622" s="109"/>
      <c r="C8622" s="16"/>
      <c r="Y8622" s="98"/>
    </row>
    <row r="8623" spans="2:25" x14ac:dyDescent="0.25">
      <c r="B8623" s="109"/>
      <c r="C8623" s="16"/>
      <c r="Y8623" s="98"/>
    </row>
    <row r="8624" spans="2:25" x14ac:dyDescent="0.25">
      <c r="B8624" s="109"/>
      <c r="C8624" s="16"/>
      <c r="Y8624" s="98"/>
    </row>
    <row r="8625" spans="2:25" x14ac:dyDescent="0.25">
      <c r="B8625" s="109"/>
      <c r="C8625" s="16"/>
      <c r="Y8625" s="98"/>
    </row>
    <row r="8626" spans="2:25" x14ac:dyDescent="0.25">
      <c r="B8626" s="109"/>
      <c r="C8626" s="16"/>
      <c r="Y8626" s="98"/>
    </row>
    <row r="8627" spans="2:25" x14ac:dyDescent="0.25">
      <c r="B8627" s="109"/>
      <c r="C8627" s="16"/>
      <c r="Y8627" s="98"/>
    </row>
    <row r="8628" spans="2:25" x14ac:dyDescent="0.25">
      <c r="B8628" s="109"/>
      <c r="C8628" s="16"/>
      <c r="Y8628" s="98"/>
    </row>
    <row r="8629" spans="2:25" x14ac:dyDescent="0.25">
      <c r="B8629" s="109"/>
      <c r="C8629" s="16"/>
      <c r="Y8629" s="98"/>
    </row>
    <row r="8630" spans="2:25" x14ac:dyDescent="0.25">
      <c r="B8630" s="109"/>
      <c r="C8630" s="16"/>
      <c r="Y8630" s="98"/>
    </row>
    <row r="8631" spans="2:25" x14ac:dyDescent="0.25">
      <c r="B8631" s="109"/>
      <c r="C8631" s="16"/>
      <c r="Y8631" s="98"/>
    </row>
    <row r="8632" spans="2:25" x14ac:dyDescent="0.25">
      <c r="B8632" s="109"/>
      <c r="C8632" s="16"/>
      <c r="Y8632" s="98"/>
    </row>
    <row r="8633" spans="2:25" x14ac:dyDescent="0.25">
      <c r="B8633" s="109"/>
      <c r="C8633" s="16"/>
      <c r="Y8633" s="98"/>
    </row>
    <row r="8634" spans="2:25" x14ac:dyDescent="0.25">
      <c r="B8634" s="109"/>
      <c r="C8634" s="16"/>
      <c r="Y8634" s="98"/>
    </row>
    <row r="8635" spans="2:25" x14ac:dyDescent="0.25">
      <c r="B8635" s="109"/>
      <c r="C8635" s="16"/>
      <c r="Y8635" s="98"/>
    </row>
    <row r="8636" spans="2:25" x14ac:dyDescent="0.25">
      <c r="B8636" s="109"/>
      <c r="C8636" s="16"/>
      <c r="Y8636" s="98"/>
    </row>
    <row r="8637" spans="2:25" x14ac:dyDescent="0.25">
      <c r="B8637" s="109"/>
      <c r="C8637" s="16"/>
      <c r="Y8637" s="98"/>
    </row>
    <row r="8638" spans="2:25" x14ac:dyDescent="0.25">
      <c r="B8638" s="109"/>
      <c r="C8638" s="16"/>
      <c r="Y8638" s="98"/>
    </row>
    <row r="8639" spans="2:25" x14ac:dyDescent="0.25">
      <c r="B8639" s="109"/>
      <c r="C8639" s="16"/>
      <c r="Y8639" s="98"/>
    </row>
    <row r="8640" spans="2:25" x14ac:dyDescent="0.25">
      <c r="B8640" s="109"/>
      <c r="C8640" s="16"/>
      <c r="Y8640" s="98"/>
    </row>
    <row r="8641" spans="2:25" x14ac:dyDescent="0.25">
      <c r="B8641" s="109"/>
      <c r="C8641" s="16"/>
      <c r="Y8641" s="98"/>
    </row>
    <row r="8642" spans="2:25" x14ac:dyDescent="0.25">
      <c r="B8642" s="109"/>
      <c r="C8642" s="16"/>
      <c r="Y8642" s="98"/>
    </row>
    <row r="8643" spans="2:25" x14ac:dyDescent="0.25">
      <c r="B8643" s="109"/>
      <c r="C8643" s="16"/>
      <c r="Y8643" s="98"/>
    </row>
    <row r="8644" spans="2:25" x14ac:dyDescent="0.25">
      <c r="B8644" s="109"/>
      <c r="C8644" s="16"/>
      <c r="Y8644" s="98"/>
    </row>
    <row r="8645" spans="2:25" x14ac:dyDescent="0.25">
      <c r="B8645" s="109"/>
      <c r="C8645" s="16"/>
      <c r="Y8645" s="98"/>
    </row>
    <row r="8646" spans="2:25" x14ac:dyDescent="0.25">
      <c r="B8646" s="109"/>
      <c r="C8646" s="16"/>
      <c r="Y8646" s="98"/>
    </row>
    <row r="8647" spans="2:25" x14ac:dyDescent="0.25">
      <c r="B8647" s="109"/>
      <c r="C8647" s="16"/>
      <c r="Y8647" s="98"/>
    </row>
    <row r="8648" spans="2:25" x14ac:dyDescent="0.25">
      <c r="B8648" s="109"/>
      <c r="C8648" s="16"/>
      <c r="Y8648" s="98"/>
    </row>
    <row r="8649" spans="2:25" x14ac:dyDescent="0.25">
      <c r="B8649" s="109"/>
      <c r="C8649" s="16"/>
      <c r="Y8649" s="98"/>
    </row>
    <row r="8650" spans="2:25" x14ac:dyDescent="0.25">
      <c r="B8650" s="109"/>
      <c r="C8650" s="16"/>
      <c r="Y8650" s="98"/>
    </row>
    <row r="8651" spans="2:25" x14ac:dyDescent="0.25">
      <c r="B8651" s="109"/>
      <c r="C8651" s="16"/>
      <c r="Y8651" s="98"/>
    </row>
    <row r="8652" spans="2:25" x14ac:dyDescent="0.25">
      <c r="B8652" s="109"/>
      <c r="C8652" s="16"/>
      <c r="Y8652" s="98"/>
    </row>
    <row r="8653" spans="2:25" x14ac:dyDescent="0.25">
      <c r="B8653" s="109"/>
      <c r="C8653" s="16"/>
      <c r="Y8653" s="98"/>
    </row>
    <row r="8654" spans="2:25" x14ac:dyDescent="0.25">
      <c r="B8654" s="109"/>
      <c r="C8654" s="16"/>
      <c r="Y8654" s="98"/>
    </row>
    <row r="8655" spans="2:25" x14ac:dyDescent="0.25">
      <c r="B8655" s="109"/>
      <c r="C8655" s="16"/>
      <c r="Y8655" s="98"/>
    </row>
    <row r="8656" spans="2:25" x14ac:dyDescent="0.25">
      <c r="B8656" s="109"/>
      <c r="C8656" s="16"/>
      <c r="Y8656" s="98"/>
    </row>
    <row r="8657" spans="2:25" x14ac:dyDescent="0.25">
      <c r="B8657" s="109"/>
      <c r="C8657" s="16"/>
      <c r="Y8657" s="98"/>
    </row>
    <row r="8658" spans="2:25" x14ac:dyDescent="0.25">
      <c r="B8658" s="109"/>
      <c r="C8658" s="16"/>
      <c r="Y8658" s="98"/>
    </row>
    <row r="8659" spans="2:25" x14ac:dyDescent="0.25">
      <c r="B8659" s="109"/>
      <c r="C8659" s="16"/>
      <c r="Y8659" s="98"/>
    </row>
    <row r="8660" spans="2:25" x14ac:dyDescent="0.25">
      <c r="B8660" s="109"/>
      <c r="C8660" s="16"/>
      <c r="Y8660" s="98"/>
    </row>
    <row r="8661" spans="2:25" x14ac:dyDescent="0.25">
      <c r="B8661" s="109"/>
      <c r="C8661" s="16"/>
      <c r="Y8661" s="98"/>
    </row>
    <row r="8662" spans="2:25" x14ac:dyDescent="0.25">
      <c r="B8662" s="109"/>
      <c r="C8662" s="16"/>
      <c r="Y8662" s="98"/>
    </row>
    <row r="8663" spans="2:25" x14ac:dyDescent="0.25">
      <c r="B8663" s="109"/>
      <c r="C8663" s="16"/>
      <c r="Y8663" s="98"/>
    </row>
    <row r="8664" spans="2:25" x14ac:dyDescent="0.25">
      <c r="B8664" s="109"/>
      <c r="C8664" s="16"/>
      <c r="Y8664" s="98"/>
    </row>
    <row r="8665" spans="2:25" x14ac:dyDescent="0.25">
      <c r="B8665" s="109"/>
      <c r="C8665" s="16"/>
      <c r="Y8665" s="98"/>
    </row>
    <row r="8666" spans="2:25" x14ac:dyDescent="0.25">
      <c r="B8666" s="109"/>
      <c r="C8666" s="16"/>
      <c r="Y8666" s="98"/>
    </row>
    <row r="8667" spans="2:25" x14ac:dyDescent="0.25">
      <c r="B8667" s="109"/>
      <c r="C8667" s="16"/>
      <c r="Y8667" s="98"/>
    </row>
    <row r="8668" spans="2:25" x14ac:dyDescent="0.25">
      <c r="B8668" s="109"/>
      <c r="C8668" s="16"/>
      <c r="Y8668" s="98"/>
    </row>
    <row r="8669" spans="2:25" x14ac:dyDescent="0.25">
      <c r="B8669" s="109"/>
      <c r="C8669" s="16"/>
      <c r="Y8669" s="98"/>
    </row>
    <row r="8670" spans="2:25" x14ac:dyDescent="0.25">
      <c r="B8670" s="109"/>
      <c r="C8670" s="16"/>
      <c r="Y8670" s="98"/>
    </row>
    <row r="8671" spans="2:25" x14ac:dyDescent="0.25">
      <c r="B8671" s="109"/>
      <c r="C8671" s="16"/>
      <c r="Y8671" s="98"/>
    </row>
    <row r="8672" spans="2:25" x14ac:dyDescent="0.25">
      <c r="B8672" s="109"/>
      <c r="C8672" s="16"/>
      <c r="Y8672" s="98"/>
    </row>
    <row r="8673" spans="2:25" x14ac:dyDescent="0.25">
      <c r="B8673" s="109"/>
      <c r="C8673" s="16"/>
      <c r="Y8673" s="98"/>
    </row>
    <row r="8674" spans="2:25" x14ac:dyDescent="0.25">
      <c r="B8674" s="109"/>
      <c r="C8674" s="16"/>
      <c r="Y8674" s="98"/>
    </row>
    <row r="8675" spans="2:25" x14ac:dyDescent="0.25">
      <c r="B8675" s="109"/>
      <c r="C8675" s="16"/>
      <c r="Y8675" s="98"/>
    </row>
    <row r="8676" spans="2:25" x14ac:dyDescent="0.25">
      <c r="B8676" s="109"/>
      <c r="C8676" s="16"/>
      <c r="Y8676" s="98"/>
    </row>
    <row r="8677" spans="2:25" x14ac:dyDescent="0.25">
      <c r="B8677" s="109"/>
      <c r="C8677" s="16"/>
      <c r="Y8677" s="98"/>
    </row>
    <row r="8678" spans="2:25" x14ac:dyDescent="0.25">
      <c r="B8678" s="109"/>
      <c r="C8678" s="16"/>
      <c r="Y8678" s="98"/>
    </row>
    <row r="8679" spans="2:25" x14ac:dyDescent="0.25">
      <c r="B8679" s="109"/>
      <c r="C8679" s="16"/>
      <c r="Y8679" s="98"/>
    </row>
    <row r="8680" spans="2:25" x14ac:dyDescent="0.25">
      <c r="B8680" s="109"/>
      <c r="C8680" s="16"/>
      <c r="Y8680" s="98"/>
    </row>
    <row r="8681" spans="2:25" x14ac:dyDescent="0.25">
      <c r="B8681" s="109"/>
      <c r="C8681" s="16"/>
      <c r="Y8681" s="98"/>
    </row>
    <row r="8682" spans="2:25" x14ac:dyDescent="0.25">
      <c r="B8682" s="109"/>
      <c r="C8682" s="16"/>
      <c r="Y8682" s="98"/>
    </row>
    <row r="8683" spans="2:25" x14ac:dyDescent="0.25">
      <c r="B8683" s="109"/>
      <c r="C8683" s="16"/>
      <c r="Y8683" s="98"/>
    </row>
    <row r="8684" spans="2:25" x14ac:dyDescent="0.25">
      <c r="B8684" s="109"/>
      <c r="C8684" s="16"/>
      <c r="Y8684" s="98"/>
    </row>
    <row r="8685" spans="2:25" x14ac:dyDescent="0.25">
      <c r="B8685" s="109"/>
      <c r="C8685" s="16"/>
      <c r="Y8685" s="98"/>
    </row>
    <row r="8686" spans="2:25" x14ac:dyDescent="0.25">
      <c r="B8686" s="109"/>
      <c r="C8686" s="16"/>
      <c r="Y8686" s="98"/>
    </row>
    <row r="8687" spans="2:25" x14ac:dyDescent="0.25">
      <c r="B8687" s="109"/>
      <c r="C8687" s="16"/>
      <c r="Y8687" s="98"/>
    </row>
    <row r="8688" spans="2:25" x14ac:dyDescent="0.25">
      <c r="B8688" s="109"/>
      <c r="C8688" s="16"/>
      <c r="Y8688" s="98"/>
    </row>
    <row r="8689" spans="2:25" x14ac:dyDescent="0.25">
      <c r="B8689" s="109"/>
      <c r="C8689" s="16"/>
      <c r="Y8689" s="98"/>
    </row>
    <row r="8690" spans="2:25" x14ac:dyDescent="0.25">
      <c r="B8690" s="109"/>
      <c r="C8690" s="16"/>
      <c r="Y8690" s="98"/>
    </row>
    <row r="8691" spans="2:25" x14ac:dyDescent="0.25">
      <c r="B8691" s="109"/>
      <c r="C8691" s="16"/>
      <c r="Y8691" s="98"/>
    </row>
    <row r="8692" spans="2:25" x14ac:dyDescent="0.25">
      <c r="B8692" s="109"/>
      <c r="C8692" s="16"/>
      <c r="Y8692" s="98"/>
    </row>
    <row r="8693" spans="2:25" x14ac:dyDescent="0.25">
      <c r="B8693" s="109"/>
      <c r="C8693" s="16"/>
      <c r="Y8693" s="98"/>
    </row>
    <row r="8694" spans="2:25" x14ac:dyDescent="0.25">
      <c r="B8694" s="109"/>
      <c r="C8694" s="16"/>
      <c r="Y8694" s="98"/>
    </row>
    <row r="8695" spans="2:25" x14ac:dyDescent="0.25">
      <c r="B8695" s="109"/>
      <c r="C8695" s="16"/>
      <c r="Y8695" s="98"/>
    </row>
    <row r="8696" spans="2:25" x14ac:dyDescent="0.25">
      <c r="B8696" s="109"/>
      <c r="C8696" s="16"/>
      <c r="Y8696" s="98"/>
    </row>
    <row r="8697" spans="2:25" x14ac:dyDescent="0.25">
      <c r="B8697" s="109"/>
      <c r="C8697" s="16"/>
      <c r="Y8697" s="98"/>
    </row>
    <row r="8698" spans="2:25" x14ac:dyDescent="0.25">
      <c r="B8698" s="109"/>
      <c r="C8698" s="16"/>
      <c r="Y8698" s="98"/>
    </row>
    <row r="8699" spans="2:25" x14ac:dyDescent="0.25">
      <c r="B8699" s="109"/>
      <c r="C8699" s="16"/>
      <c r="Y8699" s="98"/>
    </row>
    <row r="8700" spans="2:25" x14ac:dyDescent="0.25">
      <c r="B8700" s="109"/>
      <c r="C8700" s="16"/>
      <c r="Y8700" s="98"/>
    </row>
    <row r="8701" spans="2:25" x14ac:dyDescent="0.25">
      <c r="B8701" s="109"/>
      <c r="C8701" s="16"/>
      <c r="Y8701" s="98"/>
    </row>
    <row r="8702" spans="2:25" x14ac:dyDescent="0.25">
      <c r="B8702" s="109"/>
      <c r="C8702" s="16"/>
      <c r="Y8702" s="98"/>
    </row>
    <row r="8703" spans="2:25" x14ac:dyDescent="0.25">
      <c r="B8703" s="109"/>
      <c r="C8703" s="16"/>
      <c r="Y8703" s="98"/>
    </row>
    <row r="8704" spans="2:25" x14ac:dyDescent="0.25">
      <c r="B8704" s="109"/>
      <c r="C8704" s="16"/>
      <c r="Y8704" s="98"/>
    </row>
    <row r="8705" spans="2:25" x14ac:dyDescent="0.25">
      <c r="B8705" s="109"/>
      <c r="C8705" s="16"/>
      <c r="Y8705" s="98"/>
    </row>
    <row r="8706" spans="2:25" x14ac:dyDescent="0.25">
      <c r="B8706" s="109"/>
      <c r="C8706" s="16"/>
      <c r="Y8706" s="98"/>
    </row>
    <row r="8707" spans="2:25" x14ac:dyDescent="0.25">
      <c r="B8707" s="109"/>
      <c r="C8707" s="16"/>
      <c r="Y8707" s="98"/>
    </row>
    <row r="8708" spans="2:25" x14ac:dyDescent="0.25">
      <c r="B8708" s="109"/>
      <c r="C8708" s="16"/>
      <c r="Y8708" s="98"/>
    </row>
    <row r="8709" spans="2:25" x14ac:dyDescent="0.25">
      <c r="B8709" s="109"/>
      <c r="C8709" s="16"/>
      <c r="Y8709" s="98"/>
    </row>
    <row r="8710" spans="2:25" x14ac:dyDescent="0.25">
      <c r="B8710" s="109"/>
      <c r="C8710" s="16"/>
      <c r="Y8710" s="98"/>
    </row>
    <row r="8711" spans="2:25" x14ac:dyDescent="0.25">
      <c r="B8711" s="109"/>
      <c r="C8711" s="16"/>
      <c r="Y8711" s="98"/>
    </row>
    <row r="8712" spans="2:25" x14ac:dyDescent="0.25">
      <c r="B8712" s="109"/>
      <c r="C8712" s="16"/>
      <c r="Y8712" s="98"/>
    </row>
    <row r="8713" spans="2:25" x14ac:dyDescent="0.25">
      <c r="B8713" s="109"/>
      <c r="C8713" s="16"/>
      <c r="Y8713" s="98"/>
    </row>
    <row r="8714" spans="2:25" x14ac:dyDescent="0.25">
      <c r="B8714" s="109"/>
      <c r="C8714" s="16"/>
      <c r="Y8714" s="98"/>
    </row>
    <row r="8715" spans="2:25" x14ac:dyDescent="0.25">
      <c r="B8715" s="109"/>
      <c r="C8715" s="16"/>
      <c r="Y8715" s="98"/>
    </row>
    <row r="8716" spans="2:25" x14ac:dyDescent="0.25">
      <c r="B8716" s="109"/>
      <c r="C8716" s="16"/>
      <c r="Y8716" s="98"/>
    </row>
    <row r="8717" spans="2:25" x14ac:dyDescent="0.25">
      <c r="B8717" s="109"/>
      <c r="C8717" s="16"/>
      <c r="Y8717" s="98"/>
    </row>
    <row r="8718" spans="2:25" x14ac:dyDescent="0.25">
      <c r="B8718" s="109"/>
      <c r="C8718" s="16"/>
      <c r="Y8718" s="98"/>
    </row>
    <row r="8719" spans="2:25" x14ac:dyDescent="0.25">
      <c r="B8719" s="109"/>
      <c r="C8719" s="16"/>
      <c r="Y8719" s="98"/>
    </row>
    <row r="8720" spans="2:25" x14ac:dyDescent="0.25">
      <c r="B8720" s="109"/>
      <c r="C8720" s="16"/>
      <c r="Y8720" s="98"/>
    </row>
    <row r="8721" spans="2:25" x14ac:dyDescent="0.25">
      <c r="B8721" s="109"/>
      <c r="C8721" s="16"/>
      <c r="Y8721" s="98"/>
    </row>
    <row r="8722" spans="2:25" x14ac:dyDescent="0.25">
      <c r="B8722" s="109"/>
      <c r="C8722" s="16"/>
      <c r="Y8722" s="98"/>
    </row>
    <row r="8723" spans="2:25" x14ac:dyDescent="0.25">
      <c r="B8723" s="109"/>
      <c r="C8723" s="16"/>
      <c r="Y8723" s="98"/>
    </row>
    <row r="8724" spans="2:25" x14ac:dyDescent="0.25">
      <c r="B8724" s="109"/>
      <c r="C8724" s="16"/>
      <c r="Y8724" s="98"/>
    </row>
    <row r="8725" spans="2:25" x14ac:dyDescent="0.25">
      <c r="B8725" s="109"/>
      <c r="C8725" s="16"/>
      <c r="Y8725" s="98"/>
    </row>
    <row r="8726" spans="2:25" x14ac:dyDescent="0.25">
      <c r="B8726" s="109"/>
      <c r="C8726" s="16"/>
      <c r="Y8726" s="98"/>
    </row>
    <row r="8727" spans="2:25" x14ac:dyDescent="0.25">
      <c r="B8727" s="109"/>
      <c r="C8727" s="16"/>
      <c r="Y8727" s="98"/>
    </row>
    <row r="8728" spans="2:25" x14ac:dyDescent="0.25">
      <c r="B8728" s="109"/>
      <c r="C8728" s="16"/>
      <c r="Y8728" s="98"/>
    </row>
    <row r="8729" spans="2:25" x14ac:dyDescent="0.25">
      <c r="B8729" s="109"/>
      <c r="C8729" s="16"/>
      <c r="Y8729" s="98"/>
    </row>
    <row r="8730" spans="2:25" x14ac:dyDescent="0.25">
      <c r="B8730" s="109"/>
      <c r="C8730" s="16"/>
      <c r="Y8730" s="98"/>
    </row>
    <row r="8731" spans="2:25" x14ac:dyDescent="0.25">
      <c r="B8731" s="109"/>
      <c r="C8731" s="16"/>
      <c r="Y8731" s="98"/>
    </row>
    <row r="8732" spans="2:25" x14ac:dyDescent="0.25">
      <c r="B8732" s="109"/>
      <c r="C8732" s="16"/>
      <c r="Y8732" s="98"/>
    </row>
    <row r="8733" spans="2:25" x14ac:dyDescent="0.25">
      <c r="B8733" s="109"/>
      <c r="C8733" s="16"/>
      <c r="Y8733" s="98"/>
    </row>
    <row r="8734" spans="2:25" x14ac:dyDescent="0.25">
      <c r="B8734" s="109"/>
      <c r="C8734" s="16"/>
      <c r="Y8734" s="98"/>
    </row>
    <row r="8735" spans="2:25" x14ac:dyDescent="0.25">
      <c r="B8735" s="109"/>
      <c r="C8735" s="16"/>
      <c r="Y8735" s="98"/>
    </row>
    <row r="8736" spans="2:25" x14ac:dyDescent="0.25">
      <c r="B8736" s="109"/>
      <c r="C8736" s="16"/>
      <c r="Y8736" s="98"/>
    </row>
    <row r="8737" spans="2:25" x14ac:dyDescent="0.25">
      <c r="B8737" s="109"/>
      <c r="C8737" s="16"/>
      <c r="Y8737" s="98"/>
    </row>
    <row r="8738" spans="2:25" x14ac:dyDescent="0.25">
      <c r="B8738" s="109"/>
      <c r="C8738" s="16"/>
      <c r="Y8738" s="98"/>
    </row>
    <row r="8739" spans="2:25" x14ac:dyDescent="0.25">
      <c r="B8739" s="109"/>
      <c r="C8739" s="16"/>
      <c r="Y8739" s="98"/>
    </row>
    <row r="8740" spans="2:25" x14ac:dyDescent="0.25">
      <c r="B8740" s="109"/>
      <c r="C8740" s="16"/>
      <c r="Y8740" s="98"/>
    </row>
    <row r="8741" spans="2:25" x14ac:dyDescent="0.25">
      <c r="B8741" s="109"/>
      <c r="C8741" s="16"/>
      <c r="Y8741" s="98"/>
    </row>
    <row r="8742" spans="2:25" x14ac:dyDescent="0.25">
      <c r="B8742" s="109"/>
      <c r="C8742" s="16"/>
      <c r="Y8742" s="98"/>
    </row>
    <row r="8743" spans="2:25" x14ac:dyDescent="0.25">
      <c r="B8743" s="109"/>
      <c r="C8743" s="16"/>
      <c r="Y8743" s="98"/>
    </row>
    <row r="8744" spans="2:25" x14ac:dyDescent="0.25">
      <c r="B8744" s="109"/>
      <c r="C8744" s="16"/>
      <c r="Y8744" s="98"/>
    </row>
    <row r="8745" spans="2:25" x14ac:dyDescent="0.25">
      <c r="B8745" s="109"/>
      <c r="C8745" s="16"/>
      <c r="Y8745" s="98"/>
    </row>
    <row r="8746" spans="2:25" x14ac:dyDescent="0.25">
      <c r="B8746" s="109"/>
      <c r="C8746" s="16"/>
      <c r="Y8746" s="98"/>
    </row>
    <row r="8747" spans="2:25" x14ac:dyDescent="0.25">
      <c r="B8747" s="109"/>
      <c r="C8747" s="16"/>
      <c r="Y8747" s="98"/>
    </row>
    <row r="8748" spans="2:25" x14ac:dyDescent="0.25">
      <c r="B8748" s="109"/>
      <c r="C8748" s="16"/>
      <c r="Y8748" s="98"/>
    </row>
    <row r="8749" spans="2:25" x14ac:dyDescent="0.25">
      <c r="B8749" s="109"/>
      <c r="C8749" s="16"/>
      <c r="Y8749" s="98"/>
    </row>
    <row r="8750" spans="2:25" x14ac:dyDescent="0.25">
      <c r="B8750" s="109"/>
      <c r="C8750" s="16"/>
      <c r="Y8750" s="98"/>
    </row>
    <row r="8751" spans="2:25" x14ac:dyDescent="0.25">
      <c r="B8751" s="109"/>
      <c r="C8751" s="16"/>
      <c r="Y8751" s="98"/>
    </row>
    <row r="8752" spans="2:25" x14ac:dyDescent="0.25">
      <c r="B8752" s="109"/>
      <c r="C8752" s="16"/>
      <c r="Y8752" s="98"/>
    </row>
    <row r="8753" spans="2:25" x14ac:dyDescent="0.25">
      <c r="B8753" s="109"/>
      <c r="C8753" s="16"/>
      <c r="Y8753" s="98"/>
    </row>
    <row r="8754" spans="2:25" x14ac:dyDescent="0.25">
      <c r="B8754" s="109"/>
      <c r="C8754" s="16"/>
      <c r="Y8754" s="98"/>
    </row>
    <row r="8755" spans="2:25" x14ac:dyDescent="0.25">
      <c r="B8755" s="109"/>
      <c r="C8755" s="16"/>
      <c r="Y8755" s="98"/>
    </row>
    <row r="8756" spans="2:25" x14ac:dyDescent="0.25">
      <c r="B8756" s="109"/>
      <c r="C8756" s="16"/>
      <c r="Y8756" s="98"/>
    </row>
    <row r="8757" spans="2:25" x14ac:dyDescent="0.25">
      <c r="B8757" s="109"/>
      <c r="C8757" s="16"/>
      <c r="Y8757" s="98"/>
    </row>
    <row r="8758" spans="2:25" x14ac:dyDescent="0.25">
      <c r="B8758" s="109"/>
      <c r="C8758" s="16"/>
      <c r="Y8758" s="98"/>
    </row>
    <row r="8759" spans="2:25" x14ac:dyDescent="0.25">
      <c r="B8759" s="109"/>
      <c r="C8759" s="16"/>
      <c r="Y8759" s="98"/>
    </row>
    <row r="8760" spans="2:25" x14ac:dyDescent="0.25">
      <c r="B8760" s="109"/>
      <c r="C8760" s="16"/>
      <c r="Y8760" s="98"/>
    </row>
    <row r="8761" spans="2:25" x14ac:dyDescent="0.25">
      <c r="B8761" s="109"/>
      <c r="C8761" s="16"/>
      <c r="Y8761" s="98"/>
    </row>
    <row r="8762" spans="2:25" x14ac:dyDescent="0.25">
      <c r="B8762" s="109"/>
      <c r="C8762" s="16"/>
      <c r="Y8762" s="98"/>
    </row>
    <row r="8763" spans="2:25" x14ac:dyDescent="0.25">
      <c r="B8763" s="109"/>
      <c r="C8763" s="16"/>
      <c r="Y8763" s="98"/>
    </row>
    <row r="8764" spans="2:25" x14ac:dyDescent="0.25">
      <c r="B8764" s="109"/>
      <c r="C8764" s="16"/>
      <c r="Y8764" s="98"/>
    </row>
    <row r="8765" spans="2:25" x14ac:dyDescent="0.25">
      <c r="B8765" s="109"/>
      <c r="C8765" s="16"/>
      <c r="Y8765" s="98"/>
    </row>
    <row r="8766" spans="2:25" x14ac:dyDescent="0.25">
      <c r="B8766" s="109"/>
      <c r="C8766" s="16"/>
      <c r="Y8766" s="98"/>
    </row>
    <row r="8767" spans="2:25" x14ac:dyDescent="0.25">
      <c r="B8767" s="109"/>
      <c r="C8767" s="16"/>
      <c r="Y8767" s="98"/>
    </row>
    <row r="8768" spans="2:25" x14ac:dyDescent="0.25">
      <c r="B8768" s="109"/>
      <c r="C8768" s="16"/>
      <c r="Y8768" s="98"/>
    </row>
    <row r="8769" spans="2:25" x14ac:dyDescent="0.25">
      <c r="B8769" s="109"/>
      <c r="C8769" s="16"/>
      <c r="Y8769" s="98"/>
    </row>
    <row r="8770" spans="2:25" x14ac:dyDescent="0.25">
      <c r="B8770" s="109"/>
      <c r="C8770" s="16"/>
      <c r="Y8770" s="98"/>
    </row>
    <row r="8771" spans="2:25" x14ac:dyDescent="0.25">
      <c r="B8771" s="109"/>
      <c r="C8771" s="16"/>
      <c r="Y8771" s="98"/>
    </row>
    <row r="8772" spans="2:25" x14ac:dyDescent="0.25">
      <c r="B8772" s="109"/>
      <c r="C8772" s="16"/>
      <c r="Y8772" s="98"/>
    </row>
    <row r="8773" spans="2:25" x14ac:dyDescent="0.25">
      <c r="B8773" s="109"/>
      <c r="C8773" s="16"/>
      <c r="Y8773" s="98"/>
    </row>
    <row r="8774" spans="2:25" x14ac:dyDescent="0.25">
      <c r="B8774" s="109"/>
      <c r="C8774" s="16"/>
      <c r="Y8774" s="98"/>
    </row>
    <row r="8775" spans="2:25" x14ac:dyDescent="0.25">
      <c r="B8775" s="109"/>
      <c r="C8775" s="16"/>
      <c r="Y8775" s="98"/>
    </row>
    <row r="8776" spans="2:25" x14ac:dyDescent="0.25">
      <c r="B8776" s="109"/>
      <c r="C8776" s="16"/>
      <c r="Y8776" s="98"/>
    </row>
    <row r="8777" spans="2:25" x14ac:dyDescent="0.25">
      <c r="B8777" s="109"/>
      <c r="C8777" s="16"/>
      <c r="Y8777" s="98"/>
    </row>
    <row r="8778" spans="2:25" x14ac:dyDescent="0.25">
      <c r="B8778" s="109"/>
      <c r="C8778" s="16"/>
      <c r="Y8778" s="98"/>
    </row>
    <row r="8779" spans="2:25" x14ac:dyDescent="0.25">
      <c r="B8779" s="109"/>
      <c r="C8779" s="16"/>
      <c r="Y8779" s="98"/>
    </row>
    <row r="8780" spans="2:25" x14ac:dyDescent="0.25">
      <c r="B8780" s="109"/>
      <c r="C8780" s="16"/>
      <c r="Y8780" s="98"/>
    </row>
    <row r="8781" spans="2:25" x14ac:dyDescent="0.25">
      <c r="B8781" s="109"/>
      <c r="C8781" s="16"/>
      <c r="Y8781" s="98"/>
    </row>
    <row r="8782" spans="2:25" x14ac:dyDescent="0.25">
      <c r="B8782" s="109"/>
      <c r="C8782" s="16"/>
      <c r="Y8782" s="98"/>
    </row>
    <row r="8783" spans="2:25" x14ac:dyDescent="0.25">
      <c r="B8783" s="109"/>
      <c r="C8783" s="16"/>
      <c r="Y8783" s="98"/>
    </row>
    <row r="8784" spans="2:25" x14ac:dyDescent="0.25">
      <c r="B8784" s="109"/>
      <c r="C8784" s="16"/>
      <c r="Y8784" s="98"/>
    </row>
    <row r="8785" spans="2:25" x14ac:dyDescent="0.25">
      <c r="B8785" s="109"/>
      <c r="C8785" s="16"/>
      <c r="Y8785" s="98"/>
    </row>
    <row r="8786" spans="2:25" x14ac:dyDescent="0.25">
      <c r="B8786" s="109"/>
      <c r="C8786" s="16"/>
      <c r="Y8786" s="98"/>
    </row>
    <row r="8787" spans="2:25" x14ac:dyDescent="0.25">
      <c r="B8787" s="109"/>
      <c r="C8787" s="16"/>
      <c r="Y8787" s="98"/>
    </row>
    <row r="8788" spans="2:25" x14ac:dyDescent="0.25">
      <c r="B8788" s="109"/>
      <c r="C8788" s="16"/>
      <c r="Y8788" s="98"/>
    </row>
    <row r="8789" spans="2:25" x14ac:dyDescent="0.25">
      <c r="B8789" s="109"/>
      <c r="C8789" s="16"/>
      <c r="Y8789" s="98"/>
    </row>
    <row r="8790" spans="2:25" x14ac:dyDescent="0.25">
      <c r="B8790" s="109"/>
      <c r="C8790" s="16"/>
      <c r="Y8790" s="98"/>
    </row>
    <row r="8791" spans="2:25" x14ac:dyDescent="0.25">
      <c r="B8791" s="109"/>
      <c r="C8791" s="16"/>
      <c r="Y8791" s="98"/>
    </row>
    <row r="8792" spans="2:25" x14ac:dyDescent="0.25">
      <c r="B8792" s="109"/>
      <c r="C8792" s="16"/>
      <c r="Y8792" s="98"/>
    </row>
    <row r="8793" spans="2:25" x14ac:dyDescent="0.25">
      <c r="B8793" s="109"/>
      <c r="C8793" s="16"/>
      <c r="Y8793" s="98"/>
    </row>
    <row r="8794" spans="2:25" x14ac:dyDescent="0.25">
      <c r="B8794" s="109"/>
      <c r="C8794" s="16"/>
      <c r="Y8794" s="98"/>
    </row>
    <row r="8795" spans="2:25" x14ac:dyDescent="0.25">
      <c r="B8795" s="109"/>
      <c r="C8795" s="16"/>
      <c r="Y8795" s="98"/>
    </row>
    <row r="8796" spans="2:25" x14ac:dyDescent="0.25">
      <c r="B8796" s="109"/>
      <c r="C8796" s="16"/>
      <c r="Y8796" s="98"/>
    </row>
    <row r="8797" spans="2:25" x14ac:dyDescent="0.25">
      <c r="B8797" s="109"/>
      <c r="C8797" s="16"/>
      <c r="Y8797" s="98"/>
    </row>
    <row r="8798" spans="2:25" x14ac:dyDescent="0.25">
      <c r="B8798" s="109"/>
      <c r="C8798" s="16"/>
      <c r="Y8798" s="98"/>
    </row>
    <row r="8799" spans="2:25" x14ac:dyDescent="0.25">
      <c r="B8799" s="109"/>
      <c r="C8799" s="16"/>
      <c r="Y8799" s="98"/>
    </row>
    <row r="8800" spans="2:25" x14ac:dyDescent="0.25">
      <c r="B8800" s="109"/>
      <c r="C8800" s="16"/>
      <c r="Y8800" s="98"/>
    </row>
    <row r="8801" spans="2:25" x14ac:dyDescent="0.25">
      <c r="B8801" s="109"/>
      <c r="C8801" s="16"/>
      <c r="Y8801" s="98"/>
    </row>
    <row r="8802" spans="2:25" x14ac:dyDescent="0.25">
      <c r="B8802" s="109"/>
      <c r="C8802" s="16"/>
      <c r="Y8802" s="98"/>
    </row>
    <row r="8803" spans="2:25" x14ac:dyDescent="0.25">
      <c r="B8803" s="109"/>
      <c r="C8803" s="16"/>
      <c r="Y8803" s="98"/>
    </row>
    <row r="8804" spans="2:25" x14ac:dyDescent="0.25">
      <c r="B8804" s="109"/>
      <c r="C8804" s="16"/>
      <c r="Y8804" s="98"/>
    </row>
    <row r="8805" spans="2:25" x14ac:dyDescent="0.25">
      <c r="B8805" s="109"/>
      <c r="C8805" s="16"/>
      <c r="Y8805" s="98"/>
    </row>
    <row r="8806" spans="2:25" x14ac:dyDescent="0.25">
      <c r="B8806" s="109"/>
      <c r="C8806" s="16"/>
      <c r="Y8806" s="98"/>
    </row>
    <row r="8807" spans="2:25" x14ac:dyDescent="0.25">
      <c r="B8807" s="109"/>
      <c r="C8807" s="16"/>
      <c r="Y8807" s="98"/>
    </row>
    <row r="8808" spans="2:25" x14ac:dyDescent="0.25">
      <c r="B8808" s="109"/>
      <c r="C8808" s="16"/>
      <c r="Y8808" s="98"/>
    </row>
    <row r="8809" spans="2:25" x14ac:dyDescent="0.25">
      <c r="B8809" s="109"/>
      <c r="C8809" s="16"/>
      <c r="Y8809" s="98"/>
    </row>
    <row r="8810" spans="2:25" x14ac:dyDescent="0.25">
      <c r="B8810" s="109"/>
      <c r="C8810" s="16"/>
      <c r="Y8810" s="98"/>
    </row>
    <row r="8811" spans="2:25" x14ac:dyDescent="0.25">
      <c r="B8811" s="109"/>
      <c r="C8811" s="16"/>
      <c r="Y8811" s="98"/>
    </row>
    <row r="8812" spans="2:25" x14ac:dyDescent="0.25">
      <c r="B8812" s="109"/>
      <c r="C8812" s="16"/>
      <c r="Y8812" s="98"/>
    </row>
    <row r="8813" spans="2:25" x14ac:dyDescent="0.25">
      <c r="B8813" s="109"/>
      <c r="C8813" s="16"/>
      <c r="Y8813" s="98"/>
    </row>
    <row r="8814" spans="2:25" x14ac:dyDescent="0.25">
      <c r="B8814" s="109"/>
      <c r="C8814" s="16"/>
      <c r="Y8814" s="98"/>
    </row>
    <row r="8815" spans="2:25" x14ac:dyDescent="0.25">
      <c r="B8815" s="109"/>
      <c r="C8815" s="16"/>
      <c r="Y8815" s="98"/>
    </row>
    <row r="8816" spans="2:25" x14ac:dyDescent="0.25">
      <c r="B8816" s="109"/>
      <c r="C8816" s="16"/>
      <c r="Y8816" s="98"/>
    </row>
    <row r="8817" spans="2:25" x14ac:dyDescent="0.25">
      <c r="B8817" s="109"/>
      <c r="C8817" s="16"/>
      <c r="Y8817" s="98"/>
    </row>
    <row r="8818" spans="2:25" x14ac:dyDescent="0.25">
      <c r="B8818" s="109"/>
      <c r="C8818" s="16"/>
      <c r="Y8818" s="98"/>
    </row>
    <row r="8819" spans="2:25" x14ac:dyDescent="0.25">
      <c r="B8819" s="109"/>
      <c r="C8819" s="16"/>
      <c r="Y8819" s="98"/>
    </row>
    <row r="8820" spans="2:25" x14ac:dyDescent="0.25">
      <c r="B8820" s="109"/>
      <c r="C8820" s="16"/>
      <c r="Y8820" s="98"/>
    </row>
    <row r="8821" spans="2:25" x14ac:dyDescent="0.25">
      <c r="B8821" s="109"/>
      <c r="C8821" s="16"/>
      <c r="Y8821" s="98"/>
    </row>
    <row r="8822" spans="2:25" x14ac:dyDescent="0.25">
      <c r="B8822" s="109"/>
      <c r="C8822" s="16"/>
      <c r="Y8822" s="98"/>
    </row>
    <row r="8823" spans="2:25" x14ac:dyDescent="0.25">
      <c r="B8823" s="109"/>
      <c r="C8823" s="16"/>
      <c r="Y8823" s="98"/>
    </row>
    <row r="8824" spans="2:25" x14ac:dyDescent="0.25">
      <c r="B8824" s="109"/>
      <c r="C8824" s="16"/>
      <c r="Y8824" s="98"/>
    </row>
    <row r="8825" spans="2:25" x14ac:dyDescent="0.25">
      <c r="B8825" s="109"/>
      <c r="C8825" s="16"/>
      <c r="Y8825" s="98"/>
    </row>
    <row r="8826" spans="2:25" x14ac:dyDescent="0.25">
      <c r="B8826" s="109"/>
      <c r="C8826" s="16"/>
      <c r="Y8826" s="98"/>
    </row>
    <row r="8827" spans="2:25" x14ac:dyDescent="0.25">
      <c r="B8827" s="109"/>
      <c r="C8827" s="16"/>
      <c r="Y8827" s="98"/>
    </row>
    <row r="8828" spans="2:25" x14ac:dyDescent="0.25">
      <c r="B8828" s="109"/>
      <c r="C8828" s="16"/>
      <c r="Y8828" s="98"/>
    </row>
    <row r="8829" spans="2:25" x14ac:dyDescent="0.25">
      <c r="B8829" s="109"/>
      <c r="C8829" s="16"/>
      <c r="Y8829" s="98"/>
    </row>
    <row r="8830" spans="2:25" x14ac:dyDescent="0.25">
      <c r="B8830" s="109"/>
      <c r="C8830" s="16"/>
      <c r="Y8830" s="98"/>
    </row>
    <row r="8831" spans="2:25" x14ac:dyDescent="0.25">
      <c r="B8831" s="109"/>
      <c r="C8831" s="16"/>
      <c r="Y8831" s="98"/>
    </row>
    <row r="8832" spans="2:25" x14ac:dyDescent="0.25">
      <c r="B8832" s="109"/>
      <c r="C8832" s="16"/>
      <c r="Y8832" s="98"/>
    </row>
    <row r="8833" spans="2:25" x14ac:dyDescent="0.25">
      <c r="B8833" s="109"/>
      <c r="C8833" s="16"/>
      <c r="Y8833" s="98"/>
    </row>
    <row r="8834" spans="2:25" x14ac:dyDescent="0.25">
      <c r="B8834" s="109"/>
      <c r="C8834" s="16"/>
      <c r="Y8834" s="98"/>
    </row>
    <row r="8835" spans="2:25" x14ac:dyDescent="0.25">
      <c r="B8835" s="109"/>
      <c r="C8835" s="16"/>
      <c r="Y8835" s="98"/>
    </row>
    <row r="8836" spans="2:25" x14ac:dyDescent="0.25">
      <c r="B8836" s="109"/>
      <c r="C8836" s="16"/>
      <c r="Y8836" s="98"/>
    </row>
    <row r="8837" spans="2:25" x14ac:dyDescent="0.25">
      <c r="B8837" s="109"/>
      <c r="C8837" s="16"/>
      <c r="Y8837" s="98"/>
    </row>
    <row r="8838" spans="2:25" x14ac:dyDescent="0.25">
      <c r="B8838" s="109"/>
      <c r="C8838" s="16"/>
      <c r="Y8838" s="98"/>
    </row>
    <row r="8839" spans="2:25" x14ac:dyDescent="0.25">
      <c r="B8839" s="109"/>
      <c r="C8839" s="16"/>
      <c r="Y8839" s="98"/>
    </row>
    <row r="8840" spans="2:25" x14ac:dyDescent="0.25">
      <c r="B8840" s="109"/>
      <c r="C8840" s="16"/>
      <c r="Y8840" s="98"/>
    </row>
    <row r="8841" spans="2:25" x14ac:dyDescent="0.25">
      <c r="B8841" s="109"/>
      <c r="C8841" s="16"/>
      <c r="Y8841" s="98"/>
    </row>
    <row r="8842" spans="2:25" x14ac:dyDescent="0.25">
      <c r="B8842" s="109"/>
      <c r="C8842" s="16"/>
      <c r="Y8842" s="98"/>
    </row>
    <row r="8843" spans="2:25" x14ac:dyDescent="0.25">
      <c r="B8843" s="109"/>
      <c r="C8843" s="16"/>
      <c r="Y8843" s="98"/>
    </row>
    <row r="8844" spans="2:25" x14ac:dyDescent="0.25">
      <c r="B8844" s="109"/>
      <c r="C8844" s="16"/>
      <c r="Y8844" s="98"/>
    </row>
    <row r="8845" spans="2:25" x14ac:dyDescent="0.25">
      <c r="B8845" s="109"/>
      <c r="C8845" s="16"/>
      <c r="Y8845" s="98"/>
    </row>
    <row r="8846" spans="2:25" x14ac:dyDescent="0.25">
      <c r="B8846" s="109"/>
      <c r="C8846" s="16"/>
      <c r="Y8846" s="98"/>
    </row>
    <row r="8847" spans="2:25" x14ac:dyDescent="0.25">
      <c r="B8847" s="109"/>
      <c r="C8847" s="16"/>
      <c r="Y8847" s="98"/>
    </row>
    <row r="8848" spans="2:25" x14ac:dyDescent="0.25">
      <c r="B8848" s="109"/>
      <c r="C8848" s="16"/>
      <c r="Y8848" s="98"/>
    </row>
    <row r="8849" spans="2:25" x14ac:dyDescent="0.25">
      <c r="B8849" s="109"/>
      <c r="C8849" s="16"/>
      <c r="Y8849" s="98"/>
    </row>
    <row r="8850" spans="2:25" x14ac:dyDescent="0.25">
      <c r="B8850" s="109"/>
      <c r="C8850" s="16"/>
      <c r="Y8850" s="98"/>
    </row>
    <row r="8851" spans="2:25" x14ac:dyDescent="0.25">
      <c r="B8851" s="109"/>
      <c r="C8851" s="16"/>
      <c r="Y8851" s="98"/>
    </row>
    <row r="8852" spans="2:25" x14ac:dyDescent="0.25">
      <c r="B8852" s="109"/>
      <c r="C8852" s="16"/>
      <c r="Y8852" s="98"/>
    </row>
    <row r="8853" spans="2:25" x14ac:dyDescent="0.25">
      <c r="B8853" s="109"/>
      <c r="C8853" s="16"/>
      <c r="Y8853" s="98"/>
    </row>
    <row r="8854" spans="2:25" x14ac:dyDescent="0.25">
      <c r="B8854" s="109"/>
      <c r="C8854" s="16"/>
      <c r="Y8854" s="98"/>
    </row>
    <row r="8855" spans="2:25" x14ac:dyDescent="0.25">
      <c r="B8855" s="109"/>
      <c r="C8855" s="16"/>
      <c r="Y8855" s="98"/>
    </row>
    <row r="8856" spans="2:25" x14ac:dyDescent="0.25">
      <c r="B8856" s="109"/>
      <c r="C8856" s="16"/>
      <c r="Y8856" s="98"/>
    </row>
    <row r="8857" spans="2:25" x14ac:dyDescent="0.25">
      <c r="B8857" s="109"/>
      <c r="C8857" s="16"/>
      <c r="Y8857" s="98"/>
    </row>
    <row r="8858" spans="2:25" x14ac:dyDescent="0.25">
      <c r="B8858" s="109"/>
      <c r="C8858" s="16"/>
      <c r="Y8858" s="98"/>
    </row>
    <row r="8859" spans="2:25" x14ac:dyDescent="0.25">
      <c r="B8859" s="109"/>
      <c r="C8859" s="16"/>
      <c r="Y8859" s="98"/>
    </row>
    <row r="8860" spans="2:25" x14ac:dyDescent="0.25">
      <c r="B8860" s="109"/>
      <c r="C8860" s="16"/>
      <c r="Y8860" s="98"/>
    </row>
    <row r="8861" spans="2:25" x14ac:dyDescent="0.25">
      <c r="B8861" s="109"/>
      <c r="C8861" s="16"/>
      <c r="Y8861" s="98"/>
    </row>
    <row r="8862" spans="2:25" x14ac:dyDescent="0.25">
      <c r="B8862" s="109"/>
      <c r="C8862" s="16"/>
      <c r="Y8862" s="98"/>
    </row>
    <row r="8863" spans="2:25" x14ac:dyDescent="0.25">
      <c r="B8863" s="109"/>
      <c r="C8863" s="16"/>
      <c r="Y8863" s="98"/>
    </row>
    <row r="8864" spans="2:25" x14ac:dyDescent="0.25">
      <c r="B8864" s="109"/>
      <c r="C8864" s="16"/>
      <c r="Y8864" s="98"/>
    </row>
    <row r="8865" spans="2:25" x14ac:dyDescent="0.25">
      <c r="B8865" s="109"/>
      <c r="C8865" s="16"/>
      <c r="Y8865" s="98"/>
    </row>
    <row r="8866" spans="2:25" x14ac:dyDescent="0.25">
      <c r="B8866" s="109"/>
      <c r="C8866" s="16"/>
      <c r="Y8866" s="98"/>
    </row>
    <row r="8867" spans="2:25" x14ac:dyDescent="0.25">
      <c r="B8867" s="109"/>
      <c r="C8867" s="16"/>
      <c r="Y8867" s="98"/>
    </row>
    <row r="8868" spans="2:25" x14ac:dyDescent="0.25">
      <c r="B8868" s="109"/>
      <c r="C8868" s="16"/>
      <c r="Y8868" s="98"/>
    </row>
    <row r="8869" spans="2:25" x14ac:dyDescent="0.25">
      <c r="B8869" s="109"/>
      <c r="C8869" s="16"/>
      <c r="Y8869" s="98"/>
    </row>
    <row r="8870" spans="2:25" x14ac:dyDescent="0.25">
      <c r="B8870" s="109"/>
      <c r="C8870" s="16"/>
      <c r="Y8870" s="98"/>
    </row>
    <row r="8871" spans="2:25" x14ac:dyDescent="0.25">
      <c r="B8871" s="109"/>
      <c r="C8871" s="16"/>
      <c r="Y8871" s="98"/>
    </row>
    <row r="8872" spans="2:25" x14ac:dyDescent="0.25">
      <c r="B8872" s="109"/>
      <c r="C8872" s="16"/>
      <c r="Y8872" s="98"/>
    </row>
    <row r="8873" spans="2:25" x14ac:dyDescent="0.25">
      <c r="B8873" s="109"/>
      <c r="C8873" s="16"/>
      <c r="Y8873" s="98"/>
    </row>
    <row r="8874" spans="2:25" x14ac:dyDescent="0.25">
      <c r="B8874" s="109"/>
      <c r="C8874" s="16"/>
      <c r="Y8874" s="98"/>
    </row>
    <row r="8875" spans="2:25" x14ac:dyDescent="0.25">
      <c r="B8875" s="109"/>
      <c r="C8875" s="16"/>
      <c r="Y8875" s="98"/>
    </row>
    <row r="8876" spans="2:25" x14ac:dyDescent="0.25">
      <c r="B8876" s="109"/>
      <c r="C8876" s="16"/>
      <c r="Y8876" s="98"/>
    </row>
    <row r="8877" spans="2:25" x14ac:dyDescent="0.25">
      <c r="B8877" s="109"/>
      <c r="C8877" s="16"/>
      <c r="Y8877" s="98"/>
    </row>
    <row r="8878" spans="2:25" x14ac:dyDescent="0.25">
      <c r="B8878" s="109"/>
      <c r="C8878" s="16"/>
      <c r="Y8878" s="98"/>
    </row>
    <row r="8879" spans="2:25" x14ac:dyDescent="0.25">
      <c r="B8879" s="109"/>
      <c r="C8879" s="16"/>
      <c r="Y8879" s="98"/>
    </row>
    <row r="8880" spans="2:25" x14ac:dyDescent="0.25">
      <c r="B8880" s="109"/>
      <c r="C8880" s="16"/>
      <c r="Y8880" s="98"/>
    </row>
    <row r="8881" spans="2:25" x14ac:dyDescent="0.25">
      <c r="B8881" s="109"/>
      <c r="C8881" s="16"/>
      <c r="Y8881" s="98"/>
    </row>
    <row r="8882" spans="2:25" x14ac:dyDescent="0.25">
      <c r="B8882" s="109"/>
      <c r="C8882" s="16"/>
      <c r="Y8882" s="98"/>
    </row>
    <row r="8883" spans="2:25" x14ac:dyDescent="0.25">
      <c r="B8883" s="109"/>
      <c r="C8883" s="16"/>
      <c r="Y8883" s="98"/>
    </row>
    <row r="8884" spans="2:25" x14ac:dyDescent="0.25">
      <c r="B8884" s="109"/>
      <c r="C8884" s="16"/>
      <c r="Y8884" s="98"/>
    </row>
    <row r="8885" spans="2:25" x14ac:dyDescent="0.25">
      <c r="B8885" s="109"/>
      <c r="C8885" s="16"/>
      <c r="Y8885" s="98"/>
    </row>
    <row r="8886" spans="2:25" x14ac:dyDescent="0.25">
      <c r="B8886" s="109"/>
      <c r="C8886" s="16"/>
      <c r="Y8886" s="98"/>
    </row>
    <row r="8887" spans="2:25" x14ac:dyDescent="0.25">
      <c r="B8887" s="109"/>
      <c r="C8887" s="16"/>
      <c r="Y8887" s="98"/>
    </row>
    <row r="8888" spans="2:25" x14ac:dyDescent="0.25">
      <c r="B8888" s="109"/>
      <c r="C8888" s="16"/>
      <c r="Y8888" s="98"/>
    </row>
    <row r="8889" spans="2:25" x14ac:dyDescent="0.25">
      <c r="B8889" s="109"/>
      <c r="C8889" s="16"/>
      <c r="Y8889" s="98"/>
    </row>
    <row r="8890" spans="2:25" x14ac:dyDescent="0.25">
      <c r="B8890" s="109"/>
      <c r="C8890" s="16"/>
      <c r="Y8890" s="98"/>
    </row>
    <row r="8891" spans="2:25" x14ac:dyDescent="0.25">
      <c r="B8891" s="109"/>
      <c r="C8891" s="16"/>
      <c r="Y8891" s="98"/>
    </row>
    <row r="8892" spans="2:25" x14ac:dyDescent="0.25">
      <c r="B8892" s="109"/>
      <c r="C8892" s="16"/>
      <c r="Y8892" s="98"/>
    </row>
    <row r="8893" spans="2:25" x14ac:dyDescent="0.25">
      <c r="B8893" s="109"/>
      <c r="C8893" s="16"/>
      <c r="Y8893" s="98"/>
    </row>
    <row r="8894" spans="2:25" x14ac:dyDescent="0.25">
      <c r="B8894" s="109"/>
      <c r="C8894" s="16"/>
      <c r="Y8894" s="98"/>
    </row>
    <row r="8895" spans="2:25" x14ac:dyDescent="0.25">
      <c r="B8895" s="109"/>
      <c r="C8895" s="16"/>
      <c r="Y8895" s="98"/>
    </row>
    <row r="8896" spans="2:25" x14ac:dyDescent="0.25">
      <c r="B8896" s="109"/>
      <c r="C8896" s="16"/>
      <c r="Y8896" s="98"/>
    </row>
    <row r="8897" spans="2:25" x14ac:dyDescent="0.25">
      <c r="B8897" s="109"/>
      <c r="C8897" s="16"/>
      <c r="Y8897" s="98"/>
    </row>
    <row r="8898" spans="2:25" x14ac:dyDescent="0.25">
      <c r="B8898" s="109"/>
      <c r="C8898" s="16"/>
      <c r="Y8898" s="98"/>
    </row>
    <row r="8899" spans="2:25" x14ac:dyDescent="0.25">
      <c r="B8899" s="109"/>
      <c r="C8899" s="16"/>
      <c r="Y8899" s="98"/>
    </row>
    <row r="8900" spans="2:25" x14ac:dyDescent="0.25">
      <c r="B8900" s="109"/>
      <c r="C8900" s="16"/>
      <c r="Y8900" s="98"/>
    </row>
    <row r="8901" spans="2:25" x14ac:dyDescent="0.25">
      <c r="B8901" s="109"/>
      <c r="C8901" s="16"/>
      <c r="Y8901" s="98"/>
    </row>
    <row r="8902" spans="2:25" x14ac:dyDescent="0.25">
      <c r="B8902" s="109"/>
      <c r="C8902" s="16"/>
      <c r="Y8902" s="98"/>
    </row>
    <row r="8903" spans="2:25" x14ac:dyDescent="0.25">
      <c r="B8903" s="109"/>
      <c r="C8903" s="16"/>
      <c r="Y8903" s="98"/>
    </row>
    <row r="8904" spans="2:25" x14ac:dyDescent="0.25">
      <c r="B8904" s="109"/>
      <c r="C8904" s="16"/>
      <c r="Y8904" s="98"/>
    </row>
    <row r="8905" spans="2:25" x14ac:dyDescent="0.25">
      <c r="B8905" s="109"/>
      <c r="C8905" s="16"/>
      <c r="Y8905" s="98"/>
    </row>
    <row r="8906" spans="2:25" x14ac:dyDescent="0.25">
      <c r="B8906" s="109"/>
      <c r="C8906" s="16"/>
      <c r="Y8906" s="98"/>
    </row>
    <row r="8907" spans="2:25" x14ac:dyDescent="0.25">
      <c r="B8907" s="109"/>
      <c r="C8907" s="16"/>
      <c r="Y8907" s="98"/>
    </row>
    <row r="8908" spans="2:25" x14ac:dyDescent="0.25">
      <c r="B8908" s="109"/>
      <c r="C8908" s="16"/>
      <c r="Y8908" s="98"/>
    </row>
    <row r="8909" spans="2:25" x14ac:dyDescent="0.25">
      <c r="B8909" s="109"/>
      <c r="C8909" s="16"/>
      <c r="Y8909" s="98"/>
    </row>
    <row r="8910" spans="2:25" x14ac:dyDescent="0.25">
      <c r="B8910" s="109"/>
      <c r="C8910" s="16"/>
      <c r="Y8910" s="98"/>
    </row>
    <row r="8911" spans="2:25" x14ac:dyDescent="0.25">
      <c r="B8911" s="109"/>
      <c r="C8911" s="16"/>
      <c r="Y8911" s="98"/>
    </row>
    <row r="8912" spans="2:25" x14ac:dyDescent="0.25">
      <c r="B8912" s="109"/>
      <c r="C8912" s="16"/>
      <c r="Y8912" s="98"/>
    </row>
    <row r="8913" spans="2:25" x14ac:dyDescent="0.25">
      <c r="B8913" s="109"/>
      <c r="C8913" s="16"/>
      <c r="Y8913" s="98"/>
    </row>
    <row r="8914" spans="2:25" x14ac:dyDescent="0.25">
      <c r="B8914" s="109"/>
      <c r="C8914" s="16"/>
      <c r="Y8914" s="98"/>
    </row>
    <row r="8915" spans="2:25" x14ac:dyDescent="0.25">
      <c r="B8915" s="109"/>
      <c r="C8915" s="16"/>
      <c r="Y8915" s="98"/>
    </row>
    <row r="8916" spans="2:25" x14ac:dyDescent="0.25">
      <c r="B8916" s="109"/>
      <c r="C8916" s="16"/>
      <c r="Y8916" s="98"/>
    </row>
    <row r="8917" spans="2:25" x14ac:dyDescent="0.25">
      <c r="B8917" s="109"/>
      <c r="C8917" s="16"/>
      <c r="Y8917" s="98"/>
    </row>
    <row r="8918" spans="2:25" x14ac:dyDescent="0.25">
      <c r="B8918" s="109"/>
      <c r="C8918" s="16"/>
      <c r="Y8918" s="98"/>
    </row>
    <row r="8919" spans="2:25" x14ac:dyDescent="0.25">
      <c r="B8919" s="109"/>
      <c r="C8919" s="16"/>
      <c r="Y8919" s="98"/>
    </row>
    <row r="8920" spans="2:25" x14ac:dyDescent="0.25">
      <c r="B8920" s="109"/>
      <c r="C8920" s="16"/>
      <c r="Y8920" s="98"/>
    </row>
    <row r="8921" spans="2:25" x14ac:dyDescent="0.25">
      <c r="B8921" s="109"/>
      <c r="C8921" s="16"/>
      <c r="Y8921" s="98"/>
    </row>
    <row r="8922" spans="2:25" x14ac:dyDescent="0.25">
      <c r="B8922" s="109"/>
      <c r="C8922" s="16"/>
      <c r="Y8922" s="98"/>
    </row>
    <row r="8923" spans="2:25" x14ac:dyDescent="0.25">
      <c r="B8923" s="109"/>
      <c r="C8923" s="16"/>
      <c r="Y8923" s="98"/>
    </row>
    <row r="8924" spans="2:25" x14ac:dyDescent="0.25">
      <c r="B8924" s="109"/>
      <c r="C8924" s="16"/>
      <c r="Y8924" s="98"/>
    </row>
    <row r="8925" spans="2:25" x14ac:dyDescent="0.25">
      <c r="B8925" s="109"/>
      <c r="C8925" s="16"/>
      <c r="Y8925" s="98"/>
    </row>
    <row r="8926" spans="2:25" x14ac:dyDescent="0.25">
      <c r="B8926" s="109"/>
      <c r="C8926" s="16"/>
      <c r="Y8926" s="98"/>
    </row>
    <row r="8927" spans="2:25" x14ac:dyDescent="0.25">
      <c r="B8927" s="109"/>
      <c r="C8927" s="16"/>
      <c r="Y8927" s="98"/>
    </row>
    <row r="8928" spans="2:25" x14ac:dyDescent="0.25">
      <c r="B8928" s="109"/>
      <c r="C8928" s="16"/>
      <c r="Y8928" s="98"/>
    </row>
    <row r="8929" spans="2:25" x14ac:dyDescent="0.25">
      <c r="B8929" s="109"/>
      <c r="C8929" s="16"/>
      <c r="Y8929" s="98"/>
    </row>
    <row r="8930" spans="2:25" x14ac:dyDescent="0.25">
      <c r="B8930" s="109"/>
      <c r="C8930" s="16"/>
      <c r="Y8930" s="98"/>
    </row>
    <row r="8931" spans="2:25" x14ac:dyDescent="0.25">
      <c r="B8931" s="109"/>
      <c r="C8931" s="16"/>
      <c r="Y8931" s="98"/>
    </row>
    <row r="8932" spans="2:25" x14ac:dyDescent="0.25">
      <c r="B8932" s="109"/>
      <c r="C8932" s="16"/>
      <c r="Y8932" s="98"/>
    </row>
    <row r="8933" spans="2:25" x14ac:dyDescent="0.25">
      <c r="B8933" s="109"/>
      <c r="C8933" s="16"/>
      <c r="Y8933" s="98"/>
    </row>
    <row r="8934" spans="2:25" x14ac:dyDescent="0.25">
      <c r="B8934" s="109"/>
      <c r="C8934" s="16"/>
      <c r="Y8934" s="98"/>
    </row>
    <row r="8935" spans="2:25" x14ac:dyDescent="0.25">
      <c r="B8935" s="109"/>
      <c r="C8935" s="16"/>
      <c r="Y8935" s="98"/>
    </row>
    <row r="8936" spans="2:25" x14ac:dyDescent="0.25">
      <c r="B8936" s="109"/>
      <c r="C8936" s="16"/>
      <c r="Y8936" s="98"/>
    </row>
    <row r="8937" spans="2:25" x14ac:dyDescent="0.25">
      <c r="B8937" s="109"/>
      <c r="C8937" s="16"/>
      <c r="Y8937" s="98"/>
    </row>
    <row r="8938" spans="2:25" x14ac:dyDescent="0.25">
      <c r="B8938" s="109"/>
      <c r="C8938" s="16"/>
      <c r="Y8938" s="98"/>
    </row>
    <row r="8939" spans="2:25" x14ac:dyDescent="0.25">
      <c r="B8939" s="109"/>
      <c r="C8939" s="16"/>
      <c r="Y8939" s="98"/>
    </row>
    <row r="8940" spans="2:25" x14ac:dyDescent="0.25">
      <c r="B8940" s="109"/>
      <c r="C8940" s="16"/>
      <c r="Y8940" s="98"/>
    </row>
    <row r="8941" spans="2:25" x14ac:dyDescent="0.25">
      <c r="B8941" s="109"/>
      <c r="C8941" s="16"/>
      <c r="Y8941" s="98"/>
    </row>
    <row r="8942" spans="2:25" x14ac:dyDescent="0.25">
      <c r="B8942" s="109"/>
      <c r="C8942" s="16"/>
      <c r="Y8942" s="98"/>
    </row>
    <row r="8943" spans="2:25" x14ac:dyDescent="0.25">
      <c r="B8943" s="109"/>
      <c r="C8943" s="16"/>
      <c r="Y8943" s="98"/>
    </row>
    <row r="8944" spans="2:25" x14ac:dyDescent="0.25">
      <c r="B8944" s="109"/>
      <c r="C8944" s="16"/>
      <c r="Y8944" s="98"/>
    </row>
    <row r="8945" spans="2:25" x14ac:dyDescent="0.25">
      <c r="B8945" s="109"/>
      <c r="C8945" s="16"/>
      <c r="Y8945" s="98"/>
    </row>
    <row r="8946" spans="2:25" x14ac:dyDescent="0.25">
      <c r="B8946" s="109"/>
      <c r="C8946" s="16"/>
      <c r="Y8946" s="98"/>
    </row>
    <row r="8947" spans="2:25" x14ac:dyDescent="0.25">
      <c r="B8947" s="109"/>
      <c r="C8947" s="16"/>
      <c r="Y8947" s="98"/>
    </row>
    <row r="8948" spans="2:25" x14ac:dyDescent="0.25">
      <c r="B8948" s="109"/>
      <c r="C8948" s="16"/>
      <c r="Y8948" s="98"/>
    </row>
    <row r="8949" spans="2:25" x14ac:dyDescent="0.25">
      <c r="B8949" s="109"/>
      <c r="C8949" s="16"/>
      <c r="Y8949" s="98"/>
    </row>
    <row r="8950" spans="2:25" x14ac:dyDescent="0.25">
      <c r="B8950" s="109"/>
      <c r="C8950" s="16"/>
      <c r="Y8950" s="98"/>
    </row>
    <row r="8951" spans="2:25" x14ac:dyDescent="0.25">
      <c r="B8951" s="109"/>
      <c r="C8951" s="16"/>
      <c r="Y8951" s="98"/>
    </row>
    <row r="8952" spans="2:25" x14ac:dyDescent="0.25">
      <c r="B8952" s="109"/>
      <c r="C8952" s="16"/>
      <c r="Y8952" s="98"/>
    </row>
    <row r="8953" spans="2:25" x14ac:dyDescent="0.25">
      <c r="B8953" s="109"/>
      <c r="C8953" s="16"/>
      <c r="Y8953" s="98"/>
    </row>
    <row r="8954" spans="2:25" x14ac:dyDescent="0.25">
      <c r="B8954" s="109"/>
      <c r="C8954" s="16"/>
      <c r="Y8954" s="98"/>
    </row>
    <row r="8955" spans="2:25" x14ac:dyDescent="0.25">
      <c r="B8955" s="109"/>
      <c r="C8955" s="16"/>
      <c r="Y8955" s="98"/>
    </row>
    <row r="8956" spans="2:25" x14ac:dyDescent="0.25">
      <c r="B8956" s="109"/>
      <c r="C8956" s="16"/>
      <c r="Y8956" s="98"/>
    </row>
    <row r="8957" spans="2:25" x14ac:dyDescent="0.25">
      <c r="B8957" s="109"/>
      <c r="C8957" s="16"/>
      <c r="Y8957" s="98"/>
    </row>
    <row r="8958" spans="2:25" x14ac:dyDescent="0.25">
      <c r="B8958" s="109"/>
      <c r="C8958" s="16"/>
      <c r="Y8958" s="98"/>
    </row>
    <row r="8959" spans="2:25" x14ac:dyDescent="0.25">
      <c r="B8959" s="109"/>
      <c r="C8959" s="16"/>
      <c r="Y8959" s="98"/>
    </row>
    <row r="8960" spans="2:25" x14ac:dyDescent="0.25">
      <c r="B8960" s="109"/>
      <c r="C8960" s="16"/>
      <c r="Y8960" s="98"/>
    </row>
    <row r="8961" spans="2:25" x14ac:dyDescent="0.25">
      <c r="B8961" s="109"/>
      <c r="C8961" s="16"/>
      <c r="Y8961" s="98"/>
    </row>
    <row r="8962" spans="2:25" x14ac:dyDescent="0.25">
      <c r="B8962" s="109"/>
      <c r="C8962" s="16"/>
      <c r="Y8962" s="98"/>
    </row>
    <row r="8963" spans="2:25" x14ac:dyDescent="0.25">
      <c r="B8963" s="109"/>
      <c r="C8963" s="16"/>
      <c r="Y8963" s="98"/>
    </row>
    <row r="8964" spans="2:25" x14ac:dyDescent="0.25">
      <c r="B8964" s="109"/>
      <c r="C8964" s="16"/>
      <c r="Y8964" s="98"/>
    </row>
    <row r="8965" spans="2:25" x14ac:dyDescent="0.25">
      <c r="B8965" s="109"/>
      <c r="C8965" s="16"/>
      <c r="Y8965" s="98"/>
    </row>
    <row r="8966" spans="2:25" x14ac:dyDescent="0.25">
      <c r="B8966" s="109"/>
      <c r="C8966" s="16"/>
      <c r="Y8966" s="98"/>
    </row>
    <row r="8967" spans="2:25" x14ac:dyDescent="0.25">
      <c r="B8967" s="109"/>
      <c r="C8967" s="16"/>
      <c r="Y8967" s="98"/>
    </row>
    <row r="8968" spans="2:25" x14ac:dyDescent="0.25">
      <c r="B8968" s="109"/>
      <c r="C8968" s="16"/>
      <c r="Y8968" s="98"/>
    </row>
    <row r="8969" spans="2:25" x14ac:dyDescent="0.25">
      <c r="B8969" s="109"/>
      <c r="C8969" s="16"/>
      <c r="Y8969" s="98"/>
    </row>
    <row r="8970" spans="2:25" x14ac:dyDescent="0.25">
      <c r="B8970" s="109"/>
      <c r="C8970" s="16"/>
      <c r="Y8970" s="98"/>
    </row>
    <row r="8971" spans="2:25" x14ac:dyDescent="0.25">
      <c r="B8971" s="109"/>
      <c r="C8971" s="16"/>
      <c r="Y8971" s="98"/>
    </row>
    <row r="8972" spans="2:25" x14ac:dyDescent="0.25">
      <c r="B8972" s="109"/>
      <c r="C8972" s="16"/>
      <c r="Y8972" s="98"/>
    </row>
    <row r="8973" spans="2:25" x14ac:dyDescent="0.25">
      <c r="B8973" s="109"/>
      <c r="C8973" s="16"/>
      <c r="Y8973" s="98"/>
    </row>
    <row r="8974" spans="2:25" x14ac:dyDescent="0.25">
      <c r="B8974" s="109"/>
      <c r="C8974" s="16"/>
      <c r="Y8974" s="98"/>
    </row>
    <row r="8975" spans="2:25" x14ac:dyDescent="0.25">
      <c r="B8975" s="109"/>
      <c r="C8975" s="16"/>
      <c r="Y8975" s="98"/>
    </row>
    <row r="8976" spans="2:25" x14ac:dyDescent="0.25">
      <c r="B8976" s="109"/>
      <c r="C8976" s="16"/>
      <c r="Y8976" s="98"/>
    </row>
    <row r="8977" spans="2:25" x14ac:dyDescent="0.25">
      <c r="B8977" s="109"/>
      <c r="C8977" s="16"/>
      <c r="Y8977" s="98"/>
    </row>
    <row r="8978" spans="2:25" x14ac:dyDescent="0.25">
      <c r="B8978" s="109"/>
      <c r="C8978" s="16"/>
      <c r="Y8978" s="98"/>
    </row>
    <row r="8979" spans="2:25" x14ac:dyDescent="0.25">
      <c r="B8979" s="109"/>
      <c r="C8979" s="16"/>
      <c r="Y8979" s="98"/>
    </row>
    <row r="8980" spans="2:25" x14ac:dyDescent="0.25">
      <c r="B8980" s="109"/>
      <c r="C8980" s="16"/>
      <c r="Y8980" s="98"/>
    </row>
    <row r="8981" spans="2:25" x14ac:dyDescent="0.25">
      <c r="B8981" s="109"/>
      <c r="C8981" s="16"/>
      <c r="Y8981" s="98"/>
    </row>
    <row r="8982" spans="2:25" x14ac:dyDescent="0.25">
      <c r="B8982" s="109"/>
      <c r="C8982" s="16"/>
      <c r="Y8982" s="98"/>
    </row>
    <row r="8983" spans="2:25" x14ac:dyDescent="0.25">
      <c r="B8983" s="109"/>
      <c r="C8983" s="16"/>
      <c r="Y8983" s="98"/>
    </row>
    <row r="8984" spans="2:25" x14ac:dyDescent="0.25">
      <c r="B8984" s="109"/>
      <c r="C8984" s="16"/>
      <c r="Y8984" s="98"/>
    </row>
    <row r="8985" spans="2:25" x14ac:dyDescent="0.25">
      <c r="B8985" s="109"/>
      <c r="C8985" s="16"/>
      <c r="Y8985" s="98"/>
    </row>
    <row r="8986" spans="2:25" x14ac:dyDescent="0.25">
      <c r="B8986" s="109"/>
      <c r="C8986" s="16"/>
      <c r="Y8986" s="98"/>
    </row>
    <row r="8987" spans="2:25" x14ac:dyDescent="0.25">
      <c r="B8987" s="109"/>
      <c r="C8987" s="16"/>
      <c r="Y8987" s="98"/>
    </row>
    <row r="8988" spans="2:25" x14ac:dyDescent="0.25">
      <c r="B8988" s="109"/>
      <c r="C8988" s="16"/>
      <c r="Y8988" s="98"/>
    </row>
    <row r="8989" spans="2:25" x14ac:dyDescent="0.25">
      <c r="B8989" s="109"/>
      <c r="C8989" s="16"/>
      <c r="Y8989" s="98"/>
    </row>
    <row r="8990" spans="2:25" x14ac:dyDescent="0.25">
      <c r="B8990" s="109"/>
      <c r="C8990" s="16"/>
      <c r="Y8990" s="98"/>
    </row>
    <row r="8991" spans="2:25" x14ac:dyDescent="0.25">
      <c r="B8991" s="109"/>
      <c r="C8991" s="16"/>
      <c r="Y8991" s="98"/>
    </row>
    <row r="8992" spans="2:25" x14ac:dyDescent="0.25">
      <c r="B8992" s="109"/>
      <c r="C8992" s="16"/>
      <c r="Y8992" s="98"/>
    </row>
    <row r="8993" spans="2:25" x14ac:dyDescent="0.25">
      <c r="B8993" s="109"/>
      <c r="C8993" s="16"/>
      <c r="Y8993" s="98"/>
    </row>
    <row r="8994" spans="2:25" x14ac:dyDescent="0.25">
      <c r="B8994" s="109"/>
      <c r="C8994" s="16"/>
      <c r="Y8994" s="98"/>
    </row>
    <row r="8995" spans="2:25" x14ac:dyDescent="0.25">
      <c r="B8995" s="109"/>
      <c r="C8995" s="16"/>
      <c r="Y8995" s="98"/>
    </row>
    <row r="8996" spans="2:25" x14ac:dyDescent="0.25">
      <c r="B8996" s="109"/>
      <c r="C8996" s="16"/>
      <c r="Y8996" s="98"/>
    </row>
    <row r="8997" spans="2:25" x14ac:dyDescent="0.25">
      <c r="B8997" s="109"/>
      <c r="C8997" s="16"/>
      <c r="Y8997" s="98"/>
    </row>
    <row r="8998" spans="2:25" x14ac:dyDescent="0.25">
      <c r="B8998" s="109"/>
      <c r="C8998" s="16"/>
      <c r="Y8998" s="98"/>
    </row>
    <row r="8999" spans="2:25" x14ac:dyDescent="0.25">
      <c r="B8999" s="109"/>
      <c r="C8999" s="16"/>
      <c r="Y8999" s="98"/>
    </row>
    <row r="9000" spans="2:25" x14ac:dyDescent="0.25">
      <c r="B9000" s="109"/>
      <c r="C9000" s="16"/>
      <c r="Y9000" s="98"/>
    </row>
    <row r="9001" spans="2:25" x14ac:dyDescent="0.25">
      <c r="B9001" s="109"/>
      <c r="C9001" s="16"/>
      <c r="Y9001" s="98"/>
    </row>
    <row r="9002" spans="2:25" x14ac:dyDescent="0.25">
      <c r="B9002" s="109"/>
      <c r="C9002" s="16"/>
      <c r="Y9002" s="98"/>
    </row>
    <row r="9003" spans="2:25" x14ac:dyDescent="0.25">
      <c r="B9003" s="109"/>
      <c r="C9003" s="16"/>
      <c r="Y9003" s="98"/>
    </row>
    <row r="9004" spans="2:25" x14ac:dyDescent="0.25">
      <c r="B9004" s="109"/>
      <c r="C9004" s="16"/>
      <c r="Y9004" s="98"/>
    </row>
    <row r="9005" spans="2:25" x14ac:dyDescent="0.25">
      <c r="B9005" s="109"/>
      <c r="C9005" s="16"/>
      <c r="Y9005" s="98"/>
    </row>
    <row r="9006" spans="2:25" x14ac:dyDescent="0.25">
      <c r="B9006" s="109"/>
      <c r="C9006" s="16"/>
      <c r="Y9006" s="98"/>
    </row>
    <row r="9007" spans="2:25" x14ac:dyDescent="0.25">
      <c r="B9007" s="109"/>
      <c r="C9007" s="16"/>
      <c r="Y9007" s="98"/>
    </row>
    <row r="9008" spans="2:25" x14ac:dyDescent="0.25">
      <c r="B9008" s="109"/>
      <c r="C9008" s="16"/>
      <c r="Y9008" s="98"/>
    </row>
    <row r="9009" spans="2:25" x14ac:dyDescent="0.25">
      <c r="B9009" s="109"/>
      <c r="C9009" s="16"/>
      <c r="Y9009" s="98"/>
    </row>
    <row r="9010" spans="2:25" x14ac:dyDescent="0.25">
      <c r="B9010" s="109"/>
      <c r="C9010" s="16"/>
      <c r="Y9010" s="98"/>
    </row>
    <row r="9011" spans="2:25" x14ac:dyDescent="0.25">
      <c r="B9011" s="109"/>
      <c r="C9011" s="16"/>
      <c r="Y9011" s="98"/>
    </row>
    <row r="9012" spans="2:25" x14ac:dyDescent="0.25">
      <c r="B9012" s="109"/>
      <c r="C9012" s="16"/>
      <c r="Y9012" s="98"/>
    </row>
    <row r="9013" spans="2:25" x14ac:dyDescent="0.25">
      <c r="B9013" s="109"/>
      <c r="C9013" s="16"/>
      <c r="Y9013" s="98"/>
    </row>
    <row r="9014" spans="2:25" x14ac:dyDescent="0.25">
      <c r="B9014" s="109"/>
      <c r="C9014" s="16"/>
      <c r="Y9014" s="98"/>
    </row>
    <row r="9015" spans="2:25" x14ac:dyDescent="0.25">
      <c r="B9015" s="109"/>
      <c r="C9015" s="16"/>
      <c r="Y9015" s="98"/>
    </row>
    <row r="9016" spans="2:25" x14ac:dyDescent="0.25">
      <c r="B9016" s="109"/>
      <c r="C9016" s="16"/>
      <c r="Y9016" s="98"/>
    </row>
    <row r="9017" spans="2:25" x14ac:dyDescent="0.25">
      <c r="B9017" s="109"/>
      <c r="C9017" s="16"/>
      <c r="Y9017" s="98"/>
    </row>
    <row r="9018" spans="2:25" x14ac:dyDescent="0.25">
      <c r="B9018" s="109"/>
      <c r="C9018" s="16"/>
      <c r="Y9018" s="98"/>
    </row>
    <row r="9019" spans="2:25" x14ac:dyDescent="0.25">
      <c r="B9019" s="109"/>
      <c r="C9019" s="16"/>
      <c r="Y9019" s="98"/>
    </row>
    <row r="9020" spans="2:25" x14ac:dyDescent="0.25">
      <c r="B9020" s="109"/>
      <c r="C9020" s="16"/>
      <c r="Y9020" s="98"/>
    </row>
    <row r="9021" spans="2:25" x14ac:dyDescent="0.25">
      <c r="B9021" s="109"/>
      <c r="C9021" s="16"/>
      <c r="Y9021" s="98"/>
    </row>
    <row r="9022" spans="2:25" x14ac:dyDescent="0.25">
      <c r="B9022" s="109"/>
      <c r="C9022" s="16"/>
      <c r="Y9022" s="98"/>
    </row>
    <row r="9023" spans="2:25" x14ac:dyDescent="0.25">
      <c r="B9023" s="109"/>
      <c r="C9023" s="16"/>
      <c r="Y9023" s="98"/>
    </row>
    <row r="9024" spans="2:25" x14ac:dyDescent="0.25">
      <c r="B9024" s="109"/>
      <c r="C9024" s="16"/>
      <c r="Y9024" s="98"/>
    </row>
    <row r="9025" spans="2:25" x14ac:dyDescent="0.25">
      <c r="B9025" s="109"/>
      <c r="C9025" s="16"/>
      <c r="Y9025" s="98"/>
    </row>
    <row r="9026" spans="2:25" x14ac:dyDescent="0.25">
      <c r="B9026" s="109"/>
      <c r="C9026" s="16"/>
      <c r="Y9026" s="98"/>
    </row>
    <row r="9027" spans="2:25" x14ac:dyDescent="0.25">
      <c r="B9027" s="109"/>
      <c r="C9027" s="16"/>
      <c r="Y9027" s="98"/>
    </row>
    <row r="9028" spans="2:25" x14ac:dyDescent="0.25">
      <c r="B9028" s="109"/>
      <c r="C9028" s="16"/>
      <c r="Y9028" s="98"/>
    </row>
    <row r="9029" spans="2:25" x14ac:dyDescent="0.25">
      <c r="B9029" s="109"/>
      <c r="C9029" s="16"/>
      <c r="Y9029" s="98"/>
    </row>
    <row r="9030" spans="2:25" x14ac:dyDescent="0.25">
      <c r="B9030" s="109"/>
      <c r="C9030" s="16"/>
      <c r="Y9030" s="98"/>
    </row>
    <row r="9031" spans="2:25" x14ac:dyDescent="0.25">
      <c r="B9031" s="109"/>
      <c r="C9031" s="16"/>
      <c r="Y9031" s="98"/>
    </row>
    <row r="9032" spans="2:25" x14ac:dyDescent="0.25">
      <c r="B9032" s="109"/>
      <c r="C9032" s="16"/>
      <c r="Y9032" s="98"/>
    </row>
    <row r="9033" spans="2:25" x14ac:dyDescent="0.25">
      <c r="B9033" s="109"/>
      <c r="C9033" s="16"/>
      <c r="Y9033" s="98"/>
    </row>
    <row r="9034" spans="2:25" x14ac:dyDescent="0.25">
      <c r="B9034" s="109"/>
      <c r="C9034" s="16"/>
      <c r="Y9034" s="98"/>
    </row>
    <row r="9035" spans="2:25" x14ac:dyDescent="0.25">
      <c r="B9035" s="109"/>
      <c r="C9035" s="16"/>
      <c r="Y9035" s="98"/>
    </row>
    <row r="9036" spans="2:25" x14ac:dyDescent="0.25">
      <c r="B9036" s="109"/>
      <c r="C9036" s="16"/>
      <c r="Y9036" s="98"/>
    </row>
    <row r="9037" spans="2:25" x14ac:dyDescent="0.25">
      <c r="B9037" s="109"/>
      <c r="C9037" s="16"/>
      <c r="Y9037" s="98"/>
    </row>
    <row r="9038" spans="2:25" x14ac:dyDescent="0.25">
      <c r="B9038" s="109"/>
      <c r="C9038" s="16"/>
      <c r="Y9038" s="98"/>
    </row>
    <row r="9039" spans="2:25" x14ac:dyDescent="0.25">
      <c r="B9039" s="109"/>
      <c r="C9039" s="16"/>
      <c r="Y9039" s="98"/>
    </row>
    <row r="9040" spans="2:25" x14ac:dyDescent="0.25">
      <c r="B9040" s="109"/>
      <c r="C9040" s="16"/>
      <c r="Y9040" s="98"/>
    </row>
    <row r="9041" spans="2:25" x14ac:dyDescent="0.25">
      <c r="B9041" s="109"/>
      <c r="C9041" s="16"/>
      <c r="Y9041" s="98"/>
    </row>
    <row r="9042" spans="2:25" x14ac:dyDescent="0.25">
      <c r="B9042" s="109"/>
      <c r="C9042" s="16"/>
      <c r="Y9042" s="98"/>
    </row>
    <row r="9043" spans="2:25" x14ac:dyDescent="0.25">
      <c r="B9043" s="109"/>
      <c r="C9043" s="16"/>
      <c r="Y9043" s="98"/>
    </row>
    <row r="9044" spans="2:25" x14ac:dyDescent="0.25">
      <c r="B9044" s="109"/>
      <c r="C9044" s="16"/>
      <c r="Y9044" s="98"/>
    </row>
    <row r="9045" spans="2:25" x14ac:dyDescent="0.25">
      <c r="B9045" s="109"/>
      <c r="C9045" s="16"/>
      <c r="Y9045" s="98"/>
    </row>
    <row r="9046" spans="2:25" x14ac:dyDescent="0.25">
      <c r="B9046" s="109"/>
      <c r="C9046" s="16"/>
      <c r="Y9046" s="98"/>
    </row>
    <row r="9047" spans="2:25" x14ac:dyDescent="0.25">
      <c r="B9047" s="109"/>
      <c r="C9047" s="16"/>
      <c r="Y9047" s="98"/>
    </row>
    <row r="9048" spans="2:25" x14ac:dyDescent="0.25">
      <c r="B9048" s="109"/>
      <c r="C9048" s="16"/>
      <c r="Y9048" s="98"/>
    </row>
    <row r="9049" spans="2:25" x14ac:dyDescent="0.25">
      <c r="B9049" s="109"/>
      <c r="C9049" s="16"/>
      <c r="Y9049" s="98"/>
    </row>
    <row r="9050" spans="2:25" x14ac:dyDescent="0.25">
      <c r="B9050" s="109"/>
      <c r="C9050" s="16"/>
      <c r="Y9050" s="98"/>
    </row>
    <row r="9051" spans="2:25" x14ac:dyDescent="0.25">
      <c r="B9051" s="109"/>
      <c r="C9051" s="16"/>
      <c r="Y9051" s="98"/>
    </row>
    <row r="9052" spans="2:25" x14ac:dyDescent="0.25">
      <c r="B9052" s="109"/>
      <c r="C9052" s="16"/>
      <c r="Y9052" s="98"/>
    </row>
    <row r="9053" spans="2:25" x14ac:dyDescent="0.25">
      <c r="B9053" s="109"/>
      <c r="C9053" s="16"/>
      <c r="Y9053" s="98"/>
    </row>
    <row r="9054" spans="2:25" x14ac:dyDescent="0.25">
      <c r="B9054" s="109"/>
      <c r="C9054" s="16"/>
      <c r="Y9054" s="98"/>
    </row>
    <row r="9055" spans="2:25" x14ac:dyDescent="0.25">
      <c r="B9055" s="109"/>
      <c r="C9055" s="16"/>
      <c r="Y9055" s="98"/>
    </row>
    <row r="9056" spans="2:25" x14ac:dyDescent="0.25">
      <c r="B9056" s="109"/>
      <c r="C9056" s="16"/>
      <c r="Y9056" s="98"/>
    </row>
    <row r="9057" spans="2:25" x14ac:dyDescent="0.25">
      <c r="B9057" s="109"/>
      <c r="C9057" s="16"/>
      <c r="Y9057" s="98"/>
    </row>
    <row r="9058" spans="2:25" x14ac:dyDescent="0.25">
      <c r="B9058" s="109"/>
      <c r="C9058" s="16"/>
      <c r="Y9058" s="98"/>
    </row>
    <row r="9059" spans="2:25" x14ac:dyDescent="0.25">
      <c r="B9059" s="109"/>
      <c r="C9059" s="16"/>
      <c r="Y9059" s="98"/>
    </row>
    <row r="9060" spans="2:25" x14ac:dyDescent="0.25">
      <c r="B9060" s="109"/>
      <c r="C9060" s="16"/>
      <c r="Y9060" s="98"/>
    </row>
    <row r="9061" spans="2:25" x14ac:dyDescent="0.25">
      <c r="B9061" s="109"/>
      <c r="C9061" s="16"/>
      <c r="Y9061" s="98"/>
    </row>
    <row r="9062" spans="2:25" x14ac:dyDescent="0.25">
      <c r="B9062" s="109"/>
      <c r="C9062" s="16"/>
      <c r="Y9062" s="98"/>
    </row>
    <row r="9063" spans="2:25" x14ac:dyDescent="0.25">
      <c r="B9063" s="109"/>
      <c r="C9063" s="16"/>
      <c r="Y9063" s="98"/>
    </row>
    <row r="9064" spans="2:25" x14ac:dyDescent="0.25">
      <c r="B9064" s="109"/>
      <c r="C9064" s="16"/>
      <c r="Y9064" s="98"/>
    </row>
    <row r="9065" spans="2:25" x14ac:dyDescent="0.25">
      <c r="B9065" s="109"/>
      <c r="C9065" s="16"/>
      <c r="Y9065" s="98"/>
    </row>
    <row r="9066" spans="2:25" x14ac:dyDescent="0.25">
      <c r="B9066" s="109"/>
      <c r="C9066" s="16"/>
      <c r="Y9066" s="98"/>
    </row>
    <row r="9067" spans="2:25" x14ac:dyDescent="0.25">
      <c r="B9067" s="109"/>
      <c r="C9067" s="16"/>
      <c r="Y9067" s="98"/>
    </row>
    <row r="9068" spans="2:25" x14ac:dyDescent="0.25">
      <c r="B9068" s="109"/>
      <c r="C9068" s="16"/>
      <c r="Y9068" s="98"/>
    </row>
    <row r="9069" spans="2:25" x14ac:dyDescent="0.25">
      <c r="B9069" s="109"/>
      <c r="C9069" s="16"/>
      <c r="Y9069" s="98"/>
    </row>
    <row r="9070" spans="2:25" x14ac:dyDescent="0.25">
      <c r="B9070" s="109"/>
      <c r="C9070" s="16"/>
      <c r="Y9070" s="98"/>
    </row>
    <row r="9071" spans="2:25" x14ac:dyDescent="0.25">
      <c r="B9071" s="109"/>
      <c r="C9071" s="16"/>
      <c r="Y9071" s="98"/>
    </row>
    <row r="9072" spans="2:25" x14ac:dyDescent="0.25">
      <c r="B9072" s="109"/>
      <c r="C9072" s="16"/>
      <c r="Y9072" s="98"/>
    </row>
    <row r="9073" spans="2:25" x14ac:dyDescent="0.25">
      <c r="B9073" s="109"/>
      <c r="C9073" s="16"/>
      <c r="Y9073" s="98"/>
    </row>
    <row r="9074" spans="2:25" x14ac:dyDescent="0.25">
      <c r="B9074" s="109"/>
      <c r="C9074" s="16"/>
      <c r="Y9074" s="98"/>
    </row>
    <row r="9075" spans="2:25" x14ac:dyDescent="0.25">
      <c r="B9075" s="109"/>
      <c r="C9075" s="16"/>
      <c r="Y9075" s="98"/>
    </row>
    <row r="9076" spans="2:25" x14ac:dyDescent="0.25">
      <c r="B9076" s="109"/>
      <c r="C9076" s="16"/>
      <c r="Y9076" s="98"/>
    </row>
    <row r="9077" spans="2:25" x14ac:dyDescent="0.25">
      <c r="B9077" s="109"/>
      <c r="C9077" s="16"/>
      <c r="Y9077" s="98"/>
    </row>
    <row r="9078" spans="2:25" x14ac:dyDescent="0.25">
      <c r="B9078" s="109"/>
      <c r="C9078" s="16"/>
      <c r="Y9078" s="98"/>
    </row>
    <row r="9079" spans="2:25" x14ac:dyDescent="0.25">
      <c r="B9079" s="109"/>
      <c r="C9079" s="16"/>
      <c r="Y9079" s="98"/>
    </row>
    <row r="9080" spans="2:25" x14ac:dyDescent="0.25">
      <c r="B9080" s="109"/>
      <c r="C9080" s="16"/>
      <c r="Y9080" s="98"/>
    </row>
    <row r="9081" spans="2:25" x14ac:dyDescent="0.25">
      <c r="B9081" s="109"/>
      <c r="C9081" s="16"/>
      <c r="Y9081" s="98"/>
    </row>
    <row r="9082" spans="2:25" x14ac:dyDescent="0.25">
      <c r="B9082" s="109"/>
      <c r="C9082" s="16"/>
      <c r="Y9082" s="98"/>
    </row>
    <row r="9083" spans="2:25" x14ac:dyDescent="0.25">
      <c r="B9083" s="109"/>
      <c r="C9083" s="16"/>
      <c r="Y9083" s="98"/>
    </row>
    <row r="9084" spans="2:25" x14ac:dyDescent="0.25">
      <c r="B9084" s="109"/>
      <c r="C9084" s="16"/>
      <c r="Y9084" s="98"/>
    </row>
    <row r="9085" spans="2:25" x14ac:dyDescent="0.25">
      <c r="B9085" s="109"/>
      <c r="C9085" s="16"/>
      <c r="Y9085" s="98"/>
    </row>
    <row r="9086" spans="2:25" x14ac:dyDescent="0.25">
      <c r="B9086" s="109"/>
      <c r="C9086" s="16"/>
      <c r="Y9086" s="98"/>
    </row>
    <row r="9087" spans="2:25" x14ac:dyDescent="0.25">
      <c r="B9087" s="109"/>
      <c r="C9087" s="16"/>
      <c r="Y9087" s="98"/>
    </row>
    <row r="9088" spans="2:25" x14ac:dyDescent="0.25">
      <c r="B9088" s="109"/>
      <c r="C9088" s="16"/>
      <c r="Y9088" s="98"/>
    </row>
    <row r="9089" spans="2:25" x14ac:dyDescent="0.25">
      <c r="B9089" s="109"/>
      <c r="C9089" s="16"/>
      <c r="Y9089" s="98"/>
    </row>
    <row r="9090" spans="2:25" x14ac:dyDescent="0.25">
      <c r="B9090" s="109"/>
      <c r="C9090" s="16"/>
      <c r="Y9090" s="98"/>
    </row>
    <row r="9091" spans="2:25" x14ac:dyDescent="0.25">
      <c r="B9091" s="109"/>
      <c r="C9091" s="16"/>
      <c r="Y9091" s="98"/>
    </row>
    <row r="9092" spans="2:25" x14ac:dyDescent="0.25">
      <c r="B9092" s="109"/>
      <c r="C9092" s="16"/>
      <c r="Y9092" s="98"/>
    </row>
    <row r="9093" spans="2:25" x14ac:dyDescent="0.25">
      <c r="B9093" s="109"/>
      <c r="C9093" s="16"/>
      <c r="Y9093" s="98"/>
    </row>
    <row r="9094" spans="2:25" x14ac:dyDescent="0.25">
      <c r="B9094" s="109"/>
      <c r="C9094" s="16"/>
      <c r="Y9094" s="98"/>
    </row>
    <row r="9095" spans="2:25" x14ac:dyDescent="0.25">
      <c r="B9095" s="109"/>
      <c r="C9095" s="16"/>
      <c r="Y9095" s="98"/>
    </row>
    <row r="9096" spans="2:25" x14ac:dyDescent="0.25">
      <c r="B9096" s="109"/>
      <c r="C9096" s="16"/>
      <c r="Y9096" s="98"/>
    </row>
    <row r="9097" spans="2:25" x14ac:dyDescent="0.25">
      <c r="B9097" s="109"/>
      <c r="C9097" s="16"/>
      <c r="Y9097" s="98"/>
    </row>
    <row r="9098" spans="2:25" x14ac:dyDescent="0.25">
      <c r="B9098" s="109"/>
      <c r="C9098" s="16"/>
      <c r="Y9098" s="98"/>
    </row>
    <row r="9099" spans="2:25" x14ac:dyDescent="0.25">
      <c r="B9099" s="109"/>
      <c r="C9099" s="16"/>
      <c r="Y9099" s="98"/>
    </row>
    <row r="9100" spans="2:25" x14ac:dyDescent="0.25">
      <c r="B9100" s="109"/>
      <c r="C9100" s="16"/>
      <c r="Y9100" s="98"/>
    </row>
    <row r="9101" spans="2:25" x14ac:dyDescent="0.25">
      <c r="B9101" s="109"/>
      <c r="C9101" s="16"/>
      <c r="Y9101" s="98"/>
    </row>
    <row r="9102" spans="2:25" x14ac:dyDescent="0.25">
      <c r="B9102" s="109"/>
      <c r="C9102" s="16"/>
      <c r="Y9102" s="98"/>
    </row>
    <row r="9103" spans="2:25" x14ac:dyDescent="0.25">
      <c r="B9103" s="109"/>
      <c r="C9103" s="16"/>
      <c r="Y9103" s="98"/>
    </row>
    <row r="9104" spans="2:25" x14ac:dyDescent="0.25">
      <c r="B9104" s="109"/>
      <c r="C9104" s="16"/>
      <c r="Y9104" s="98"/>
    </row>
    <row r="9105" spans="2:25" x14ac:dyDescent="0.25">
      <c r="B9105" s="109"/>
      <c r="C9105" s="16"/>
      <c r="Y9105" s="98"/>
    </row>
    <row r="9106" spans="2:25" x14ac:dyDescent="0.25">
      <c r="B9106" s="109"/>
      <c r="C9106" s="16"/>
      <c r="Y9106" s="98"/>
    </row>
    <row r="9107" spans="2:25" x14ac:dyDescent="0.25">
      <c r="B9107" s="109"/>
      <c r="C9107" s="16"/>
      <c r="Y9107" s="98"/>
    </row>
    <row r="9108" spans="2:25" x14ac:dyDescent="0.25">
      <c r="B9108" s="109"/>
      <c r="C9108" s="16"/>
      <c r="Y9108" s="98"/>
    </row>
    <row r="9109" spans="2:25" x14ac:dyDescent="0.25">
      <c r="B9109" s="109"/>
      <c r="C9109" s="16"/>
      <c r="Y9109" s="98"/>
    </row>
    <row r="9110" spans="2:25" x14ac:dyDescent="0.25">
      <c r="B9110" s="109"/>
      <c r="C9110" s="16"/>
      <c r="Y9110" s="98"/>
    </row>
    <row r="9111" spans="2:25" x14ac:dyDescent="0.25">
      <c r="B9111" s="109"/>
      <c r="C9111" s="16"/>
      <c r="Y9111" s="98"/>
    </row>
    <row r="9112" spans="2:25" x14ac:dyDescent="0.25">
      <c r="B9112" s="109"/>
      <c r="C9112" s="16"/>
      <c r="Y9112" s="98"/>
    </row>
    <row r="9113" spans="2:25" x14ac:dyDescent="0.25">
      <c r="B9113" s="109"/>
      <c r="C9113" s="16"/>
      <c r="Y9113" s="98"/>
    </row>
    <row r="9114" spans="2:25" x14ac:dyDescent="0.25">
      <c r="B9114" s="109"/>
      <c r="C9114" s="16"/>
      <c r="Y9114" s="98"/>
    </row>
    <row r="9115" spans="2:25" x14ac:dyDescent="0.25">
      <c r="B9115" s="109"/>
      <c r="C9115" s="16"/>
      <c r="Y9115" s="98"/>
    </row>
    <row r="9116" spans="2:25" x14ac:dyDescent="0.25">
      <c r="B9116" s="109"/>
      <c r="C9116" s="16"/>
      <c r="Y9116" s="98"/>
    </row>
    <row r="9117" spans="2:25" x14ac:dyDescent="0.25">
      <c r="B9117" s="109"/>
      <c r="C9117" s="16"/>
      <c r="Y9117" s="98"/>
    </row>
    <row r="9118" spans="2:25" x14ac:dyDescent="0.25">
      <c r="B9118" s="109"/>
      <c r="C9118" s="16"/>
      <c r="Y9118" s="98"/>
    </row>
    <row r="9119" spans="2:25" x14ac:dyDescent="0.25">
      <c r="B9119" s="109"/>
      <c r="C9119" s="16"/>
      <c r="Y9119" s="98"/>
    </row>
    <row r="9120" spans="2:25" x14ac:dyDescent="0.25">
      <c r="B9120" s="109"/>
      <c r="C9120" s="16"/>
      <c r="Y9120" s="98"/>
    </row>
    <row r="9121" spans="2:25" x14ac:dyDescent="0.25">
      <c r="B9121" s="109"/>
      <c r="C9121" s="16"/>
      <c r="Y9121" s="98"/>
    </row>
    <row r="9122" spans="2:25" x14ac:dyDescent="0.25">
      <c r="B9122" s="109"/>
      <c r="C9122" s="16"/>
      <c r="Y9122" s="98"/>
    </row>
    <row r="9123" spans="2:25" x14ac:dyDescent="0.25">
      <c r="B9123" s="109"/>
      <c r="C9123" s="16"/>
      <c r="Y9123" s="98"/>
    </row>
    <row r="9124" spans="2:25" x14ac:dyDescent="0.25">
      <c r="B9124" s="109"/>
      <c r="C9124" s="16"/>
      <c r="Y9124" s="98"/>
    </row>
    <row r="9125" spans="2:25" x14ac:dyDescent="0.25">
      <c r="B9125" s="109"/>
      <c r="C9125" s="16"/>
      <c r="Y9125" s="98"/>
    </row>
    <row r="9126" spans="2:25" x14ac:dyDescent="0.25">
      <c r="B9126" s="109"/>
      <c r="C9126" s="16"/>
      <c r="Y9126" s="98"/>
    </row>
    <row r="9127" spans="2:25" x14ac:dyDescent="0.25">
      <c r="B9127" s="109"/>
      <c r="C9127" s="16"/>
      <c r="Y9127" s="98"/>
    </row>
    <row r="9128" spans="2:25" x14ac:dyDescent="0.25">
      <c r="B9128" s="109"/>
      <c r="C9128" s="16"/>
      <c r="Y9128" s="98"/>
    </row>
    <row r="9129" spans="2:25" x14ac:dyDescent="0.25">
      <c r="B9129" s="109"/>
      <c r="C9129" s="16"/>
      <c r="Y9129" s="98"/>
    </row>
    <row r="9130" spans="2:25" x14ac:dyDescent="0.25">
      <c r="B9130" s="109"/>
      <c r="C9130" s="16"/>
      <c r="Y9130" s="98"/>
    </row>
    <row r="9131" spans="2:25" x14ac:dyDescent="0.25">
      <c r="B9131" s="109"/>
      <c r="C9131" s="16"/>
      <c r="Y9131" s="98"/>
    </row>
    <row r="9132" spans="2:25" x14ac:dyDescent="0.25">
      <c r="B9132" s="109"/>
      <c r="C9132" s="16"/>
      <c r="Y9132" s="98"/>
    </row>
    <row r="9133" spans="2:25" x14ac:dyDescent="0.25">
      <c r="B9133" s="109"/>
      <c r="C9133" s="16"/>
      <c r="Y9133" s="98"/>
    </row>
    <row r="9134" spans="2:25" x14ac:dyDescent="0.25">
      <c r="B9134" s="109"/>
      <c r="C9134" s="16"/>
      <c r="Y9134" s="98"/>
    </row>
    <row r="9135" spans="2:25" x14ac:dyDescent="0.25">
      <c r="B9135" s="109"/>
      <c r="C9135" s="16"/>
      <c r="Y9135" s="98"/>
    </row>
    <row r="9136" spans="2:25" x14ac:dyDescent="0.25">
      <c r="B9136" s="109"/>
      <c r="C9136" s="16"/>
      <c r="Y9136" s="98"/>
    </row>
    <row r="9137" spans="2:25" x14ac:dyDescent="0.25">
      <c r="B9137" s="109"/>
      <c r="C9137" s="16"/>
      <c r="Y9137" s="98"/>
    </row>
    <row r="9138" spans="2:25" x14ac:dyDescent="0.25">
      <c r="B9138" s="109"/>
      <c r="C9138" s="16"/>
      <c r="Y9138" s="98"/>
    </row>
    <row r="9139" spans="2:25" x14ac:dyDescent="0.25">
      <c r="B9139" s="109"/>
      <c r="C9139" s="16"/>
      <c r="Y9139" s="98"/>
    </row>
    <row r="9140" spans="2:25" x14ac:dyDescent="0.25">
      <c r="B9140" s="109"/>
      <c r="C9140" s="16"/>
      <c r="Y9140" s="98"/>
    </row>
    <row r="9141" spans="2:25" x14ac:dyDescent="0.25">
      <c r="B9141" s="109"/>
      <c r="C9141" s="16"/>
      <c r="Y9141" s="98"/>
    </row>
    <row r="9142" spans="2:25" x14ac:dyDescent="0.25">
      <c r="B9142" s="109"/>
      <c r="C9142" s="16"/>
      <c r="Y9142" s="98"/>
    </row>
    <row r="9143" spans="2:25" x14ac:dyDescent="0.25">
      <c r="B9143" s="109"/>
      <c r="C9143" s="16"/>
      <c r="Y9143" s="98"/>
    </row>
    <row r="9144" spans="2:25" x14ac:dyDescent="0.25">
      <c r="B9144" s="109"/>
      <c r="C9144" s="16"/>
      <c r="Y9144" s="98"/>
    </row>
    <row r="9145" spans="2:25" x14ac:dyDescent="0.25">
      <c r="B9145" s="109"/>
      <c r="C9145" s="16"/>
      <c r="Y9145" s="98"/>
    </row>
    <row r="9146" spans="2:25" x14ac:dyDescent="0.25">
      <c r="B9146" s="109"/>
      <c r="C9146" s="16"/>
      <c r="Y9146" s="98"/>
    </row>
    <row r="9147" spans="2:25" x14ac:dyDescent="0.25">
      <c r="B9147" s="109"/>
      <c r="C9147" s="16"/>
      <c r="Y9147" s="98"/>
    </row>
    <row r="9148" spans="2:25" x14ac:dyDescent="0.25">
      <c r="B9148" s="109"/>
      <c r="C9148" s="16"/>
      <c r="Y9148" s="98"/>
    </row>
    <row r="9149" spans="2:25" x14ac:dyDescent="0.25">
      <c r="B9149" s="109"/>
      <c r="C9149" s="16"/>
      <c r="Y9149" s="98"/>
    </row>
    <row r="9150" spans="2:25" x14ac:dyDescent="0.25">
      <c r="B9150" s="109"/>
      <c r="C9150" s="16"/>
      <c r="Y9150" s="98"/>
    </row>
    <row r="9151" spans="2:25" x14ac:dyDescent="0.25">
      <c r="B9151" s="109"/>
      <c r="C9151" s="16"/>
      <c r="Y9151" s="98"/>
    </row>
    <row r="9152" spans="2:25" x14ac:dyDescent="0.25">
      <c r="B9152" s="109"/>
      <c r="C9152" s="16"/>
      <c r="Y9152" s="98"/>
    </row>
    <row r="9153" spans="2:25" x14ac:dyDescent="0.25">
      <c r="B9153" s="109"/>
      <c r="C9153" s="16"/>
      <c r="Y9153" s="98"/>
    </row>
    <row r="9154" spans="2:25" x14ac:dyDescent="0.25">
      <c r="B9154" s="109"/>
      <c r="C9154" s="16"/>
      <c r="Y9154" s="98"/>
    </row>
    <row r="9155" spans="2:25" x14ac:dyDescent="0.25">
      <c r="B9155" s="109"/>
      <c r="C9155" s="16"/>
      <c r="Y9155" s="98"/>
    </row>
    <row r="9156" spans="2:25" x14ac:dyDescent="0.25">
      <c r="B9156" s="109"/>
      <c r="C9156" s="16"/>
      <c r="Y9156" s="98"/>
    </row>
    <row r="9157" spans="2:25" x14ac:dyDescent="0.25">
      <c r="B9157" s="109"/>
      <c r="C9157" s="16"/>
      <c r="Y9157" s="98"/>
    </row>
    <row r="9158" spans="2:25" x14ac:dyDescent="0.25">
      <c r="B9158" s="109"/>
      <c r="C9158" s="16"/>
      <c r="Y9158" s="98"/>
    </row>
    <row r="9159" spans="2:25" x14ac:dyDescent="0.25">
      <c r="B9159" s="109"/>
      <c r="C9159" s="16"/>
      <c r="Y9159" s="98"/>
    </row>
    <row r="9160" spans="2:25" x14ac:dyDescent="0.25">
      <c r="B9160" s="109"/>
      <c r="C9160" s="16"/>
      <c r="Y9160" s="98"/>
    </row>
    <row r="9161" spans="2:25" x14ac:dyDescent="0.25">
      <c r="B9161" s="109"/>
      <c r="C9161" s="16"/>
      <c r="Y9161" s="98"/>
    </row>
    <row r="9162" spans="2:25" x14ac:dyDescent="0.25">
      <c r="B9162" s="109"/>
      <c r="C9162" s="16"/>
      <c r="Y9162" s="98"/>
    </row>
    <row r="9163" spans="2:25" x14ac:dyDescent="0.25">
      <c r="B9163" s="109"/>
      <c r="C9163" s="16"/>
      <c r="Y9163" s="98"/>
    </row>
    <row r="9164" spans="2:25" x14ac:dyDescent="0.25">
      <c r="B9164" s="109"/>
      <c r="C9164" s="16"/>
      <c r="Y9164" s="98"/>
    </row>
    <row r="9165" spans="2:25" x14ac:dyDescent="0.25">
      <c r="B9165" s="109"/>
      <c r="C9165" s="16"/>
      <c r="Y9165" s="98"/>
    </row>
    <row r="9166" spans="2:25" x14ac:dyDescent="0.25">
      <c r="B9166" s="109"/>
      <c r="C9166" s="16"/>
      <c r="Y9166" s="98"/>
    </row>
    <row r="9167" spans="2:25" x14ac:dyDescent="0.25">
      <c r="B9167" s="109"/>
      <c r="C9167" s="16"/>
      <c r="Y9167" s="98"/>
    </row>
    <row r="9168" spans="2:25" x14ac:dyDescent="0.25">
      <c r="B9168" s="109"/>
      <c r="C9168" s="16"/>
      <c r="Y9168" s="98"/>
    </row>
    <row r="9169" spans="2:25" x14ac:dyDescent="0.25">
      <c r="B9169" s="109"/>
      <c r="C9169" s="16"/>
      <c r="Y9169" s="98"/>
    </row>
    <row r="9170" spans="2:25" x14ac:dyDescent="0.25">
      <c r="B9170" s="109"/>
      <c r="C9170" s="16"/>
      <c r="Y9170" s="98"/>
    </row>
    <row r="9171" spans="2:25" x14ac:dyDescent="0.25">
      <c r="B9171" s="109"/>
      <c r="C9171" s="16"/>
      <c r="Y9171" s="98"/>
    </row>
    <row r="9172" spans="2:25" x14ac:dyDescent="0.25">
      <c r="B9172" s="109"/>
      <c r="C9172" s="16"/>
      <c r="Y9172" s="98"/>
    </row>
    <row r="9173" spans="2:25" x14ac:dyDescent="0.25">
      <c r="B9173" s="109"/>
      <c r="C9173" s="16"/>
      <c r="Y9173" s="98"/>
    </row>
    <row r="9174" spans="2:25" x14ac:dyDescent="0.25">
      <c r="B9174" s="109"/>
      <c r="C9174" s="16"/>
      <c r="Y9174" s="98"/>
    </row>
    <row r="9175" spans="2:25" x14ac:dyDescent="0.25">
      <c r="B9175" s="109"/>
      <c r="C9175" s="16"/>
      <c r="Y9175" s="98"/>
    </row>
    <row r="9176" spans="2:25" x14ac:dyDescent="0.25">
      <c r="B9176" s="109"/>
      <c r="C9176" s="16"/>
      <c r="Y9176" s="98"/>
    </row>
    <row r="9177" spans="2:25" x14ac:dyDescent="0.25">
      <c r="B9177" s="109"/>
      <c r="C9177" s="16"/>
      <c r="Y9177" s="98"/>
    </row>
    <row r="9178" spans="2:25" x14ac:dyDescent="0.25">
      <c r="B9178" s="109"/>
      <c r="C9178" s="16"/>
      <c r="Y9178" s="98"/>
    </row>
    <row r="9179" spans="2:25" x14ac:dyDescent="0.25">
      <c r="B9179" s="109"/>
      <c r="C9179" s="16"/>
      <c r="Y9179" s="98"/>
    </row>
    <row r="9180" spans="2:25" x14ac:dyDescent="0.25">
      <c r="B9180" s="109"/>
      <c r="C9180" s="16"/>
      <c r="Y9180" s="98"/>
    </row>
    <row r="9181" spans="2:25" x14ac:dyDescent="0.25">
      <c r="B9181" s="109"/>
      <c r="C9181" s="16"/>
      <c r="Y9181" s="98"/>
    </row>
    <row r="9182" spans="2:25" x14ac:dyDescent="0.25">
      <c r="B9182" s="109"/>
      <c r="C9182" s="16"/>
      <c r="Y9182" s="98"/>
    </row>
    <row r="9183" spans="2:25" x14ac:dyDescent="0.25">
      <c r="B9183" s="109"/>
      <c r="C9183" s="16"/>
      <c r="Y9183" s="98"/>
    </row>
    <row r="9184" spans="2:25" x14ac:dyDescent="0.25">
      <c r="B9184" s="109"/>
      <c r="C9184" s="16"/>
      <c r="Y9184" s="98"/>
    </row>
    <row r="9185" spans="2:25" x14ac:dyDescent="0.25">
      <c r="B9185" s="109"/>
      <c r="C9185" s="16"/>
      <c r="Y9185" s="98"/>
    </row>
    <row r="9186" spans="2:25" x14ac:dyDescent="0.25">
      <c r="B9186" s="109"/>
      <c r="C9186" s="16"/>
      <c r="Y9186" s="98"/>
    </row>
    <row r="9187" spans="2:25" x14ac:dyDescent="0.25">
      <c r="B9187" s="109"/>
      <c r="C9187" s="16"/>
      <c r="Y9187" s="98"/>
    </row>
    <row r="9188" spans="2:25" x14ac:dyDescent="0.25">
      <c r="B9188" s="109"/>
      <c r="C9188" s="16"/>
      <c r="Y9188" s="98"/>
    </row>
    <row r="9189" spans="2:25" x14ac:dyDescent="0.25">
      <c r="B9189" s="109"/>
      <c r="C9189" s="16"/>
      <c r="Y9189" s="98"/>
    </row>
    <row r="9190" spans="2:25" x14ac:dyDescent="0.25">
      <c r="B9190" s="109"/>
      <c r="C9190" s="16"/>
      <c r="Y9190" s="98"/>
    </row>
    <row r="9191" spans="2:25" x14ac:dyDescent="0.25">
      <c r="B9191" s="109"/>
      <c r="C9191" s="16"/>
      <c r="Y9191" s="98"/>
    </row>
    <row r="9192" spans="2:25" x14ac:dyDescent="0.25">
      <c r="B9192" s="109"/>
      <c r="C9192" s="16"/>
      <c r="Y9192" s="98"/>
    </row>
    <row r="9193" spans="2:25" x14ac:dyDescent="0.25">
      <c r="B9193" s="109"/>
      <c r="C9193" s="16"/>
      <c r="Y9193" s="98"/>
    </row>
    <row r="9194" spans="2:25" x14ac:dyDescent="0.25">
      <c r="B9194" s="109"/>
      <c r="C9194" s="16"/>
      <c r="Y9194" s="98"/>
    </row>
    <row r="9195" spans="2:25" x14ac:dyDescent="0.25">
      <c r="B9195" s="109"/>
      <c r="C9195" s="16"/>
      <c r="Y9195" s="98"/>
    </row>
    <row r="9196" spans="2:25" x14ac:dyDescent="0.25">
      <c r="B9196" s="109"/>
      <c r="C9196" s="16"/>
      <c r="Y9196" s="98"/>
    </row>
    <row r="9197" spans="2:25" x14ac:dyDescent="0.25">
      <c r="B9197" s="109"/>
      <c r="C9197" s="16"/>
      <c r="Y9197" s="98"/>
    </row>
    <row r="9198" spans="2:25" x14ac:dyDescent="0.25">
      <c r="B9198" s="109"/>
      <c r="C9198" s="16"/>
      <c r="Y9198" s="98"/>
    </row>
    <row r="9199" spans="2:25" x14ac:dyDescent="0.25">
      <c r="B9199" s="109"/>
      <c r="C9199" s="16"/>
      <c r="Y9199" s="98"/>
    </row>
    <row r="9200" spans="2:25" x14ac:dyDescent="0.25">
      <c r="B9200" s="109"/>
      <c r="C9200" s="16"/>
      <c r="Y9200" s="98"/>
    </row>
    <row r="9201" spans="2:25" x14ac:dyDescent="0.25">
      <c r="B9201" s="109"/>
      <c r="C9201" s="16"/>
      <c r="Y9201" s="98"/>
    </row>
    <row r="9202" spans="2:25" x14ac:dyDescent="0.25">
      <c r="B9202" s="109"/>
      <c r="C9202" s="16"/>
      <c r="Y9202" s="98"/>
    </row>
    <row r="9203" spans="2:25" x14ac:dyDescent="0.25">
      <c r="B9203" s="109"/>
      <c r="C9203" s="16"/>
      <c r="Y9203" s="98"/>
    </row>
    <row r="9204" spans="2:25" x14ac:dyDescent="0.25">
      <c r="B9204" s="109"/>
      <c r="C9204" s="16"/>
      <c r="Y9204" s="98"/>
    </row>
    <row r="9205" spans="2:25" x14ac:dyDescent="0.25">
      <c r="B9205" s="109"/>
      <c r="C9205" s="16"/>
      <c r="Y9205" s="98"/>
    </row>
    <row r="9206" spans="2:25" x14ac:dyDescent="0.25">
      <c r="B9206" s="109"/>
      <c r="C9206" s="16"/>
      <c r="Y9206" s="98"/>
    </row>
    <row r="9207" spans="2:25" x14ac:dyDescent="0.25">
      <c r="B9207" s="109"/>
      <c r="C9207" s="16"/>
      <c r="Y9207" s="98"/>
    </row>
    <row r="9208" spans="2:25" x14ac:dyDescent="0.25">
      <c r="B9208" s="109"/>
      <c r="C9208" s="16"/>
      <c r="Y9208" s="98"/>
    </row>
    <row r="9209" spans="2:25" x14ac:dyDescent="0.25">
      <c r="B9209" s="109"/>
      <c r="C9209" s="16"/>
      <c r="Y9209" s="98"/>
    </row>
    <row r="9210" spans="2:25" x14ac:dyDescent="0.25">
      <c r="B9210" s="109"/>
      <c r="C9210" s="16"/>
      <c r="Y9210" s="98"/>
    </row>
    <row r="9211" spans="2:25" x14ac:dyDescent="0.25">
      <c r="B9211" s="109"/>
      <c r="C9211" s="16"/>
      <c r="Y9211" s="98"/>
    </row>
    <row r="9212" spans="2:25" x14ac:dyDescent="0.25">
      <c r="B9212" s="109"/>
      <c r="C9212" s="16"/>
      <c r="Y9212" s="98"/>
    </row>
    <row r="9213" spans="2:25" x14ac:dyDescent="0.25">
      <c r="B9213" s="109"/>
      <c r="C9213" s="16"/>
      <c r="Y9213" s="98"/>
    </row>
    <row r="9214" spans="2:25" x14ac:dyDescent="0.25">
      <c r="B9214" s="109"/>
      <c r="C9214" s="16"/>
      <c r="Y9214" s="98"/>
    </row>
    <row r="9215" spans="2:25" x14ac:dyDescent="0.25">
      <c r="B9215" s="109"/>
      <c r="C9215" s="16"/>
      <c r="Y9215" s="98"/>
    </row>
    <row r="9216" spans="2:25" x14ac:dyDescent="0.25">
      <c r="B9216" s="109"/>
      <c r="C9216" s="16"/>
      <c r="Y9216" s="98"/>
    </row>
    <row r="9217" spans="2:25" x14ac:dyDescent="0.25">
      <c r="B9217" s="109"/>
      <c r="C9217" s="16"/>
      <c r="Y9217" s="98"/>
    </row>
    <row r="9218" spans="2:25" x14ac:dyDescent="0.25">
      <c r="B9218" s="109"/>
      <c r="C9218" s="16"/>
      <c r="Y9218" s="98"/>
    </row>
    <row r="9219" spans="2:25" x14ac:dyDescent="0.25">
      <c r="B9219" s="109"/>
      <c r="C9219" s="16"/>
      <c r="Y9219" s="98"/>
    </row>
    <row r="9220" spans="2:25" x14ac:dyDescent="0.25">
      <c r="B9220" s="109"/>
      <c r="C9220" s="16"/>
      <c r="Y9220" s="98"/>
    </row>
    <row r="9221" spans="2:25" x14ac:dyDescent="0.25">
      <c r="B9221" s="109"/>
      <c r="C9221" s="16"/>
      <c r="Y9221" s="98"/>
    </row>
    <row r="9222" spans="2:25" x14ac:dyDescent="0.25">
      <c r="B9222" s="109"/>
      <c r="C9222" s="16"/>
      <c r="Y9222" s="98"/>
    </row>
    <row r="9223" spans="2:25" x14ac:dyDescent="0.25">
      <c r="B9223" s="109"/>
      <c r="C9223" s="16"/>
      <c r="Y9223" s="98"/>
    </row>
    <row r="9224" spans="2:25" x14ac:dyDescent="0.25">
      <c r="B9224" s="109"/>
      <c r="C9224" s="16"/>
      <c r="Y9224" s="98"/>
    </row>
    <row r="9225" spans="2:25" x14ac:dyDescent="0.25">
      <c r="B9225" s="109"/>
      <c r="C9225" s="16"/>
      <c r="Y9225" s="98"/>
    </row>
    <row r="9226" spans="2:25" x14ac:dyDescent="0.25">
      <c r="B9226" s="109"/>
      <c r="C9226" s="16"/>
      <c r="Y9226" s="98"/>
    </row>
    <row r="9227" spans="2:25" x14ac:dyDescent="0.25">
      <c r="B9227" s="109"/>
      <c r="C9227" s="16"/>
      <c r="Y9227" s="98"/>
    </row>
    <row r="9228" spans="2:25" x14ac:dyDescent="0.25">
      <c r="B9228" s="109"/>
      <c r="C9228" s="16"/>
      <c r="Y9228" s="98"/>
    </row>
    <row r="9229" spans="2:25" x14ac:dyDescent="0.25">
      <c r="B9229" s="109"/>
      <c r="C9229" s="16"/>
      <c r="Y9229" s="98"/>
    </row>
    <row r="9230" spans="2:25" x14ac:dyDescent="0.25">
      <c r="B9230" s="109"/>
      <c r="C9230" s="16"/>
      <c r="Y9230" s="98"/>
    </row>
    <row r="9231" spans="2:25" x14ac:dyDescent="0.25">
      <c r="B9231" s="109"/>
      <c r="C9231" s="16"/>
      <c r="Y9231" s="98"/>
    </row>
    <row r="9232" spans="2:25" x14ac:dyDescent="0.25">
      <c r="B9232" s="109"/>
      <c r="C9232" s="16"/>
      <c r="Y9232" s="98"/>
    </row>
    <row r="9233" spans="2:25" x14ac:dyDescent="0.25">
      <c r="B9233" s="109"/>
      <c r="C9233" s="16"/>
      <c r="Y9233" s="98"/>
    </row>
    <row r="9234" spans="2:25" x14ac:dyDescent="0.25">
      <c r="B9234" s="109"/>
      <c r="C9234" s="16"/>
      <c r="Y9234" s="98"/>
    </row>
    <row r="9235" spans="2:25" x14ac:dyDescent="0.25">
      <c r="B9235" s="109"/>
      <c r="C9235" s="16"/>
      <c r="Y9235" s="98"/>
    </row>
    <row r="9236" spans="2:25" x14ac:dyDescent="0.25">
      <c r="B9236" s="109"/>
      <c r="C9236" s="16"/>
      <c r="Y9236" s="98"/>
    </row>
    <row r="9237" spans="2:25" x14ac:dyDescent="0.25">
      <c r="B9237" s="109"/>
      <c r="C9237" s="16"/>
      <c r="Y9237" s="98"/>
    </row>
    <row r="9238" spans="2:25" x14ac:dyDescent="0.25">
      <c r="B9238" s="109"/>
      <c r="C9238" s="16"/>
      <c r="Y9238" s="98"/>
    </row>
    <row r="9239" spans="2:25" x14ac:dyDescent="0.25">
      <c r="B9239" s="109"/>
      <c r="C9239" s="16"/>
      <c r="Y9239" s="98"/>
    </row>
    <row r="9240" spans="2:25" x14ac:dyDescent="0.25">
      <c r="B9240" s="109"/>
      <c r="C9240" s="16"/>
      <c r="Y9240" s="98"/>
    </row>
    <row r="9241" spans="2:25" x14ac:dyDescent="0.25">
      <c r="B9241" s="109"/>
      <c r="C9241" s="16"/>
      <c r="Y9241" s="98"/>
    </row>
    <row r="9242" spans="2:25" x14ac:dyDescent="0.25">
      <c r="B9242" s="109"/>
      <c r="C9242" s="16"/>
      <c r="Y9242" s="98"/>
    </row>
    <row r="9243" spans="2:25" x14ac:dyDescent="0.25">
      <c r="B9243" s="109"/>
      <c r="C9243" s="16"/>
      <c r="Y9243" s="98"/>
    </row>
    <row r="9244" spans="2:25" x14ac:dyDescent="0.25">
      <c r="B9244" s="109"/>
      <c r="C9244" s="16"/>
      <c r="Y9244" s="98"/>
    </row>
    <row r="9245" spans="2:25" x14ac:dyDescent="0.25">
      <c r="B9245" s="109"/>
      <c r="C9245" s="16"/>
      <c r="Y9245" s="98"/>
    </row>
    <row r="9246" spans="2:25" x14ac:dyDescent="0.25">
      <c r="B9246" s="109"/>
      <c r="C9246" s="16"/>
      <c r="Y9246" s="98"/>
    </row>
    <row r="9247" spans="2:25" x14ac:dyDescent="0.25">
      <c r="B9247" s="109"/>
      <c r="C9247" s="16"/>
      <c r="Y9247" s="98"/>
    </row>
    <row r="9248" spans="2:25" x14ac:dyDescent="0.25">
      <c r="B9248" s="109"/>
      <c r="C9248" s="16"/>
      <c r="Y9248" s="98"/>
    </row>
    <row r="9249" spans="2:25" x14ac:dyDescent="0.25">
      <c r="B9249" s="109"/>
      <c r="C9249" s="16"/>
      <c r="Y9249" s="98"/>
    </row>
    <row r="9250" spans="2:25" x14ac:dyDescent="0.25">
      <c r="B9250" s="109"/>
      <c r="C9250" s="16"/>
      <c r="Y9250" s="98"/>
    </row>
    <row r="9251" spans="2:25" x14ac:dyDescent="0.25">
      <c r="B9251" s="109"/>
      <c r="C9251" s="16"/>
      <c r="Y9251" s="98"/>
    </row>
    <row r="9252" spans="2:25" x14ac:dyDescent="0.25">
      <c r="B9252" s="109"/>
      <c r="C9252" s="16"/>
      <c r="Y9252" s="98"/>
    </row>
    <row r="9253" spans="2:25" x14ac:dyDescent="0.25">
      <c r="B9253" s="109"/>
      <c r="C9253" s="16"/>
      <c r="Y9253" s="98"/>
    </row>
    <row r="9254" spans="2:25" x14ac:dyDescent="0.25">
      <c r="B9254" s="109"/>
      <c r="C9254" s="16"/>
      <c r="Y9254" s="98"/>
    </row>
    <row r="9255" spans="2:25" x14ac:dyDescent="0.25">
      <c r="B9255" s="109"/>
      <c r="C9255" s="16"/>
      <c r="Y9255" s="98"/>
    </row>
    <row r="9256" spans="2:25" x14ac:dyDescent="0.25">
      <c r="B9256" s="109"/>
      <c r="C9256" s="16"/>
      <c r="Y9256" s="98"/>
    </row>
    <row r="9257" spans="2:25" x14ac:dyDescent="0.25">
      <c r="B9257" s="109"/>
      <c r="C9257" s="16"/>
      <c r="Y9257" s="98"/>
    </row>
    <row r="9258" spans="2:25" x14ac:dyDescent="0.25">
      <c r="B9258" s="109"/>
      <c r="C9258" s="16"/>
      <c r="Y9258" s="98"/>
    </row>
    <row r="9259" spans="2:25" x14ac:dyDescent="0.25">
      <c r="B9259" s="109"/>
      <c r="C9259" s="16"/>
      <c r="Y9259" s="98"/>
    </row>
    <row r="9260" spans="2:25" x14ac:dyDescent="0.25">
      <c r="B9260" s="109"/>
      <c r="C9260" s="16"/>
      <c r="Y9260" s="98"/>
    </row>
    <row r="9261" spans="2:25" x14ac:dyDescent="0.25">
      <c r="B9261" s="109"/>
      <c r="C9261" s="16"/>
      <c r="Y9261" s="98"/>
    </row>
    <row r="9262" spans="2:25" x14ac:dyDescent="0.25">
      <c r="B9262" s="109"/>
      <c r="C9262" s="16"/>
      <c r="Y9262" s="98"/>
    </row>
    <row r="9263" spans="2:25" x14ac:dyDescent="0.25">
      <c r="B9263" s="109"/>
      <c r="C9263" s="16"/>
      <c r="Y9263" s="98"/>
    </row>
    <row r="9264" spans="2:25" x14ac:dyDescent="0.25">
      <c r="B9264" s="109"/>
      <c r="C9264" s="16"/>
      <c r="Y9264" s="98"/>
    </row>
    <row r="9265" spans="2:25" x14ac:dyDescent="0.25">
      <c r="B9265" s="109"/>
      <c r="C9265" s="16"/>
      <c r="Y9265" s="98"/>
    </row>
    <row r="9266" spans="2:25" x14ac:dyDescent="0.25">
      <c r="B9266" s="109"/>
      <c r="C9266" s="16"/>
      <c r="Y9266" s="98"/>
    </row>
    <row r="9267" spans="2:25" x14ac:dyDescent="0.25">
      <c r="B9267" s="109"/>
      <c r="C9267" s="16"/>
      <c r="Y9267" s="98"/>
    </row>
    <row r="9268" spans="2:25" x14ac:dyDescent="0.25">
      <c r="B9268" s="109"/>
      <c r="C9268" s="16"/>
      <c r="Y9268" s="98"/>
    </row>
    <row r="9269" spans="2:25" x14ac:dyDescent="0.25">
      <c r="B9269" s="109"/>
      <c r="C9269" s="16"/>
      <c r="Y9269" s="98"/>
    </row>
    <row r="9270" spans="2:25" x14ac:dyDescent="0.25">
      <c r="B9270" s="109"/>
      <c r="C9270" s="16"/>
      <c r="Y9270" s="98"/>
    </row>
    <row r="9271" spans="2:25" x14ac:dyDescent="0.25">
      <c r="B9271" s="109"/>
      <c r="C9271" s="16"/>
      <c r="Y9271" s="98"/>
    </row>
    <row r="9272" spans="2:25" x14ac:dyDescent="0.25">
      <c r="B9272" s="109"/>
      <c r="C9272" s="16"/>
      <c r="Y9272" s="98"/>
    </row>
    <row r="9273" spans="2:25" x14ac:dyDescent="0.25">
      <c r="B9273" s="109"/>
      <c r="C9273" s="16"/>
      <c r="Y9273" s="98"/>
    </row>
    <row r="9274" spans="2:25" x14ac:dyDescent="0.25">
      <c r="B9274" s="109"/>
      <c r="C9274" s="16"/>
      <c r="Y9274" s="98"/>
    </row>
    <row r="9275" spans="2:25" x14ac:dyDescent="0.25">
      <c r="B9275" s="109"/>
      <c r="C9275" s="16"/>
      <c r="Y9275" s="98"/>
    </row>
    <row r="9276" spans="2:25" x14ac:dyDescent="0.25">
      <c r="B9276" s="109"/>
      <c r="C9276" s="16"/>
      <c r="Y9276" s="98"/>
    </row>
    <row r="9277" spans="2:25" x14ac:dyDescent="0.25">
      <c r="B9277" s="109"/>
      <c r="C9277" s="16"/>
      <c r="Y9277" s="98"/>
    </row>
    <row r="9278" spans="2:25" x14ac:dyDescent="0.25">
      <c r="B9278" s="109"/>
      <c r="C9278" s="16"/>
      <c r="Y9278" s="98"/>
    </row>
    <row r="9279" spans="2:25" x14ac:dyDescent="0.25">
      <c r="B9279" s="109"/>
      <c r="C9279" s="16"/>
      <c r="Y9279" s="98"/>
    </row>
    <row r="9280" spans="2:25" x14ac:dyDescent="0.25">
      <c r="B9280" s="109"/>
      <c r="C9280" s="16"/>
      <c r="Y9280" s="98"/>
    </row>
    <row r="9281" spans="2:25" x14ac:dyDescent="0.25">
      <c r="B9281" s="109"/>
      <c r="C9281" s="16"/>
      <c r="Y9281" s="98"/>
    </row>
    <row r="9282" spans="2:25" x14ac:dyDescent="0.25">
      <c r="B9282" s="109"/>
      <c r="C9282" s="16"/>
      <c r="Y9282" s="98"/>
    </row>
    <row r="9283" spans="2:25" x14ac:dyDescent="0.25">
      <c r="B9283" s="109"/>
      <c r="C9283" s="16"/>
      <c r="Y9283" s="98"/>
    </row>
    <row r="9284" spans="2:25" x14ac:dyDescent="0.25">
      <c r="B9284" s="109"/>
      <c r="C9284" s="16"/>
      <c r="Y9284" s="98"/>
    </row>
    <row r="9285" spans="2:25" x14ac:dyDescent="0.25">
      <c r="B9285" s="109"/>
      <c r="C9285" s="16"/>
      <c r="Y9285" s="98"/>
    </row>
    <row r="9286" spans="2:25" x14ac:dyDescent="0.25">
      <c r="B9286" s="109"/>
      <c r="C9286" s="16"/>
      <c r="Y9286" s="98"/>
    </row>
    <row r="9287" spans="2:25" x14ac:dyDescent="0.25">
      <c r="B9287" s="109"/>
      <c r="C9287" s="16"/>
      <c r="Y9287" s="98"/>
    </row>
    <row r="9288" spans="2:25" x14ac:dyDescent="0.25">
      <c r="B9288" s="109"/>
      <c r="C9288" s="16"/>
      <c r="Y9288" s="98"/>
    </row>
    <row r="9289" spans="2:25" x14ac:dyDescent="0.25">
      <c r="B9289" s="109"/>
      <c r="C9289" s="16"/>
      <c r="Y9289" s="98"/>
    </row>
    <row r="9290" spans="2:25" x14ac:dyDescent="0.25">
      <c r="B9290" s="109"/>
      <c r="C9290" s="16"/>
      <c r="Y9290" s="98"/>
    </row>
    <row r="9291" spans="2:25" x14ac:dyDescent="0.25">
      <c r="B9291" s="109"/>
      <c r="C9291" s="16"/>
      <c r="Y9291" s="98"/>
    </row>
    <row r="9292" spans="2:25" x14ac:dyDescent="0.25">
      <c r="B9292" s="109"/>
      <c r="C9292" s="16"/>
      <c r="Y9292" s="98"/>
    </row>
    <row r="9293" spans="2:25" x14ac:dyDescent="0.25">
      <c r="B9293" s="109"/>
      <c r="C9293" s="16"/>
      <c r="Y9293" s="98"/>
    </row>
    <row r="9294" spans="2:25" x14ac:dyDescent="0.25">
      <c r="B9294" s="109"/>
      <c r="C9294" s="16"/>
      <c r="Y9294" s="98"/>
    </row>
    <row r="9295" spans="2:25" x14ac:dyDescent="0.25">
      <c r="B9295" s="109"/>
      <c r="C9295" s="16"/>
      <c r="Y9295" s="98"/>
    </row>
    <row r="9296" spans="2:25" x14ac:dyDescent="0.25">
      <c r="B9296" s="109"/>
      <c r="C9296" s="16"/>
      <c r="Y9296" s="98"/>
    </row>
    <row r="9297" spans="2:25" x14ac:dyDescent="0.25">
      <c r="B9297" s="109"/>
      <c r="C9297" s="16"/>
      <c r="Y9297" s="98"/>
    </row>
    <row r="9298" spans="2:25" x14ac:dyDescent="0.25">
      <c r="B9298" s="109"/>
      <c r="C9298" s="16"/>
      <c r="Y9298" s="98"/>
    </row>
    <row r="9299" spans="2:25" x14ac:dyDescent="0.25">
      <c r="B9299" s="109"/>
      <c r="C9299" s="16"/>
      <c r="Y9299" s="98"/>
    </row>
    <row r="9300" spans="2:25" x14ac:dyDescent="0.25">
      <c r="B9300" s="109"/>
      <c r="C9300" s="16"/>
      <c r="Y9300" s="98"/>
    </row>
    <row r="9301" spans="2:25" x14ac:dyDescent="0.25">
      <c r="B9301" s="109"/>
      <c r="C9301" s="16"/>
      <c r="Y9301" s="98"/>
    </row>
    <row r="9302" spans="2:25" x14ac:dyDescent="0.25">
      <c r="B9302" s="109"/>
      <c r="C9302" s="16"/>
      <c r="Y9302" s="98"/>
    </row>
    <row r="9303" spans="2:25" x14ac:dyDescent="0.25">
      <c r="B9303" s="109"/>
      <c r="C9303" s="16"/>
      <c r="Y9303" s="98"/>
    </row>
    <row r="9304" spans="2:25" x14ac:dyDescent="0.25">
      <c r="B9304" s="109"/>
      <c r="C9304" s="16"/>
      <c r="Y9304" s="98"/>
    </row>
    <row r="9305" spans="2:25" x14ac:dyDescent="0.25">
      <c r="B9305" s="109"/>
      <c r="C9305" s="16"/>
      <c r="Y9305" s="98"/>
    </row>
    <row r="9306" spans="2:25" x14ac:dyDescent="0.25">
      <c r="B9306" s="109"/>
      <c r="C9306" s="16"/>
      <c r="Y9306" s="98"/>
    </row>
    <row r="9307" spans="2:25" x14ac:dyDescent="0.25">
      <c r="B9307" s="109"/>
      <c r="C9307" s="16"/>
      <c r="Y9307" s="98"/>
    </row>
    <row r="9308" spans="2:25" x14ac:dyDescent="0.25">
      <c r="B9308" s="109"/>
      <c r="C9308" s="16"/>
      <c r="Y9308" s="98"/>
    </row>
    <row r="9309" spans="2:25" x14ac:dyDescent="0.25">
      <c r="B9309" s="109"/>
      <c r="C9309" s="16"/>
      <c r="Y9309" s="98"/>
    </row>
    <row r="9310" spans="2:25" x14ac:dyDescent="0.25">
      <c r="B9310" s="109"/>
      <c r="C9310" s="16"/>
      <c r="Y9310" s="98"/>
    </row>
    <row r="9311" spans="2:25" x14ac:dyDescent="0.25">
      <c r="B9311" s="109"/>
      <c r="C9311" s="16"/>
      <c r="Y9311" s="98"/>
    </row>
    <row r="9312" spans="2:25" x14ac:dyDescent="0.25">
      <c r="B9312" s="109"/>
      <c r="C9312" s="16"/>
      <c r="Y9312" s="98"/>
    </row>
    <row r="9313" spans="2:25" x14ac:dyDescent="0.25">
      <c r="B9313" s="109"/>
      <c r="C9313" s="16"/>
      <c r="Y9313" s="98"/>
    </row>
    <row r="9314" spans="2:25" x14ac:dyDescent="0.25">
      <c r="B9314" s="109"/>
      <c r="C9314" s="16"/>
      <c r="Y9314" s="98"/>
    </row>
    <row r="9315" spans="2:25" x14ac:dyDescent="0.25">
      <c r="B9315" s="109"/>
      <c r="C9315" s="16"/>
      <c r="Y9315" s="98"/>
    </row>
    <row r="9316" spans="2:25" x14ac:dyDescent="0.25">
      <c r="B9316" s="109"/>
      <c r="C9316" s="16"/>
      <c r="Y9316" s="98"/>
    </row>
    <row r="9317" spans="2:25" x14ac:dyDescent="0.25">
      <c r="B9317" s="109"/>
      <c r="C9317" s="16"/>
      <c r="Y9317" s="98"/>
    </row>
    <row r="9318" spans="2:25" x14ac:dyDescent="0.25">
      <c r="B9318" s="109"/>
      <c r="C9318" s="16"/>
      <c r="Y9318" s="98"/>
    </row>
    <row r="9319" spans="2:25" x14ac:dyDescent="0.25">
      <c r="B9319" s="109"/>
      <c r="C9319" s="16"/>
      <c r="Y9319" s="98"/>
    </row>
    <row r="9320" spans="2:25" x14ac:dyDescent="0.25">
      <c r="B9320" s="109"/>
      <c r="C9320" s="16"/>
      <c r="Y9320" s="98"/>
    </row>
    <row r="9321" spans="2:25" x14ac:dyDescent="0.25">
      <c r="B9321" s="109"/>
      <c r="C9321" s="16"/>
      <c r="Y9321" s="98"/>
    </row>
    <row r="9322" spans="2:25" x14ac:dyDescent="0.25">
      <c r="B9322" s="109"/>
      <c r="C9322" s="16"/>
      <c r="Y9322" s="98"/>
    </row>
    <row r="9323" spans="2:25" x14ac:dyDescent="0.25">
      <c r="B9323" s="109"/>
      <c r="C9323" s="16"/>
      <c r="Y9323" s="98"/>
    </row>
    <row r="9324" spans="2:25" x14ac:dyDescent="0.25">
      <c r="B9324" s="109"/>
      <c r="C9324" s="16"/>
      <c r="Y9324" s="98"/>
    </row>
    <row r="9325" spans="2:25" x14ac:dyDescent="0.25">
      <c r="B9325" s="109"/>
      <c r="C9325" s="16"/>
      <c r="Y9325" s="98"/>
    </row>
    <row r="9326" spans="2:25" x14ac:dyDescent="0.25">
      <c r="B9326" s="109"/>
      <c r="C9326" s="16"/>
      <c r="Y9326" s="98"/>
    </row>
    <row r="9327" spans="2:25" x14ac:dyDescent="0.25">
      <c r="B9327" s="109"/>
      <c r="C9327" s="16"/>
      <c r="Y9327" s="98"/>
    </row>
    <row r="9328" spans="2:25" x14ac:dyDescent="0.25">
      <c r="B9328" s="109"/>
      <c r="C9328" s="16"/>
      <c r="Y9328" s="98"/>
    </row>
    <row r="9329" spans="2:25" x14ac:dyDescent="0.25">
      <c r="B9329" s="109"/>
      <c r="C9329" s="16"/>
      <c r="Y9329" s="98"/>
    </row>
    <row r="9330" spans="2:25" x14ac:dyDescent="0.25">
      <c r="B9330" s="109"/>
      <c r="C9330" s="16"/>
      <c r="Y9330" s="98"/>
    </row>
    <row r="9331" spans="2:25" x14ac:dyDescent="0.25">
      <c r="B9331" s="109"/>
      <c r="C9331" s="16"/>
      <c r="Y9331" s="98"/>
    </row>
    <row r="9332" spans="2:25" x14ac:dyDescent="0.25">
      <c r="B9332" s="109"/>
      <c r="C9332" s="16"/>
      <c r="Y9332" s="98"/>
    </row>
    <row r="9333" spans="2:25" x14ac:dyDescent="0.25">
      <c r="B9333" s="109"/>
      <c r="C9333" s="16"/>
      <c r="Y9333" s="98"/>
    </row>
    <row r="9334" spans="2:25" x14ac:dyDescent="0.25">
      <c r="B9334" s="109"/>
      <c r="C9334" s="16"/>
      <c r="Y9334" s="98"/>
    </row>
    <row r="9335" spans="2:25" x14ac:dyDescent="0.25">
      <c r="B9335" s="109"/>
      <c r="C9335" s="16"/>
      <c r="Y9335" s="98"/>
    </row>
    <row r="9336" spans="2:25" x14ac:dyDescent="0.25">
      <c r="B9336" s="109"/>
      <c r="C9336" s="16"/>
      <c r="Y9336" s="98"/>
    </row>
    <row r="9337" spans="2:25" x14ac:dyDescent="0.25">
      <c r="B9337" s="109"/>
      <c r="C9337" s="16"/>
      <c r="Y9337" s="98"/>
    </row>
    <row r="9338" spans="2:25" x14ac:dyDescent="0.25">
      <c r="B9338" s="109"/>
      <c r="C9338" s="16"/>
      <c r="Y9338" s="98"/>
    </row>
    <row r="9339" spans="2:25" x14ac:dyDescent="0.25">
      <c r="B9339" s="109"/>
      <c r="C9339" s="16"/>
      <c r="Y9339" s="98"/>
    </row>
    <row r="9340" spans="2:25" x14ac:dyDescent="0.25">
      <c r="B9340" s="109"/>
      <c r="C9340" s="16"/>
      <c r="Y9340" s="98"/>
    </row>
    <row r="9341" spans="2:25" x14ac:dyDescent="0.25">
      <c r="B9341" s="109"/>
      <c r="C9341" s="16"/>
      <c r="Y9341" s="98"/>
    </row>
    <row r="9342" spans="2:25" x14ac:dyDescent="0.25">
      <c r="B9342" s="109"/>
      <c r="C9342" s="16"/>
      <c r="Y9342" s="98"/>
    </row>
    <row r="9343" spans="2:25" x14ac:dyDescent="0.25">
      <c r="B9343" s="109"/>
      <c r="C9343" s="16"/>
      <c r="Y9343" s="98"/>
    </row>
    <row r="9344" spans="2:25" x14ac:dyDescent="0.25">
      <c r="B9344" s="109"/>
      <c r="C9344" s="16"/>
      <c r="Y9344" s="98"/>
    </row>
    <row r="9345" spans="2:25" x14ac:dyDescent="0.25">
      <c r="B9345" s="109"/>
      <c r="C9345" s="16"/>
      <c r="Y9345" s="98"/>
    </row>
    <row r="9346" spans="2:25" x14ac:dyDescent="0.25">
      <c r="B9346" s="109"/>
      <c r="C9346" s="16"/>
      <c r="Y9346" s="98"/>
    </row>
    <row r="9347" spans="2:25" x14ac:dyDescent="0.25">
      <c r="B9347" s="109"/>
      <c r="C9347" s="16"/>
      <c r="Y9347" s="98"/>
    </row>
    <row r="9348" spans="2:25" x14ac:dyDescent="0.25">
      <c r="B9348" s="109"/>
      <c r="C9348" s="16"/>
      <c r="Y9348" s="98"/>
    </row>
    <row r="9349" spans="2:25" x14ac:dyDescent="0.25">
      <c r="B9349" s="109"/>
      <c r="C9349" s="16"/>
      <c r="Y9349" s="98"/>
    </row>
    <row r="9350" spans="2:25" x14ac:dyDescent="0.25">
      <c r="B9350" s="109"/>
      <c r="C9350" s="16"/>
      <c r="Y9350" s="98"/>
    </row>
    <row r="9351" spans="2:25" x14ac:dyDescent="0.25">
      <c r="B9351" s="109"/>
      <c r="C9351" s="16"/>
      <c r="Y9351" s="98"/>
    </row>
    <row r="9352" spans="2:25" x14ac:dyDescent="0.25">
      <c r="B9352" s="109"/>
      <c r="C9352" s="16"/>
      <c r="Y9352" s="98"/>
    </row>
    <row r="9353" spans="2:25" x14ac:dyDescent="0.25">
      <c r="B9353" s="109"/>
      <c r="C9353" s="16"/>
      <c r="Y9353" s="98"/>
    </row>
    <row r="9354" spans="2:25" x14ac:dyDescent="0.25">
      <c r="B9354" s="109"/>
      <c r="C9354" s="16"/>
      <c r="Y9354" s="98"/>
    </row>
    <row r="9355" spans="2:25" x14ac:dyDescent="0.25">
      <c r="B9355" s="109"/>
      <c r="C9355" s="16"/>
      <c r="Y9355" s="98"/>
    </row>
    <row r="9356" spans="2:25" x14ac:dyDescent="0.25">
      <c r="B9356" s="109"/>
      <c r="C9356" s="16"/>
      <c r="Y9356" s="98"/>
    </row>
    <row r="9357" spans="2:25" x14ac:dyDescent="0.25">
      <c r="B9357" s="109"/>
      <c r="C9357" s="16"/>
      <c r="Y9357" s="98"/>
    </row>
    <row r="9358" spans="2:25" x14ac:dyDescent="0.25">
      <c r="B9358" s="109"/>
      <c r="C9358" s="16"/>
      <c r="Y9358" s="98"/>
    </row>
    <row r="9359" spans="2:25" x14ac:dyDescent="0.25">
      <c r="B9359" s="109"/>
      <c r="C9359" s="16"/>
      <c r="Y9359" s="98"/>
    </row>
    <row r="9360" spans="2:25" x14ac:dyDescent="0.25">
      <c r="B9360" s="109"/>
      <c r="C9360" s="16"/>
      <c r="Y9360" s="98"/>
    </row>
    <row r="9361" spans="2:25" x14ac:dyDescent="0.25">
      <c r="B9361" s="109"/>
      <c r="C9361" s="16"/>
      <c r="Y9361" s="98"/>
    </row>
    <row r="9362" spans="2:25" x14ac:dyDescent="0.25">
      <c r="B9362" s="109"/>
      <c r="C9362" s="16"/>
      <c r="Y9362" s="98"/>
    </row>
    <row r="9363" spans="2:25" x14ac:dyDescent="0.25">
      <c r="B9363" s="109"/>
      <c r="C9363" s="16"/>
      <c r="Y9363" s="98"/>
    </row>
    <row r="9364" spans="2:25" x14ac:dyDescent="0.25">
      <c r="B9364" s="109"/>
      <c r="C9364" s="16"/>
      <c r="Y9364" s="98"/>
    </row>
    <row r="9365" spans="2:25" x14ac:dyDescent="0.25">
      <c r="B9365" s="109"/>
      <c r="C9365" s="16"/>
      <c r="Y9365" s="98"/>
    </row>
    <row r="9366" spans="2:25" x14ac:dyDescent="0.25">
      <c r="B9366" s="109"/>
      <c r="C9366" s="16"/>
      <c r="Y9366" s="98"/>
    </row>
    <row r="9367" spans="2:25" x14ac:dyDescent="0.25">
      <c r="B9367" s="109"/>
      <c r="C9367" s="16"/>
      <c r="Y9367" s="98"/>
    </row>
    <row r="9368" spans="2:25" x14ac:dyDescent="0.25">
      <c r="B9368" s="109"/>
      <c r="C9368" s="16"/>
      <c r="Y9368" s="98"/>
    </row>
    <row r="9369" spans="2:25" x14ac:dyDescent="0.25">
      <c r="B9369" s="109"/>
      <c r="C9369" s="16"/>
      <c r="Y9369" s="98"/>
    </row>
    <row r="9370" spans="2:25" x14ac:dyDescent="0.25">
      <c r="B9370" s="109"/>
      <c r="C9370" s="16"/>
      <c r="Y9370" s="98"/>
    </row>
    <row r="9371" spans="2:25" x14ac:dyDescent="0.25">
      <c r="B9371" s="109"/>
      <c r="C9371" s="16"/>
      <c r="Y9371" s="98"/>
    </row>
    <row r="9372" spans="2:25" x14ac:dyDescent="0.25">
      <c r="B9372" s="109"/>
      <c r="C9372" s="16"/>
      <c r="Y9372" s="98"/>
    </row>
    <row r="9373" spans="2:25" x14ac:dyDescent="0.25">
      <c r="B9373" s="109"/>
      <c r="C9373" s="16"/>
      <c r="Y9373" s="98"/>
    </row>
    <row r="9374" spans="2:25" x14ac:dyDescent="0.25">
      <c r="B9374" s="109"/>
      <c r="C9374" s="16"/>
      <c r="Y9374" s="98"/>
    </row>
    <row r="9375" spans="2:25" x14ac:dyDescent="0.25">
      <c r="B9375" s="109"/>
      <c r="C9375" s="16"/>
      <c r="Y9375" s="98"/>
    </row>
    <row r="9376" spans="2:25" x14ac:dyDescent="0.25">
      <c r="B9376" s="109"/>
      <c r="C9376" s="16"/>
      <c r="Y9376" s="98"/>
    </row>
    <row r="9377" spans="2:25" x14ac:dyDescent="0.25">
      <c r="B9377" s="109"/>
      <c r="C9377" s="16"/>
      <c r="Y9377" s="98"/>
    </row>
    <row r="9378" spans="2:25" x14ac:dyDescent="0.25">
      <c r="B9378" s="109"/>
      <c r="C9378" s="16"/>
      <c r="Y9378" s="98"/>
    </row>
    <row r="9379" spans="2:25" x14ac:dyDescent="0.25">
      <c r="B9379" s="109"/>
      <c r="C9379" s="16"/>
      <c r="Y9379" s="98"/>
    </row>
    <row r="9380" spans="2:25" x14ac:dyDescent="0.25">
      <c r="B9380" s="109"/>
      <c r="C9380" s="16"/>
      <c r="Y9380" s="98"/>
    </row>
    <row r="9381" spans="2:25" x14ac:dyDescent="0.25">
      <c r="B9381" s="109"/>
      <c r="C9381" s="16"/>
      <c r="Y9381" s="98"/>
    </row>
    <row r="9382" spans="2:25" x14ac:dyDescent="0.25">
      <c r="B9382" s="109"/>
      <c r="C9382" s="16"/>
      <c r="Y9382" s="98"/>
    </row>
    <row r="9383" spans="2:25" x14ac:dyDescent="0.25">
      <c r="B9383" s="109"/>
      <c r="C9383" s="16"/>
      <c r="Y9383" s="98"/>
    </row>
    <row r="9384" spans="2:25" x14ac:dyDescent="0.25">
      <c r="B9384" s="109"/>
      <c r="C9384" s="16"/>
      <c r="Y9384" s="98"/>
    </row>
    <row r="9385" spans="2:25" x14ac:dyDescent="0.25">
      <c r="B9385" s="109"/>
      <c r="C9385" s="16"/>
      <c r="Y9385" s="98"/>
    </row>
    <row r="9386" spans="2:25" x14ac:dyDescent="0.25">
      <c r="B9386" s="109"/>
      <c r="C9386" s="16"/>
      <c r="Y9386" s="98"/>
    </row>
    <row r="9387" spans="2:25" x14ac:dyDescent="0.25">
      <c r="B9387" s="109"/>
      <c r="C9387" s="16"/>
      <c r="Y9387" s="98"/>
    </row>
    <row r="9388" spans="2:25" x14ac:dyDescent="0.25">
      <c r="B9388" s="109"/>
      <c r="C9388" s="16"/>
      <c r="Y9388" s="98"/>
    </row>
    <row r="9389" spans="2:25" x14ac:dyDescent="0.25">
      <c r="B9389" s="109"/>
      <c r="C9389" s="16"/>
      <c r="Y9389" s="98"/>
    </row>
    <row r="9390" spans="2:25" x14ac:dyDescent="0.25">
      <c r="B9390" s="109"/>
      <c r="C9390" s="16"/>
      <c r="Y9390" s="98"/>
    </row>
    <row r="9391" spans="2:25" x14ac:dyDescent="0.25">
      <c r="B9391" s="109"/>
      <c r="C9391" s="16"/>
      <c r="Y9391" s="98"/>
    </row>
    <row r="9392" spans="2:25" x14ac:dyDescent="0.25">
      <c r="B9392" s="109"/>
      <c r="C9392" s="16"/>
      <c r="Y9392" s="98"/>
    </row>
    <row r="9393" spans="2:25" x14ac:dyDescent="0.25">
      <c r="B9393" s="109"/>
      <c r="C9393" s="16"/>
      <c r="Y9393" s="98"/>
    </row>
    <row r="9394" spans="2:25" x14ac:dyDescent="0.25">
      <c r="B9394" s="109"/>
      <c r="C9394" s="16"/>
      <c r="Y9394" s="98"/>
    </row>
    <row r="9395" spans="2:25" x14ac:dyDescent="0.25">
      <c r="B9395" s="109"/>
      <c r="C9395" s="16"/>
      <c r="Y9395" s="98"/>
    </row>
    <row r="9396" spans="2:25" x14ac:dyDescent="0.25">
      <c r="B9396" s="109"/>
      <c r="C9396" s="16"/>
      <c r="Y9396" s="98"/>
    </row>
    <row r="9397" spans="2:25" x14ac:dyDescent="0.25">
      <c r="B9397" s="109"/>
      <c r="C9397" s="16"/>
      <c r="Y9397" s="98"/>
    </row>
    <row r="9398" spans="2:25" x14ac:dyDescent="0.25">
      <c r="B9398" s="109"/>
      <c r="C9398" s="16"/>
      <c r="Y9398" s="98"/>
    </row>
    <row r="9399" spans="2:25" x14ac:dyDescent="0.25">
      <c r="B9399" s="109"/>
      <c r="C9399" s="16"/>
      <c r="Y9399" s="98"/>
    </row>
    <row r="9400" spans="2:25" x14ac:dyDescent="0.25">
      <c r="B9400" s="109"/>
      <c r="C9400" s="16"/>
      <c r="Y9400" s="98"/>
    </row>
    <row r="9401" spans="2:25" x14ac:dyDescent="0.25">
      <c r="B9401" s="109"/>
      <c r="C9401" s="16"/>
      <c r="Y9401" s="98"/>
    </row>
    <row r="9402" spans="2:25" x14ac:dyDescent="0.25">
      <c r="B9402" s="109"/>
      <c r="C9402" s="16"/>
      <c r="Y9402" s="98"/>
    </row>
    <row r="9403" spans="2:25" x14ac:dyDescent="0.25">
      <c r="B9403" s="109"/>
      <c r="C9403" s="16"/>
      <c r="Y9403" s="98"/>
    </row>
    <row r="9404" spans="2:25" x14ac:dyDescent="0.25">
      <c r="B9404" s="109"/>
      <c r="C9404" s="16"/>
      <c r="Y9404" s="98"/>
    </row>
    <row r="9405" spans="2:25" x14ac:dyDescent="0.25">
      <c r="B9405" s="109"/>
      <c r="C9405" s="16"/>
      <c r="Y9405" s="98"/>
    </row>
    <row r="9406" spans="2:25" x14ac:dyDescent="0.25">
      <c r="B9406" s="109"/>
      <c r="C9406" s="16"/>
      <c r="Y9406" s="98"/>
    </row>
    <row r="9407" spans="2:25" x14ac:dyDescent="0.25">
      <c r="B9407" s="109"/>
      <c r="C9407" s="16"/>
      <c r="Y9407" s="98"/>
    </row>
    <row r="9408" spans="2:25" x14ac:dyDescent="0.25">
      <c r="B9408" s="109"/>
      <c r="C9408" s="16"/>
      <c r="Y9408" s="98"/>
    </row>
    <row r="9409" spans="2:25" x14ac:dyDescent="0.25">
      <c r="B9409" s="109"/>
      <c r="C9409" s="16"/>
      <c r="Y9409" s="98"/>
    </row>
    <row r="9410" spans="2:25" x14ac:dyDescent="0.25">
      <c r="B9410" s="109"/>
      <c r="C9410" s="16"/>
      <c r="Y9410" s="98"/>
    </row>
    <row r="9411" spans="2:25" x14ac:dyDescent="0.25">
      <c r="B9411" s="109"/>
      <c r="C9411" s="16"/>
      <c r="Y9411" s="98"/>
    </row>
    <row r="9412" spans="2:25" x14ac:dyDescent="0.25">
      <c r="B9412" s="109"/>
      <c r="C9412" s="16"/>
      <c r="Y9412" s="98"/>
    </row>
    <row r="9413" spans="2:25" x14ac:dyDescent="0.25">
      <c r="B9413" s="109"/>
      <c r="C9413" s="16"/>
      <c r="Y9413" s="98"/>
    </row>
    <row r="9414" spans="2:25" x14ac:dyDescent="0.25">
      <c r="B9414" s="109"/>
      <c r="C9414" s="16"/>
      <c r="Y9414" s="98"/>
    </row>
    <row r="9415" spans="2:25" x14ac:dyDescent="0.25">
      <c r="B9415" s="109"/>
      <c r="C9415" s="16"/>
      <c r="Y9415" s="98"/>
    </row>
    <row r="9416" spans="2:25" x14ac:dyDescent="0.25">
      <c r="B9416" s="109"/>
      <c r="C9416" s="16"/>
      <c r="Y9416" s="98"/>
    </row>
    <row r="9417" spans="2:25" x14ac:dyDescent="0.25">
      <c r="B9417" s="109"/>
      <c r="C9417" s="16"/>
      <c r="Y9417" s="98"/>
    </row>
    <row r="9418" spans="2:25" x14ac:dyDescent="0.25">
      <c r="B9418" s="109"/>
      <c r="C9418" s="16"/>
      <c r="Y9418" s="98"/>
    </row>
    <row r="9419" spans="2:25" x14ac:dyDescent="0.25">
      <c r="B9419" s="109"/>
      <c r="C9419" s="16"/>
      <c r="Y9419" s="98"/>
    </row>
    <row r="9420" spans="2:25" x14ac:dyDescent="0.25">
      <c r="B9420" s="109"/>
      <c r="C9420" s="16"/>
      <c r="Y9420" s="98"/>
    </row>
    <row r="9421" spans="2:25" x14ac:dyDescent="0.25">
      <c r="B9421" s="109"/>
      <c r="C9421" s="16"/>
      <c r="Y9421" s="98"/>
    </row>
    <row r="9422" spans="2:25" x14ac:dyDescent="0.25">
      <c r="B9422" s="109"/>
      <c r="C9422" s="16"/>
      <c r="Y9422" s="98"/>
    </row>
    <row r="9423" spans="2:25" x14ac:dyDescent="0.25">
      <c r="B9423" s="109"/>
      <c r="C9423" s="16"/>
      <c r="Y9423" s="98"/>
    </row>
    <row r="9424" spans="2:25" x14ac:dyDescent="0.25">
      <c r="B9424" s="109"/>
      <c r="C9424" s="16"/>
      <c r="Y9424" s="98"/>
    </row>
    <row r="9425" spans="2:25" x14ac:dyDescent="0.25">
      <c r="B9425" s="109"/>
      <c r="C9425" s="16"/>
      <c r="Y9425" s="98"/>
    </row>
    <row r="9426" spans="2:25" x14ac:dyDescent="0.25">
      <c r="B9426" s="109"/>
      <c r="C9426" s="16"/>
      <c r="Y9426" s="98"/>
    </row>
    <row r="9427" spans="2:25" x14ac:dyDescent="0.25">
      <c r="B9427" s="109"/>
      <c r="C9427" s="16"/>
      <c r="Y9427" s="98"/>
    </row>
    <row r="9428" spans="2:25" x14ac:dyDescent="0.25">
      <c r="B9428" s="109"/>
      <c r="C9428" s="16"/>
      <c r="Y9428" s="98"/>
    </row>
    <row r="9429" spans="2:25" x14ac:dyDescent="0.25">
      <c r="B9429" s="109"/>
      <c r="C9429" s="16"/>
      <c r="Y9429" s="98"/>
    </row>
    <row r="9430" spans="2:25" x14ac:dyDescent="0.25">
      <c r="B9430" s="109"/>
      <c r="C9430" s="16"/>
      <c r="Y9430" s="98"/>
    </row>
    <row r="9431" spans="2:25" x14ac:dyDescent="0.25">
      <c r="B9431" s="109"/>
      <c r="C9431" s="16"/>
      <c r="Y9431" s="98"/>
    </row>
    <row r="9432" spans="2:25" x14ac:dyDescent="0.25">
      <c r="B9432" s="109"/>
      <c r="C9432" s="16"/>
      <c r="Y9432" s="98"/>
    </row>
    <row r="9433" spans="2:25" x14ac:dyDescent="0.25">
      <c r="B9433" s="109"/>
      <c r="C9433" s="16"/>
      <c r="Y9433" s="98"/>
    </row>
    <row r="9434" spans="2:25" x14ac:dyDescent="0.25">
      <c r="B9434" s="109"/>
      <c r="C9434" s="16"/>
      <c r="Y9434" s="98"/>
    </row>
    <row r="9435" spans="2:25" x14ac:dyDescent="0.25">
      <c r="B9435" s="109"/>
      <c r="C9435" s="16"/>
      <c r="Y9435" s="98"/>
    </row>
    <row r="9436" spans="2:25" x14ac:dyDescent="0.25">
      <c r="B9436" s="109"/>
      <c r="C9436" s="16"/>
      <c r="Y9436" s="98"/>
    </row>
    <row r="9437" spans="2:25" x14ac:dyDescent="0.25">
      <c r="B9437" s="109"/>
      <c r="C9437" s="16"/>
      <c r="Y9437" s="98"/>
    </row>
    <row r="9438" spans="2:25" x14ac:dyDescent="0.25">
      <c r="B9438" s="109"/>
      <c r="C9438" s="16"/>
      <c r="Y9438" s="98"/>
    </row>
    <row r="9439" spans="2:25" x14ac:dyDescent="0.25">
      <c r="B9439" s="109"/>
      <c r="C9439" s="16"/>
      <c r="Y9439" s="98"/>
    </row>
    <row r="9440" spans="2:25" x14ac:dyDescent="0.25">
      <c r="B9440" s="109"/>
      <c r="C9440" s="16"/>
      <c r="Y9440" s="98"/>
    </row>
    <row r="9441" spans="2:25" x14ac:dyDescent="0.25">
      <c r="B9441" s="109"/>
      <c r="C9441" s="16"/>
      <c r="Y9441" s="98"/>
    </row>
    <row r="9442" spans="2:25" x14ac:dyDescent="0.25">
      <c r="B9442" s="109"/>
      <c r="C9442" s="16"/>
      <c r="Y9442" s="98"/>
    </row>
    <row r="9443" spans="2:25" x14ac:dyDescent="0.25">
      <c r="B9443" s="109"/>
      <c r="C9443" s="16"/>
      <c r="Y9443" s="98"/>
    </row>
    <row r="9444" spans="2:25" x14ac:dyDescent="0.25">
      <c r="B9444" s="109"/>
      <c r="C9444" s="16"/>
      <c r="Y9444" s="98"/>
    </row>
    <row r="9445" spans="2:25" x14ac:dyDescent="0.25">
      <c r="B9445" s="109"/>
      <c r="C9445" s="16"/>
      <c r="Y9445" s="98"/>
    </row>
    <row r="9446" spans="2:25" x14ac:dyDescent="0.25">
      <c r="B9446" s="109"/>
      <c r="C9446" s="16"/>
      <c r="Y9446" s="98"/>
    </row>
    <row r="9447" spans="2:25" x14ac:dyDescent="0.25">
      <c r="B9447" s="109"/>
      <c r="C9447" s="16"/>
      <c r="Y9447" s="98"/>
    </row>
    <row r="9448" spans="2:25" x14ac:dyDescent="0.25">
      <c r="B9448" s="109"/>
      <c r="C9448" s="16"/>
      <c r="Y9448" s="98"/>
    </row>
    <row r="9449" spans="2:25" x14ac:dyDescent="0.25">
      <c r="B9449" s="109"/>
      <c r="C9449" s="16"/>
      <c r="Y9449" s="98"/>
    </row>
    <row r="9450" spans="2:25" x14ac:dyDescent="0.25">
      <c r="B9450" s="109"/>
      <c r="C9450" s="16"/>
      <c r="Y9450" s="98"/>
    </row>
    <row r="9451" spans="2:25" x14ac:dyDescent="0.25">
      <c r="B9451" s="109"/>
      <c r="C9451" s="16"/>
      <c r="Y9451" s="98"/>
    </row>
    <row r="9452" spans="2:25" x14ac:dyDescent="0.25">
      <c r="B9452" s="109"/>
      <c r="C9452" s="16"/>
      <c r="Y9452" s="98"/>
    </row>
    <row r="9453" spans="2:25" x14ac:dyDescent="0.25">
      <c r="B9453" s="109"/>
      <c r="C9453" s="16"/>
      <c r="Y9453" s="98"/>
    </row>
    <row r="9454" spans="2:25" x14ac:dyDescent="0.25">
      <c r="B9454" s="109"/>
      <c r="C9454" s="16"/>
      <c r="Y9454" s="98"/>
    </row>
    <row r="9455" spans="2:25" x14ac:dyDescent="0.25">
      <c r="B9455" s="109"/>
      <c r="C9455" s="16"/>
      <c r="Y9455" s="98"/>
    </row>
    <row r="9456" spans="2:25" x14ac:dyDescent="0.25">
      <c r="B9456" s="109"/>
      <c r="C9456" s="16"/>
      <c r="Y9456" s="98"/>
    </row>
    <row r="9457" spans="2:25" x14ac:dyDescent="0.25">
      <c r="B9457" s="109"/>
      <c r="C9457" s="16"/>
      <c r="Y9457" s="98"/>
    </row>
    <row r="9458" spans="2:25" x14ac:dyDescent="0.25">
      <c r="B9458" s="109"/>
      <c r="C9458" s="16"/>
      <c r="Y9458" s="98"/>
    </row>
    <row r="9459" spans="2:25" x14ac:dyDescent="0.25">
      <c r="B9459" s="109"/>
      <c r="C9459" s="16"/>
      <c r="Y9459" s="98"/>
    </row>
    <row r="9460" spans="2:25" x14ac:dyDescent="0.25">
      <c r="B9460" s="109"/>
      <c r="C9460" s="16"/>
      <c r="Y9460" s="98"/>
    </row>
    <row r="9461" spans="2:25" x14ac:dyDescent="0.25">
      <c r="B9461" s="109"/>
      <c r="C9461" s="16"/>
      <c r="Y9461" s="98"/>
    </row>
    <row r="9462" spans="2:25" x14ac:dyDescent="0.25">
      <c r="B9462" s="109"/>
      <c r="C9462" s="16"/>
      <c r="Y9462" s="98"/>
    </row>
    <row r="9463" spans="2:25" x14ac:dyDescent="0.25">
      <c r="B9463" s="109"/>
      <c r="C9463" s="16"/>
      <c r="Y9463" s="98"/>
    </row>
    <row r="9464" spans="2:25" x14ac:dyDescent="0.25">
      <c r="B9464" s="109"/>
      <c r="C9464" s="16"/>
      <c r="Y9464" s="98"/>
    </row>
    <row r="9465" spans="2:25" x14ac:dyDescent="0.25">
      <c r="B9465" s="109"/>
      <c r="C9465" s="16"/>
      <c r="Y9465" s="98"/>
    </row>
    <row r="9466" spans="2:25" x14ac:dyDescent="0.25">
      <c r="B9466" s="109"/>
      <c r="C9466" s="16"/>
      <c r="Y9466" s="98"/>
    </row>
    <row r="9467" spans="2:25" x14ac:dyDescent="0.25">
      <c r="B9467" s="109"/>
      <c r="C9467" s="16"/>
      <c r="Y9467" s="98"/>
    </row>
    <row r="9468" spans="2:25" x14ac:dyDescent="0.25">
      <c r="B9468" s="109"/>
      <c r="C9468" s="16"/>
      <c r="Y9468" s="98"/>
    </row>
    <row r="9469" spans="2:25" x14ac:dyDescent="0.25">
      <c r="B9469" s="109"/>
      <c r="C9469" s="16"/>
      <c r="Y9469" s="98"/>
    </row>
    <row r="9470" spans="2:25" x14ac:dyDescent="0.25">
      <c r="B9470" s="109"/>
      <c r="C9470" s="16"/>
      <c r="Y9470" s="98"/>
    </row>
    <row r="9471" spans="2:25" x14ac:dyDescent="0.25">
      <c r="B9471" s="109"/>
      <c r="C9471" s="16"/>
      <c r="Y9471" s="98"/>
    </row>
    <row r="9472" spans="2:25" x14ac:dyDescent="0.25">
      <c r="B9472" s="109"/>
      <c r="C9472" s="16"/>
      <c r="Y9472" s="98"/>
    </row>
    <row r="9473" spans="2:25" x14ac:dyDescent="0.25">
      <c r="B9473" s="109"/>
      <c r="C9473" s="16"/>
      <c r="Y9473" s="98"/>
    </row>
    <row r="9474" spans="2:25" x14ac:dyDescent="0.25">
      <c r="B9474" s="109"/>
      <c r="C9474" s="16"/>
      <c r="Y9474" s="98"/>
    </row>
    <row r="9475" spans="2:25" x14ac:dyDescent="0.25">
      <c r="B9475" s="109"/>
      <c r="C9475" s="16"/>
      <c r="Y9475" s="98"/>
    </row>
    <row r="9476" spans="2:25" x14ac:dyDescent="0.25">
      <c r="B9476" s="109"/>
      <c r="C9476" s="16"/>
      <c r="Y9476" s="98"/>
    </row>
    <row r="9477" spans="2:25" x14ac:dyDescent="0.25">
      <c r="B9477" s="109"/>
      <c r="C9477" s="16"/>
      <c r="Y9477" s="98"/>
    </row>
    <row r="9478" spans="2:25" x14ac:dyDescent="0.25">
      <c r="B9478" s="109"/>
      <c r="C9478" s="16"/>
      <c r="Y9478" s="98"/>
    </row>
    <row r="9479" spans="2:25" x14ac:dyDescent="0.25">
      <c r="B9479" s="109"/>
      <c r="C9479" s="16"/>
      <c r="Y9479" s="98"/>
    </row>
    <row r="9480" spans="2:25" x14ac:dyDescent="0.25">
      <c r="B9480" s="109"/>
      <c r="C9480" s="16"/>
      <c r="Y9480" s="98"/>
    </row>
    <row r="9481" spans="2:25" x14ac:dyDescent="0.25">
      <c r="B9481" s="109"/>
      <c r="C9481" s="16"/>
      <c r="Y9481" s="98"/>
    </row>
    <row r="9482" spans="2:25" x14ac:dyDescent="0.25">
      <c r="B9482" s="109"/>
      <c r="C9482" s="16"/>
      <c r="Y9482" s="98"/>
    </row>
    <row r="9483" spans="2:25" x14ac:dyDescent="0.25">
      <c r="B9483" s="109"/>
      <c r="C9483" s="16"/>
      <c r="Y9483" s="98"/>
    </row>
    <row r="9484" spans="2:25" x14ac:dyDescent="0.25">
      <c r="B9484" s="109"/>
      <c r="C9484" s="16"/>
      <c r="Y9484" s="98"/>
    </row>
    <row r="9485" spans="2:25" x14ac:dyDescent="0.25">
      <c r="B9485" s="109"/>
      <c r="C9485" s="16"/>
      <c r="Y9485" s="98"/>
    </row>
    <row r="9486" spans="2:25" x14ac:dyDescent="0.25">
      <c r="B9486" s="109"/>
      <c r="C9486" s="16"/>
      <c r="Y9486" s="98"/>
    </row>
    <row r="9487" spans="2:25" x14ac:dyDescent="0.25">
      <c r="B9487" s="109"/>
      <c r="C9487" s="16"/>
      <c r="Y9487" s="98"/>
    </row>
    <row r="9488" spans="2:25" x14ac:dyDescent="0.25">
      <c r="B9488" s="109"/>
      <c r="C9488" s="16"/>
      <c r="Y9488" s="98"/>
    </row>
    <row r="9489" spans="2:25" x14ac:dyDescent="0.25">
      <c r="B9489" s="109"/>
      <c r="C9489" s="16"/>
      <c r="Y9489" s="98"/>
    </row>
    <row r="9490" spans="2:25" x14ac:dyDescent="0.25">
      <c r="B9490" s="109"/>
      <c r="C9490" s="16"/>
      <c r="Y9490" s="98"/>
    </row>
    <row r="9491" spans="2:25" x14ac:dyDescent="0.25">
      <c r="B9491" s="109"/>
      <c r="C9491" s="16"/>
      <c r="Y9491" s="98"/>
    </row>
    <row r="9492" spans="2:25" x14ac:dyDescent="0.25">
      <c r="B9492" s="109"/>
      <c r="C9492" s="16"/>
      <c r="Y9492" s="98"/>
    </row>
    <row r="9493" spans="2:25" x14ac:dyDescent="0.25">
      <c r="B9493" s="109"/>
      <c r="C9493" s="16"/>
      <c r="Y9493" s="98"/>
    </row>
    <row r="9494" spans="2:25" x14ac:dyDescent="0.25">
      <c r="B9494" s="109"/>
      <c r="C9494" s="16"/>
      <c r="Y9494" s="98"/>
    </row>
    <row r="9495" spans="2:25" x14ac:dyDescent="0.25">
      <c r="B9495" s="109"/>
      <c r="C9495" s="16"/>
      <c r="Y9495" s="98"/>
    </row>
    <row r="9496" spans="2:25" x14ac:dyDescent="0.25">
      <c r="B9496" s="109"/>
      <c r="C9496" s="16"/>
      <c r="Y9496" s="98"/>
    </row>
    <row r="9497" spans="2:25" x14ac:dyDescent="0.25">
      <c r="B9497" s="109"/>
      <c r="C9497" s="16"/>
      <c r="Y9497" s="98"/>
    </row>
    <row r="9498" spans="2:25" x14ac:dyDescent="0.25">
      <c r="B9498" s="109"/>
      <c r="C9498" s="16"/>
      <c r="Y9498" s="98"/>
    </row>
    <row r="9499" spans="2:25" x14ac:dyDescent="0.25">
      <c r="B9499" s="109"/>
      <c r="C9499" s="16"/>
      <c r="Y9499" s="98"/>
    </row>
    <row r="9500" spans="2:25" x14ac:dyDescent="0.25">
      <c r="B9500" s="109"/>
      <c r="C9500" s="16"/>
      <c r="Y9500" s="98"/>
    </row>
    <row r="9501" spans="2:25" x14ac:dyDescent="0.25">
      <c r="B9501" s="109"/>
      <c r="C9501" s="16"/>
      <c r="Y9501" s="98"/>
    </row>
    <row r="9502" spans="2:25" x14ac:dyDescent="0.25">
      <c r="B9502" s="109"/>
      <c r="C9502" s="16"/>
      <c r="Y9502" s="98"/>
    </row>
    <row r="9503" spans="2:25" x14ac:dyDescent="0.25">
      <c r="B9503" s="109"/>
      <c r="C9503" s="16"/>
      <c r="Y9503" s="98"/>
    </row>
    <row r="9504" spans="2:25" x14ac:dyDescent="0.25">
      <c r="B9504" s="109"/>
      <c r="C9504" s="16"/>
      <c r="Y9504" s="98"/>
    </row>
    <row r="9505" spans="2:25" x14ac:dyDescent="0.25">
      <c r="B9505" s="109"/>
      <c r="C9505" s="16"/>
      <c r="Y9505" s="98"/>
    </row>
    <row r="9506" spans="2:25" x14ac:dyDescent="0.25">
      <c r="B9506" s="109"/>
      <c r="C9506" s="16"/>
      <c r="Y9506" s="98"/>
    </row>
    <row r="9507" spans="2:25" x14ac:dyDescent="0.25">
      <c r="B9507" s="109"/>
      <c r="C9507" s="16"/>
      <c r="Y9507" s="98"/>
    </row>
    <row r="9508" spans="2:25" x14ac:dyDescent="0.25">
      <c r="B9508" s="109"/>
      <c r="C9508" s="16"/>
      <c r="Y9508" s="98"/>
    </row>
    <row r="9509" spans="2:25" x14ac:dyDescent="0.25">
      <c r="B9509" s="109"/>
      <c r="C9509" s="16"/>
      <c r="Y9509" s="98"/>
    </row>
    <row r="9510" spans="2:25" x14ac:dyDescent="0.25">
      <c r="B9510" s="109"/>
      <c r="C9510" s="16"/>
      <c r="Y9510" s="98"/>
    </row>
    <row r="9511" spans="2:25" x14ac:dyDescent="0.25">
      <c r="B9511" s="109"/>
      <c r="C9511" s="16"/>
      <c r="Y9511" s="98"/>
    </row>
    <row r="9512" spans="2:25" x14ac:dyDescent="0.25">
      <c r="B9512" s="109"/>
      <c r="C9512" s="16"/>
      <c r="Y9512" s="98"/>
    </row>
    <row r="9513" spans="2:25" x14ac:dyDescent="0.25">
      <c r="B9513" s="109"/>
      <c r="C9513" s="16"/>
      <c r="Y9513" s="98"/>
    </row>
    <row r="9514" spans="2:25" x14ac:dyDescent="0.25">
      <c r="B9514" s="109"/>
      <c r="C9514" s="16"/>
      <c r="Y9514" s="98"/>
    </row>
    <row r="9515" spans="2:25" x14ac:dyDescent="0.25">
      <c r="B9515" s="109"/>
      <c r="C9515" s="16"/>
      <c r="Y9515" s="98"/>
    </row>
    <row r="9516" spans="2:25" x14ac:dyDescent="0.25">
      <c r="B9516" s="109"/>
      <c r="C9516" s="16"/>
      <c r="Y9516" s="98"/>
    </row>
    <row r="9517" spans="2:25" x14ac:dyDescent="0.25">
      <c r="B9517" s="109"/>
      <c r="C9517" s="16"/>
      <c r="Y9517" s="98"/>
    </row>
    <row r="9518" spans="2:25" x14ac:dyDescent="0.25">
      <c r="B9518" s="109"/>
      <c r="C9518" s="16"/>
      <c r="Y9518" s="98"/>
    </row>
    <row r="9519" spans="2:25" x14ac:dyDescent="0.25">
      <c r="B9519" s="109"/>
      <c r="C9519" s="16"/>
      <c r="Y9519" s="98"/>
    </row>
    <row r="9520" spans="2:25" x14ac:dyDescent="0.25">
      <c r="B9520" s="109"/>
      <c r="C9520" s="16"/>
      <c r="Y9520" s="98"/>
    </row>
    <row r="9521" spans="2:25" x14ac:dyDescent="0.25">
      <c r="B9521" s="109"/>
      <c r="C9521" s="16"/>
      <c r="Y9521" s="98"/>
    </row>
    <row r="9522" spans="2:25" x14ac:dyDescent="0.25">
      <c r="B9522" s="109"/>
      <c r="C9522" s="16"/>
      <c r="Y9522" s="98"/>
    </row>
    <row r="9523" spans="2:25" x14ac:dyDescent="0.25">
      <c r="B9523" s="109"/>
      <c r="C9523" s="16"/>
      <c r="Y9523" s="98"/>
    </row>
    <row r="9524" spans="2:25" x14ac:dyDescent="0.25">
      <c r="B9524" s="109"/>
      <c r="C9524" s="16"/>
      <c r="Y9524" s="98"/>
    </row>
    <row r="9525" spans="2:25" x14ac:dyDescent="0.25">
      <c r="B9525" s="109"/>
      <c r="C9525" s="16"/>
      <c r="Y9525" s="98"/>
    </row>
    <row r="9526" spans="2:25" x14ac:dyDescent="0.25">
      <c r="B9526" s="109"/>
      <c r="C9526" s="16"/>
      <c r="Y9526" s="98"/>
    </row>
    <row r="9527" spans="2:25" x14ac:dyDescent="0.25">
      <c r="B9527" s="109"/>
      <c r="C9527" s="16"/>
      <c r="Y9527" s="98"/>
    </row>
    <row r="9528" spans="2:25" x14ac:dyDescent="0.25">
      <c r="B9528" s="109"/>
      <c r="C9528" s="16"/>
      <c r="Y9528" s="98"/>
    </row>
    <row r="9529" spans="2:25" x14ac:dyDescent="0.25">
      <c r="B9529" s="109"/>
      <c r="C9529" s="16"/>
      <c r="Y9529" s="98"/>
    </row>
    <row r="9530" spans="2:25" x14ac:dyDescent="0.25">
      <c r="B9530" s="109"/>
      <c r="C9530" s="16"/>
      <c r="Y9530" s="98"/>
    </row>
    <row r="9531" spans="2:25" x14ac:dyDescent="0.25">
      <c r="B9531" s="109"/>
      <c r="C9531" s="16"/>
      <c r="Y9531" s="98"/>
    </row>
    <row r="9532" spans="2:25" x14ac:dyDescent="0.25">
      <c r="B9532" s="109"/>
      <c r="C9532" s="16"/>
      <c r="Y9532" s="98"/>
    </row>
    <row r="9533" spans="2:25" x14ac:dyDescent="0.25">
      <c r="B9533" s="109"/>
      <c r="C9533" s="16"/>
      <c r="Y9533" s="98"/>
    </row>
    <row r="9534" spans="2:25" x14ac:dyDescent="0.25">
      <c r="B9534" s="109"/>
      <c r="C9534" s="16"/>
      <c r="Y9534" s="98"/>
    </row>
    <row r="9535" spans="2:25" x14ac:dyDescent="0.25">
      <c r="B9535" s="109"/>
      <c r="C9535" s="16"/>
      <c r="Y9535" s="98"/>
    </row>
    <row r="9536" spans="2:25" x14ac:dyDescent="0.25">
      <c r="B9536" s="109"/>
      <c r="C9536" s="16"/>
      <c r="Y9536" s="98"/>
    </row>
    <row r="9537" spans="2:25" x14ac:dyDescent="0.25">
      <c r="B9537" s="109"/>
      <c r="C9537" s="16"/>
      <c r="Y9537" s="98"/>
    </row>
    <row r="9538" spans="2:25" x14ac:dyDescent="0.25">
      <c r="B9538" s="109"/>
      <c r="C9538" s="16"/>
      <c r="Y9538" s="98"/>
    </row>
    <row r="9539" spans="2:25" x14ac:dyDescent="0.25">
      <c r="B9539" s="109"/>
      <c r="C9539" s="16"/>
      <c r="Y9539" s="98"/>
    </row>
    <row r="9540" spans="2:25" x14ac:dyDescent="0.25">
      <c r="B9540" s="109"/>
      <c r="C9540" s="16"/>
      <c r="Y9540" s="98"/>
    </row>
    <row r="9541" spans="2:25" x14ac:dyDescent="0.25">
      <c r="B9541" s="109"/>
      <c r="C9541" s="16"/>
      <c r="Y9541" s="98"/>
    </row>
    <row r="9542" spans="2:25" x14ac:dyDescent="0.25">
      <c r="B9542" s="109"/>
      <c r="C9542" s="16"/>
      <c r="Y9542" s="98"/>
    </row>
    <row r="9543" spans="2:25" x14ac:dyDescent="0.25">
      <c r="B9543" s="109"/>
      <c r="C9543" s="16"/>
      <c r="Y9543" s="98"/>
    </row>
    <row r="9544" spans="2:25" x14ac:dyDescent="0.25">
      <c r="B9544" s="109"/>
      <c r="C9544" s="16"/>
      <c r="Y9544" s="98"/>
    </row>
    <row r="9545" spans="2:25" x14ac:dyDescent="0.25">
      <c r="B9545" s="109"/>
      <c r="C9545" s="16"/>
      <c r="Y9545" s="98"/>
    </row>
    <row r="9546" spans="2:25" x14ac:dyDescent="0.25">
      <c r="B9546" s="109"/>
      <c r="C9546" s="16"/>
      <c r="Y9546" s="98"/>
    </row>
    <row r="9547" spans="2:25" x14ac:dyDescent="0.25">
      <c r="B9547" s="109"/>
      <c r="C9547" s="16"/>
      <c r="Y9547" s="98"/>
    </row>
    <row r="9548" spans="2:25" x14ac:dyDescent="0.25">
      <c r="B9548" s="109"/>
      <c r="C9548" s="16"/>
      <c r="Y9548" s="98"/>
    </row>
    <row r="9549" spans="2:25" x14ac:dyDescent="0.25">
      <c r="B9549" s="109"/>
      <c r="C9549" s="16"/>
      <c r="Y9549" s="98"/>
    </row>
    <row r="9550" spans="2:25" x14ac:dyDescent="0.25">
      <c r="B9550" s="109"/>
      <c r="C9550" s="16"/>
      <c r="Y9550" s="98"/>
    </row>
    <row r="9551" spans="2:25" x14ac:dyDescent="0.25">
      <c r="B9551" s="109"/>
      <c r="C9551" s="16"/>
      <c r="Y9551" s="98"/>
    </row>
    <row r="9552" spans="2:25" x14ac:dyDescent="0.25">
      <c r="B9552" s="109"/>
      <c r="C9552" s="16"/>
      <c r="Y9552" s="98"/>
    </row>
    <row r="9553" spans="2:25" x14ac:dyDescent="0.25">
      <c r="B9553" s="109"/>
      <c r="C9553" s="16"/>
      <c r="Y9553" s="98"/>
    </row>
    <row r="9554" spans="2:25" x14ac:dyDescent="0.25">
      <c r="B9554" s="109"/>
      <c r="C9554" s="16"/>
      <c r="Y9554" s="98"/>
    </row>
    <row r="9555" spans="2:25" x14ac:dyDescent="0.25">
      <c r="B9555" s="109"/>
      <c r="C9555" s="16"/>
      <c r="Y9555" s="98"/>
    </row>
    <row r="9556" spans="2:25" x14ac:dyDescent="0.25">
      <c r="B9556" s="109"/>
      <c r="C9556" s="16"/>
      <c r="Y9556" s="98"/>
    </row>
    <row r="9557" spans="2:25" x14ac:dyDescent="0.25">
      <c r="B9557" s="109"/>
      <c r="C9557" s="16"/>
      <c r="Y9557" s="98"/>
    </row>
    <row r="9558" spans="2:25" x14ac:dyDescent="0.25">
      <c r="B9558" s="109"/>
      <c r="C9558" s="16"/>
      <c r="Y9558" s="98"/>
    </row>
    <row r="9559" spans="2:25" x14ac:dyDescent="0.25">
      <c r="B9559" s="109"/>
      <c r="C9559" s="16"/>
      <c r="Y9559" s="98"/>
    </row>
    <row r="9560" spans="2:25" x14ac:dyDescent="0.25">
      <c r="B9560" s="109"/>
      <c r="C9560" s="16"/>
      <c r="Y9560" s="98"/>
    </row>
    <row r="9561" spans="2:25" x14ac:dyDescent="0.25">
      <c r="B9561" s="109"/>
      <c r="C9561" s="16"/>
      <c r="Y9561" s="98"/>
    </row>
    <row r="9562" spans="2:25" x14ac:dyDescent="0.25">
      <c r="B9562" s="109"/>
      <c r="C9562" s="16"/>
      <c r="Y9562" s="98"/>
    </row>
    <row r="9563" spans="2:25" x14ac:dyDescent="0.25">
      <c r="B9563" s="109"/>
      <c r="C9563" s="16"/>
      <c r="Y9563" s="98"/>
    </row>
    <row r="9564" spans="2:25" x14ac:dyDescent="0.25">
      <c r="B9564" s="109"/>
      <c r="C9564" s="16"/>
      <c r="Y9564" s="98"/>
    </row>
    <row r="9565" spans="2:25" x14ac:dyDescent="0.25">
      <c r="B9565" s="109"/>
      <c r="C9565" s="16"/>
      <c r="Y9565" s="98"/>
    </row>
    <row r="9566" spans="2:25" x14ac:dyDescent="0.25">
      <c r="B9566" s="109"/>
      <c r="C9566" s="16"/>
      <c r="Y9566" s="98"/>
    </row>
    <row r="9567" spans="2:25" x14ac:dyDescent="0.25">
      <c r="B9567" s="109"/>
      <c r="C9567" s="16"/>
      <c r="Y9567" s="98"/>
    </row>
    <row r="9568" spans="2:25" x14ac:dyDescent="0.25">
      <c r="B9568" s="109"/>
      <c r="C9568" s="16"/>
      <c r="Y9568" s="98"/>
    </row>
    <row r="9569" spans="2:25" x14ac:dyDescent="0.25">
      <c r="B9569" s="109"/>
      <c r="C9569" s="16"/>
      <c r="Y9569" s="98"/>
    </row>
    <row r="9570" spans="2:25" x14ac:dyDescent="0.25">
      <c r="B9570" s="109"/>
      <c r="C9570" s="16"/>
      <c r="Y9570" s="98"/>
    </row>
    <row r="9571" spans="2:25" x14ac:dyDescent="0.25">
      <c r="B9571" s="109"/>
      <c r="C9571" s="16"/>
      <c r="Y9571" s="98"/>
    </row>
    <row r="9572" spans="2:25" x14ac:dyDescent="0.25">
      <c r="B9572" s="109"/>
      <c r="C9572" s="16"/>
      <c r="Y9572" s="98"/>
    </row>
    <row r="9573" spans="2:25" x14ac:dyDescent="0.25">
      <c r="B9573" s="109"/>
      <c r="C9573" s="16"/>
      <c r="Y9573" s="98"/>
    </row>
    <row r="9574" spans="2:25" x14ac:dyDescent="0.25">
      <c r="B9574" s="109"/>
      <c r="C9574" s="16"/>
      <c r="Y9574" s="98"/>
    </row>
    <row r="9575" spans="2:25" x14ac:dyDescent="0.25">
      <c r="B9575" s="109"/>
      <c r="C9575" s="16"/>
      <c r="Y9575" s="98"/>
    </row>
    <row r="9576" spans="2:25" x14ac:dyDescent="0.25">
      <c r="B9576" s="109"/>
      <c r="C9576" s="16"/>
      <c r="Y9576" s="98"/>
    </row>
    <row r="9577" spans="2:25" x14ac:dyDescent="0.25">
      <c r="B9577" s="109"/>
      <c r="C9577" s="16"/>
      <c r="Y9577" s="98"/>
    </row>
    <row r="9578" spans="2:25" x14ac:dyDescent="0.25">
      <c r="B9578" s="109"/>
      <c r="C9578" s="16"/>
      <c r="Y9578" s="98"/>
    </row>
    <row r="9579" spans="2:25" x14ac:dyDescent="0.25">
      <c r="B9579" s="109"/>
      <c r="C9579" s="16"/>
      <c r="Y9579" s="98"/>
    </row>
    <row r="9580" spans="2:25" x14ac:dyDescent="0.25">
      <c r="B9580" s="109"/>
      <c r="C9580" s="16"/>
      <c r="Y9580" s="98"/>
    </row>
    <row r="9581" spans="2:25" x14ac:dyDescent="0.25">
      <c r="B9581" s="109"/>
      <c r="C9581" s="16"/>
      <c r="Y9581" s="98"/>
    </row>
    <row r="9582" spans="2:25" x14ac:dyDescent="0.25">
      <c r="B9582" s="109"/>
      <c r="C9582" s="16"/>
      <c r="Y9582" s="98"/>
    </row>
    <row r="9583" spans="2:25" x14ac:dyDescent="0.25">
      <c r="B9583" s="109"/>
      <c r="C9583" s="16"/>
      <c r="Y9583" s="98"/>
    </row>
    <row r="9584" spans="2:25" x14ac:dyDescent="0.25">
      <c r="B9584" s="109"/>
      <c r="C9584" s="16"/>
      <c r="Y9584" s="98"/>
    </row>
    <row r="9585" spans="2:25" x14ac:dyDescent="0.25">
      <c r="B9585" s="109"/>
      <c r="C9585" s="16"/>
      <c r="Y9585" s="98"/>
    </row>
    <row r="9586" spans="2:25" x14ac:dyDescent="0.25">
      <c r="B9586" s="109"/>
      <c r="C9586" s="16"/>
      <c r="Y9586" s="98"/>
    </row>
    <row r="9587" spans="2:25" x14ac:dyDescent="0.25">
      <c r="B9587" s="109"/>
      <c r="C9587" s="16"/>
      <c r="Y9587" s="98"/>
    </row>
    <row r="9588" spans="2:25" x14ac:dyDescent="0.25">
      <c r="B9588" s="109"/>
      <c r="C9588" s="16"/>
      <c r="Y9588" s="98"/>
    </row>
    <row r="9589" spans="2:25" x14ac:dyDescent="0.25">
      <c r="B9589" s="109"/>
      <c r="C9589" s="16"/>
      <c r="Y9589" s="98"/>
    </row>
    <row r="9590" spans="2:25" x14ac:dyDescent="0.25">
      <c r="B9590" s="109"/>
      <c r="C9590" s="16"/>
      <c r="Y9590" s="98"/>
    </row>
    <row r="9591" spans="2:25" x14ac:dyDescent="0.25">
      <c r="B9591" s="109"/>
      <c r="C9591" s="16"/>
      <c r="Y9591" s="98"/>
    </row>
    <row r="9592" spans="2:25" x14ac:dyDescent="0.25">
      <c r="B9592" s="109"/>
      <c r="C9592" s="16"/>
      <c r="Y9592" s="98"/>
    </row>
    <row r="9593" spans="2:25" x14ac:dyDescent="0.25">
      <c r="B9593" s="109"/>
      <c r="C9593" s="16"/>
      <c r="Y9593" s="98"/>
    </row>
    <row r="9594" spans="2:25" x14ac:dyDescent="0.25">
      <c r="B9594" s="109"/>
      <c r="C9594" s="16"/>
      <c r="Y9594" s="98"/>
    </row>
    <row r="9595" spans="2:25" x14ac:dyDescent="0.25">
      <c r="B9595" s="109"/>
      <c r="C9595" s="16"/>
      <c r="Y9595" s="98"/>
    </row>
    <row r="9596" spans="2:25" x14ac:dyDescent="0.25">
      <c r="B9596" s="109"/>
      <c r="C9596" s="16"/>
      <c r="Y9596" s="98"/>
    </row>
    <row r="9597" spans="2:25" x14ac:dyDescent="0.25">
      <c r="B9597" s="109"/>
      <c r="C9597" s="16"/>
      <c r="Y9597" s="98"/>
    </row>
    <row r="9598" spans="2:25" x14ac:dyDescent="0.25">
      <c r="B9598" s="109"/>
      <c r="C9598" s="16"/>
      <c r="Y9598" s="98"/>
    </row>
    <row r="9599" spans="2:25" x14ac:dyDescent="0.25">
      <c r="B9599" s="109"/>
      <c r="C9599" s="16"/>
      <c r="Y9599" s="98"/>
    </row>
    <row r="9600" spans="2:25" x14ac:dyDescent="0.25">
      <c r="B9600" s="109"/>
      <c r="C9600" s="16"/>
      <c r="Y9600" s="98"/>
    </row>
    <row r="9601" spans="2:25" x14ac:dyDescent="0.25">
      <c r="B9601" s="109"/>
      <c r="C9601" s="16"/>
      <c r="Y9601" s="98"/>
    </row>
    <row r="9602" spans="2:25" x14ac:dyDescent="0.25">
      <c r="B9602" s="109"/>
      <c r="C9602" s="16"/>
      <c r="Y9602" s="98"/>
    </row>
    <row r="9603" spans="2:25" x14ac:dyDescent="0.25">
      <c r="B9603" s="109"/>
      <c r="C9603" s="16"/>
      <c r="Y9603" s="98"/>
    </row>
    <row r="9604" spans="2:25" x14ac:dyDescent="0.25">
      <c r="B9604" s="109"/>
      <c r="C9604" s="16"/>
      <c r="Y9604" s="98"/>
    </row>
    <row r="9605" spans="2:25" x14ac:dyDescent="0.25">
      <c r="B9605" s="109"/>
      <c r="C9605" s="16"/>
      <c r="Y9605" s="98"/>
    </row>
    <row r="9606" spans="2:25" x14ac:dyDescent="0.25">
      <c r="B9606" s="109"/>
      <c r="C9606" s="16"/>
      <c r="Y9606" s="98"/>
    </row>
    <row r="9607" spans="2:25" x14ac:dyDescent="0.25">
      <c r="B9607" s="109"/>
      <c r="C9607" s="16"/>
      <c r="Y9607" s="98"/>
    </row>
    <row r="9608" spans="2:25" x14ac:dyDescent="0.25">
      <c r="B9608" s="109"/>
      <c r="C9608" s="16"/>
      <c r="Y9608" s="98"/>
    </row>
    <row r="9609" spans="2:25" x14ac:dyDescent="0.25">
      <c r="B9609" s="109"/>
      <c r="C9609" s="16"/>
      <c r="Y9609" s="98"/>
    </row>
    <row r="9610" spans="2:25" x14ac:dyDescent="0.25">
      <c r="B9610" s="109"/>
      <c r="C9610" s="16"/>
      <c r="Y9610" s="98"/>
    </row>
    <row r="9611" spans="2:25" x14ac:dyDescent="0.25">
      <c r="B9611" s="109"/>
      <c r="C9611" s="16"/>
      <c r="Y9611" s="98"/>
    </row>
    <row r="9612" spans="2:25" x14ac:dyDescent="0.25">
      <c r="B9612" s="109"/>
      <c r="C9612" s="16"/>
      <c r="Y9612" s="98"/>
    </row>
    <row r="9613" spans="2:25" x14ac:dyDescent="0.25">
      <c r="B9613" s="109"/>
      <c r="C9613" s="16"/>
      <c r="Y9613" s="98"/>
    </row>
    <row r="9614" spans="2:25" x14ac:dyDescent="0.25">
      <c r="B9614" s="109"/>
      <c r="C9614" s="16"/>
      <c r="Y9614" s="98"/>
    </row>
    <row r="9615" spans="2:25" x14ac:dyDescent="0.25">
      <c r="B9615" s="109"/>
      <c r="C9615" s="16"/>
      <c r="Y9615" s="98"/>
    </row>
    <row r="9616" spans="2:25" x14ac:dyDescent="0.25">
      <c r="B9616" s="109"/>
      <c r="C9616" s="16"/>
      <c r="Y9616" s="98"/>
    </row>
    <row r="9617" spans="2:25" x14ac:dyDescent="0.25">
      <c r="B9617" s="109"/>
      <c r="C9617" s="16"/>
      <c r="Y9617" s="98"/>
    </row>
    <row r="9618" spans="2:25" x14ac:dyDescent="0.25">
      <c r="B9618" s="109"/>
      <c r="C9618" s="16"/>
      <c r="Y9618" s="98"/>
    </row>
    <row r="9619" spans="2:25" x14ac:dyDescent="0.25">
      <c r="B9619" s="109"/>
      <c r="C9619" s="16"/>
      <c r="Y9619" s="98"/>
    </row>
    <row r="9620" spans="2:25" x14ac:dyDescent="0.25">
      <c r="B9620" s="109"/>
      <c r="C9620" s="16"/>
      <c r="Y9620" s="98"/>
    </row>
    <row r="9621" spans="2:25" x14ac:dyDescent="0.25">
      <c r="B9621" s="109"/>
      <c r="C9621" s="16"/>
      <c r="Y9621" s="98"/>
    </row>
    <row r="9622" spans="2:25" x14ac:dyDescent="0.25">
      <c r="B9622" s="109"/>
      <c r="C9622" s="16"/>
      <c r="Y9622" s="98"/>
    </row>
    <row r="9623" spans="2:25" x14ac:dyDescent="0.25">
      <c r="B9623" s="109"/>
      <c r="C9623" s="16"/>
      <c r="Y9623" s="98"/>
    </row>
    <row r="9624" spans="2:25" x14ac:dyDescent="0.25">
      <c r="B9624" s="109"/>
      <c r="C9624" s="16"/>
      <c r="Y9624" s="98"/>
    </row>
    <row r="9625" spans="2:25" x14ac:dyDescent="0.25">
      <c r="B9625" s="109"/>
      <c r="C9625" s="16"/>
      <c r="Y9625" s="98"/>
    </row>
    <row r="9626" spans="2:25" x14ac:dyDescent="0.25">
      <c r="B9626" s="109"/>
      <c r="C9626" s="16"/>
      <c r="Y9626" s="98"/>
    </row>
    <row r="9627" spans="2:25" x14ac:dyDescent="0.25">
      <c r="B9627" s="109"/>
      <c r="C9627" s="16"/>
      <c r="Y9627" s="98"/>
    </row>
    <row r="9628" spans="2:25" x14ac:dyDescent="0.25">
      <c r="B9628" s="109"/>
      <c r="C9628" s="16"/>
      <c r="Y9628" s="98"/>
    </row>
    <row r="9629" spans="2:25" x14ac:dyDescent="0.25">
      <c r="B9629" s="109"/>
      <c r="C9629" s="16"/>
      <c r="Y9629" s="98"/>
    </row>
    <row r="9630" spans="2:25" x14ac:dyDescent="0.25">
      <c r="B9630" s="109"/>
      <c r="C9630" s="16"/>
      <c r="Y9630" s="98"/>
    </row>
    <row r="9631" spans="2:25" x14ac:dyDescent="0.25">
      <c r="B9631" s="109"/>
      <c r="C9631" s="16"/>
      <c r="Y9631" s="98"/>
    </row>
    <row r="9632" spans="2:25" x14ac:dyDescent="0.25">
      <c r="B9632" s="109"/>
      <c r="C9632" s="16"/>
      <c r="Y9632" s="98"/>
    </row>
    <row r="9633" spans="2:25" x14ac:dyDescent="0.25">
      <c r="B9633" s="109"/>
      <c r="C9633" s="16"/>
      <c r="Y9633" s="98"/>
    </row>
    <row r="9634" spans="2:25" x14ac:dyDescent="0.25">
      <c r="B9634" s="109"/>
      <c r="C9634" s="16"/>
      <c r="Y9634" s="98"/>
    </row>
    <row r="9635" spans="2:25" x14ac:dyDescent="0.25">
      <c r="B9635" s="109"/>
      <c r="C9635" s="16"/>
      <c r="Y9635" s="98"/>
    </row>
    <row r="9636" spans="2:25" x14ac:dyDescent="0.25">
      <c r="B9636" s="109"/>
      <c r="C9636" s="16"/>
      <c r="Y9636" s="98"/>
    </row>
    <row r="9637" spans="2:25" x14ac:dyDescent="0.25">
      <c r="B9637" s="109"/>
      <c r="C9637" s="16"/>
      <c r="Y9637" s="98"/>
    </row>
    <row r="9638" spans="2:25" x14ac:dyDescent="0.25">
      <c r="B9638" s="109"/>
      <c r="C9638" s="16"/>
      <c r="Y9638" s="98"/>
    </row>
    <row r="9639" spans="2:25" x14ac:dyDescent="0.25">
      <c r="B9639" s="109"/>
      <c r="C9639" s="16"/>
      <c r="Y9639" s="98"/>
    </row>
    <row r="9640" spans="2:25" x14ac:dyDescent="0.25">
      <c r="B9640" s="109"/>
      <c r="C9640" s="16"/>
      <c r="Y9640" s="98"/>
    </row>
    <row r="9641" spans="2:25" x14ac:dyDescent="0.25">
      <c r="B9641" s="109"/>
      <c r="C9641" s="16"/>
      <c r="Y9641" s="98"/>
    </row>
    <row r="9642" spans="2:25" x14ac:dyDescent="0.25">
      <c r="B9642" s="109"/>
      <c r="C9642" s="16"/>
      <c r="Y9642" s="98"/>
    </row>
    <row r="9643" spans="2:25" x14ac:dyDescent="0.25">
      <c r="B9643" s="109"/>
      <c r="C9643" s="16"/>
      <c r="Y9643" s="98"/>
    </row>
    <row r="9644" spans="2:25" x14ac:dyDescent="0.25">
      <c r="B9644" s="109"/>
      <c r="C9644" s="16"/>
      <c r="Y9644" s="98"/>
    </row>
    <row r="9645" spans="2:25" x14ac:dyDescent="0.25">
      <c r="B9645" s="109"/>
      <c r="C9645" s="16"/>
      <c r="Y9645" s="98"/>
    </row>
    <row r="9646" spans="2:25" x14ac:dyDescent="0.25">
      <c r="B9646" s="109"/>
      <c r="C9646" s="16"/>
      <c r="Y9646" s="98"/>
    </row>
    <row r="9647" spans="2:25" x14ac:dyDescent="0.25">
      <c r="B9647" s="109"/>
      <c r="C9647" s="16"/>
      <c r="Y9647" s="98"/>
    </row>
    <row r="9648" spans="2:25" x14ac:dyDescent="0.25">
      <c r="B9648" s="109"/>
      <c r="C9648" s="16"/>
      <c r="Y9648" s="98"/>
    </row>
    <row r="9649" spans="2:25" x14ac:dyDescent="0.25">
      <c r="B9649" s="109"/>
      <c r="C9649" s="16"/>
      <c r="Y9649" s="98"/>
    </row>
    <row r="9650" spans="2:25" x14ac:dyDescent="0.25">
      <c r="B9650" s="109"/>
      <c r="C9650" s="16"/>
      <c r="Y9650" s="98"/>
    </row>
    <row r="9651" spans="2:25" x14ac:dyDescent="0.25">
      <c r="B9651" s="109"/>
      <c r="C9651" s="16"/>
      <c r="Y9651" s="98"/>
    </row>
    <row r="9652" spans="2:25" x14ac:dyDescent="0.25">
      <c r="B9652" s="109"/>
      <c r="C9652" s="16"/>
      <c r="Y9652" s="98"/>
    </row>
    <row r="9653" spans="2:25" x14ac:dyDescent="0.25">
      <c r="B9653" s="109"/>
      <c r="C9653" s="16"/>
      <c r="Y9653" s="98"/>
    </row>
    <row r="9654" spans="2:25" x14ac:dyDescent="0.25">
      <c r="B9654" s="109"/>
      <c r="C9654" s="16"/>
      <c r="Y9654" s="98"/>
    </row>
    <row r="9655" spans="2:25" x14ac:dyDescent="0.25">
      <c r="B9655" s="109"/>
      <c r="C9655" s="16"/>
      <c r="Y9655" s="98"/>
    </row>
    <row r="9656" spans="2:25" x14ac:dyDescent="0.25">
      <c r="B9656" s="109"/>
      <c r="C9656" s="16"/>
      <c r="Y9656" s="98"/>
    </row>
    <row r="9657" spans="2:25" x14ac:dyDescent="0.25">
      <c r="B9657" s="109"/>
      <c r="C9657" s="16"/>
      <c r="Y9657" s="98"/>
    </row>
    <row r="9658" spans="2:25" x14ac:dyDescent="0.25">
      <c r="B9658" s="109"/>
      <c r="C9658" s="16"/>
      <c r="Y9658" s="98"/>
    </row>
    <row r="9659" spans="2:25" x14ac:dyDescent="0.25">
      <c r="B9659" s="109"/>
      <c r="C9659" s="16"/>
      <c r="Y9659" s="98"/>
    </row>
    <row r="9660" spans="2:25" x14ac:dyDescent="0.25">
      <c r="B9660" s="109"/>
      <c r="C9660" s="16"/>
      <c r="Y9660" s="98"/>
    </row>
    <row r="9661" spans="2:25" x14ac:dyDescent="0.25">
      <c r="B9661" s="109"/>
      <c r="C9661" s="16"/>
      <c r="Y9661" s="98"/>
    </row>
    <row r="9662" spans="2:25" x14ac:dyDescent="0.25">
      <c r="B9662" s="109"/>
      <c r="C9662" s="16"/>
      <c r="Y9662" s="98"/>
    </row>
    <row r="9663" spans="2:25" x14ac:dyDescent="0.25">
      <c r="B9663" s="109"/>
      <c r="C9663" s="16"/>
      <c r="Y9663" s="98"/>
    </row>
    <row r="9664" spans="2:25" x14ac:dyDescent="0.25">
      <c r="B9664" s="109"/>
      <c r="C9664" s="16"/>
      <c r="Y9664" s="98"/>
    </row>
    <row r="9665" spans="2:25" x14ac:dyDescent="0.25">
      <c r="B9665" s="109"/>
      <c r="C9665" s="16"/>
      <c r="Y9665" s="98"/>
    </row>
    <row r="9666" spans="2:25" x14ac:dyDescent="0.25">
      <c r="B9666" s="109"/>
      <c r="C9666" s="16"/>
      <c r="Y9666" s="98"/>
    </row>
    <row r="9667" spans="2:25" x14ac:dyDescent="0.25">
      <c r="B9667" s="109"/>
      <c r="C9667" s="16"/>
      <c r="Y9667" s="98"/>
    </row>
    <row r="9668" spans="2:25" x14ac:dyDescent="0.25">
      <c r="B9668" s="109"/>
      <c r="C9668" s="16"/>
      <c r="Y9668" s="98"/>
    </row>
    <row r="9669" spans="2:25" x14ac:dyDescent="0.25">
      <c r="B9669" s="109"/>
      <c r="C9669" s="16"/>
      <c r="Y9669" s="98"/>
    </row>
    <row r="9670" spans="2:25" x14ac:dyDescent="0.25">
      <c r="B9670" s="109"/>
      <c r="C9670" s="16"/>
      <c r="Y9670" s="98"/>
    </row>
    <row r="9671" spans="2:25" x14ac:dyDescent="0.25">
      <c r="B9671" s="109"/>
      <c r="C9671" s="16"/>
      <c r="Y9671" s="98"/>
    </row>
    <row r="9672" spans="2:25" x14ac:dyDescent="0.25">
      <c r="B9672" s="109"/>
      <c r="C9672" s="16"/>
      <c r="Y9672" s="98"/>
    </row>
    <row r="9673" spans="2:25" x14ac:dyDescent="0.25">
      <c r="B9673" s="109"/>
      <c r="C9673" s="16"/>
      <c r="Y9673" s="98"/>
    </row>
    <row r="9674" spans="2:25" x14ac:dyDescent="0.25">
      <c r="B9674" s="109"/>
      <c r="C9674" s="16"/>
      <c r="Y9674" s="98"/>
    </row>
    <row r="9675" spans="2:25" x14ac:dyDescent="0.25">
      <c r="B9675" s="109"/>
      <c r="C9675" s="16"/>
      <c r="Y9675" s="98"/>
    </row>
    <row r="9676" spans="2:25" x14ac:dyDescent="0.25">
      <c r="B9676" s="109"/>
      <c r="C9676" s="16"/>
      <c r="Y9676" s="98"/>
    </row>
    <row r="9677" spans="2:25" x14ac:dyDescent="0.25">
      <c r="B9677" s="109"/>
      <c r="C9677" s="16"/>
      <c r="Y9677" s="98"/>
    </row>
    <row r="9678" spans="2:25" x14ac:dyDescent="0.25">
      <c r="B9678" s="109"/>
      <c r="C9678" s="16"/>
      <c r="Y9678" s="98"/>
    </row>
    <row r="9679" spans="2:25" x14ac:dyDescent="0.25">
      <c r="B9679" s="109"/>
      <c r="C9679" s="16"/>
      <c r="Y9679" s="98"/>
    </row>
    <row r="9680" spans="2:25" x14ac:dyDescent="0.25">
      <c r="B9680" s="109"/>
      <c r="C9680" s="16"/>
      <c r="Y9680" s="98"/>
    </row>
    <row r="9681" spans="2:25" x14ac:dyDescent="0.25">
      <c r="B9681" s="109"/>
      <c r="C9681" s="16"/>
      <c r="Y9681" s="98"/>
    </row>
    <row r="9682" spans="2:25" x14ac:dyDescent="0.25">
      <c r="B9682" s="109"/>
      <c r="C9682" s="16"/>
      <c r="Y9682" s="98"/>
    </row>
    <row r="9683" spans="2:25" x14ac:dyDescent="0.25">
      <c r="B9683" s="109"/>
      <c r="C9683" s="16"/>
      <c r="Y9683" s="98"/>
    </row>
    <row r="9684" spans="2:25" x14ac:dyDescent="0.25">
      <c r="B9684" s="109"/>
      <c r="C9684" s="16"/>
      <c r="Y9684" s="98"/>
    </row>
    <row r="9685" spans="2:25" x14ac:dyDescent="0.25">
      <c r="B9685" s="109"/>
      <c r="C9685" s="16"/>
      <c r="Y9685" s="98"/>
    </row>
    <row r="9686" spans="2:25" x14ac:dyDescent="0.25">
      <c r="B9686" s="109"/>
      <c r="C9686" s="16"/>
      <c r="Y9686" s="98"/>
    </row>
    <row r="9687" spans="2:25" x14ac:dyDescent="0.25">
      <c r="B9687" s="109"/>
      <c r="C9687" s="16"/>
      <c r="Y9687" s="98"/>
    </row>
    <row r="9688" spans="2:25" x14ac:dyDescent="0.25">
      <c r="B9688" s="109"/>
      <c r="C9688" s="16"/>
      <c r="Y9688" s="98"/>
    </row>
    <row r="9689" spans="2:25" x14ac:dyDescent="0.25">
      <c r="B9689" s="109"/>
      <c r="C9689" s="16"/>
      <c r="Y9689" s="98"/>
    </row>
    <row r="9690" spans="2:25" x14ac:dyDescent="0.25">
      <c r="B9690" s="109"/>
      <c r="C9690" s="16"/>
      <c r="Y9690" s="98"/>
    </row>
    <row r="9691" spans="2:25" x14ac:dyDescent="0.25">
      <c r="B9691" s="109"/>
      <c r="C9691" s="16"/>
      <c r="Y9691" s="98"/>
    </row>
    <row r="9692" spans="2:25" x14ac:dyDescent="0.25">
      <c r="B9692" s="109"/>
      <c r="C9692" s="16"/>
      <c r="Y9692" s="98"/>
    </row>
    <row r="9693" spans="2:25" x14ac:dyDescent="0.25">
      <c r="B9693" s="109"/>
      <c r="C9693" s="16"/>
      <c r="Y9693" s="98"/>
    </row>
    <row r="9694" spans="2:25" x14ac:dyDescent="0.25">
      <c r="B9694" s="109"/>
      <c r="C9694" s="16"/>
      <c r="Y9694" s="98"/>
    </row>
    <row r="9695" spans="2:25" x14ac:dyDescent="0.25">
      <c r="B9695" s="109"/>
      <c r="C9695" s="16"/>
      <c r="Y9695" s="98"/>
    </row>
    <row r="9696" spans="2:25" x14ac:dyDescent="0.25">
      <c r="B9696" s="109"/>
      <c r="C9696" s="16"/>
      <c r="Y9696" s="98"/>
    </row>
    <row r="9697" spans="2:25" x14ac:dyDescent="0.25">
      <c r="B9697" s="109"/>
      <c r="C9697" s="16"/>
      <c r="Y9697" s="98"/>
    </row>
    <row r="9698" spans="2:25" x14ac:dyDescent="0.25">
      <c r="B9698" s="109"/>
      <c r="C9698" s="16"/>
      <c r="Y9698" s="98"/>
    </row>
    <row r="9699" spans="2:25" x14ac:dyDescent="0.25">
      <c r="B9699" s="109"/>
      <c r="C9699" s="16"/>
      <c r="Y9699" s="98"/>
    </row>
    <row r="9700" spans="2:25" x14ac:dyDescent="0.25">
      <c r="B9700" s="109"/>
      <c r="C9700" s="16"/>
      <c r="Y9700" s="98"/>
    </row>
    <row r="9701" spans="2:25" x14ac:dyDescent="0.25">
      <c r="B9701" s="109"/>
      <c r="C9701" s="16"/>
      <c r="Y9701" s="98"/>
    </row>
    <row r="9702" spans="2:25" x14ac:dyDescent="0.25">
      <c r="B9702" s="109"/>
      <c r="C9702" s="16"/>
      <c r="Y9702" s="98"/>
    </row>
    <row r="9703" spans="2:25" x14ac:dyDescent="0.25">
      <c r="B9703" s="109"/>
      <c r="C9703" s="16"/>
      <c r="Y9703" s="98"/>
    </row>
    <row r="9704" spans="2:25" x14ac:dyDescent="0.25">
      <c r="B9704" s="109"/>
      <c r="C9704" s="16"/>
      <c r="Y9704" s="98"/>
    </row>
    <row r="9705" spans="2:25" x14ac:dyDescent="0.25">
      <c r="B9705" s="109"/>
      <c r="C9705" s="16"/>
      <c r="Y9705" s="98"/>
    </row>
    <row r="9706" spans="2:25" x14ac:dyDescent="0.25">
      <c r="B9706" s="109"/>
      <c r="C9706" s="16"/>
      <c r="Y9706" s="98"/>
    </row>
    <row r="9707" spans="2:25" x14ac:dyDescent="0.25">
      <c r="B9707" s="109"/>
      <c r="C9707" s="16"/>
      <c r="Y9707" s="98"/>
    </row>
    <row r="9708" spans="2:25" x14ac:dyDescent="0.25">
      <c r="B9708" s="109"/>
      <c r="C9708" s="16"/>
      <c r="Y9708" s="98"/>
    </row>
    <row r="9709" spans="2:25" x14ac:dyDescent="0.25">
      <c r="B9709" s="109"/>
      <c r="C9709" s="16"/>
      <c r="Y9709" s="98"/>
    </row>
    <row r="9710" spans="2:25" x14ac:dyDescent="0.25">
      <c r="B9710" s="109"/>
      <c r="C9710" s="16"/>
      <c r="Y9710" s="98"/>
    </row>
    <row r="9711" spans="2:25" x14ac:dyDescent="0.25">
      <c r="B9711" s="109"/>
      <c r="C9711" s="16"/>
      <c r="Y9711" s="98"/>
    </row>
    <row r="9712" spans="2:25" x14ac:dyDescent="0.25">
      <c r="B9712" s="109"/>
      <c r="C9712" s="16"/>
      <c r="Y9712" s="98"/>
    </row>
    <row r="9713" spans="2:25" x14ac:dyDescent="0.25">
      <c r="B9713" s="109"/>
      <c r="C9713" s="16"/>
      <c r="Y9713" s="98"/>
    </row>
    <row r="9714" spans="2:25" x14ac:dyDescent="0.25">
      <c r="B9714" s="109"/>
      <c r="C9714" s="16"/>
      <c r="Y9714" s="98"/>
    </row>
    <row r="9715" spans="2:25" x14ac:dyDescent="0.25">
      <c r="B9715" s="109"/>
      <c r="C9715" s="16"/>
      <c r="Y9715" s="98"/>
    </row>
    <row r="9716" spans="2:25" x14ac:dyDescent="0.25">
      <c r="B9716" s="109"/>
      <c r="C9716" s="16"/>
      <c r="Y9716" s="98"/>
    </row>
    <row r="9717" spans="2:25" x14ac:dyDescent="0.25">
      <c r="B9717" s="109"/>
      <c r="C9717" s="16"/>
      <c r="Y9717" s="98"/>
    </row>
    <row r="9718" spans="2:25" x14ac:dyDescent="0.25">
      <c r="B9718" s="109"/>
      <c r="C9718" s="16"/>
      <c r="Y9718" s="98"/>
    </row>
    <row r="9719" spans="2:25" x14ac:dyDescent="0.25">
      <c r="B9719" s="109"/>
      <c r="C9719" s="16"/>
      <c r="Y9719" s="98"/>
    </row>
    <row r="9720" spans="2:25" x14ac:dyDescent="0.25">
      <c r="B9720" s="109"/>
      <c r="C9720" s="16"/>
      <c r="Y9720" s="98"/>
    </row>
    <row r="9721" spans="2:25" x14ac:dyDescent="0.25">
      <c r="B9721" s="109"/>
      <c r="C9721" s="16"/>
      <c r="Y9721" s="98"/>
    </row>
    <row r="9722" spans="2:25" x14ac:dyDescent="0.25">
      <c r="B9722" s="109"/>
      <c r="C9722" s="16"/>
      <c r="Y9722" s="98"/>
    </row>
    <row r="9723" spans="2:25" x14ac:dyDescent="0.25">
      <c r="B9723" s="109"/>
      <c r="C9723" s="16"/>
      <c r="Y9723" s="98"/>
    </row>
    <row r="9724" spans="2:25" x14ac:dyDescent="0.25">
      <c r="B9724" s="109"/>
      <c r="C9724" s="16"/>
      <c r="Y9724" s="98"/>
    </row>
    <row r="9725" spans="2:25" x14ac:dyDescent="0.25">
      <c r="B9725" s="109"/>
      <c r="C9725" s="16"/>
      <c r="Y9725" s="98"/>
    </row>
    <row r="9726" spans="2:25" x14ac:dyDescent="0.25">
      <c r="B9726" s="109"/>
      <c r="C9726" s="16"/>
      <c r="Y9726" s="98"/>
    </row>
    <row r="9727" spans="2:25" x14ac:dyDescent="0.25">
      <c r="B9727" s="109"/>
      <c r="C9727" s="16"/>
      <c r="Y9727" s="98"/>
    </row>
    <row r="9728" spans="2:25" x14ac:dyDescent="0.25">
      <c r="B9728" s="109"/>
      <c r="C9728" s="16"/>
      <c r="Y9728" s="98"/>
    </row>
    <row r="9729" spans="2:25" x14ac:dyDescent="0.25">
      <c r="B9729" s="109"/>
      <c r="C9729" s="16"/>
      <c r="Y9729" s="98"/>
    </row>
    <row r="9730" spans="2:25" x14ac:dyDescent="0.25">
      <c r="B9730" s="109"/>
      <c r="C9730" s="16"/>
      <c r="Y9730" s="98"/>
    </row>
    <row r="9731" spans="2:25" x14ac:dyDescent="0.25">
      <c r="B9731" s="109"/>
      <c r="C9731" s="16"/>
      <c r="Y9731" s="98"/>
    </row>
    <row r="9732" spans="2:25" x14ac:dyDescent="0.25">
      <c r="B9732" s="109"/>
      <c r="C9732" s="16"/>
      <c r="Y9732" s="98"/>
    </row>
    <row r="9733" spans="2:25" x14ac:dyDescent="0.25">
      <c r="B9733" s="109"/>
      <c r="C9733" s="16"/>
      <c r="Y9733" s="98"/>
    </row>
    <row r="9734" spans="2:25" x14ac:dyDescent="0.25">
      <c r="B9734" s="109"/>
      <c r="C9734" s="16"/>
      <c r="Y9734" s="98"/>
    </row>
    <row r="9735" spans="2:25" x14ac:dyDescent="0.25">
      <c r="B9735" s="109"/>
      <c r="C9735" s="16"/>
      <c r="Y9735" s="98"/>
    </row>
    <row r="9736" spans="2:25" x14ac:dyDescent="0.25">
      <c r="B9736" s="109"/>
      <c r="C9736" s="16"/>
      <c r="Y9736" s="98"/>
    </row>
    <row r="9737" spans="2:25" x14ac:dyDescent="0.25">
      <c r="B9737" s="109"/>
      <c r="C9737" s="16"/>
      <c r="Y9737" s="98"/>
    </row>
    <row r="9738" spans="2:25" x14ac:dyDescent="0.25">
      <c r="B9738" s="109"/>
      <c r="C9738" s="16"/>
      <c r="Y9738" s="98"/>
    </row>
    <row r="9739" spans="2:25" x14ac:dyDescent="0.25">
      <c r="B9739" s="109"/>
      <c r="C9739" s="16"/>
      <c r="Y9739" s="98"/>
    </row>
    <row r="9740" spans="2:25" x14ac:dyDescent="0.25">
      <c r="B9740" s="109"/>
      <c r="C9740" s="16"/>
      <c r="Y9740" s="98"/>
    </row>
    <row r="9741" spans="2:25" x14ac:dyDescent="0.25">
      <c r="B9741" s="109"/>
      <c r="C9741" s="16"/>
      <c r="Y9741" s="98"/>
    </row>
    <row r="9742" spans="2:25" x14ac:dyDescent="0.25">
      <c r="B9742" s="109"/>
      <c r="C9742" s="16"/>
      <c r="Y9742" s="98"/>
    </row>
    <row r="9743" spans="2:25" x14ac:dyDescent="0.25">
      <c r="B9743" s="109"/>
      <c r="C9743" s="16"/>
      <c r="Y9743" s="98"/>
    </row>
    <row r="9744" spans="2:25" x14ac:dyDescent="0.25">
      <c r="B9744" s="109"/>
      <c r="C9744" s="16"/>
      <c r="Y9744" s="98"/>
    </row>
    <row r="9745" spans="2:25" x14ac:dyDescent="0.25">
      <c r="B9745" s="109"/>
      <c r="C9745" s="16"/>
      <c r="Y9745" s="98"/>
    </row>
    <row r="9746" spans="2:25" x14ac:dyDescent="0.25">
      <c r="B9746" s="109"/>
      <c r="C9746" s="16"/>
      <c r="Y9746" s="98"/>
    </row>
    <row r="9747" spans="2:25" x14ac:dyDescent="0.25">
      <c r="B9747" s="109"/>
      <c r="C9747" s="16"/>
      <c r="Y9747" s="98"/>
    </row>
    <row r="9748" spans="2:25" x14ac:dyDescent="0.25">
      <c r="B9748" s="109"/>
      <c r="C9748" s="16"/>
      <c r="Y9748" s="98"/>
    </row>
    <row r="9749" spans="2:25" x14ac:dyDescent="0.25">
      <c r="B9749" s="109"/>
      <c r="C9749" s="16"/>
      <c r="Y9749" s="98"/>
    </row>
    <row r="9750" spans="2:25" x14ac:dyDescent="0.25">
      <c r="B9750" s="109"/>
      <c r="C9750" s="16"/>
      <c r="Y9750" s="98"/>
    </row>
    <row r="9751" spans="2:25" x14ac:dyDescent="0.25">
      <c r="B9751" s="109"/>
      <c r="C9751" s="16"/>
      <c r="Y9751" s="98"/>
    </row>
    <row r="9752" spans="2:25" x14ac:dyDescent="0.25">
      <c r="B9752" s="109"/>
      <c r="C9752" s="16"/>
      <c r="Y9752" s="98"/>
    </row>
    <row r="9753" spans="2:25" x14ac:dyDescent="0.25">
      <c r="B9753" s="109"/>
      <c r="C9753" s="16"/>
      <c r="Y9753" s="98"/>
    </row>
    <row r="9754" spans="2:25" x14ac:dyDescent="0.25">
      <c r="B9754" s="109"/>
      <c r="C9754" s="16"/>
      <c r="Y9754" s="98"/>
    </row>
    <row r="9755" spans="2:25" x14ac:dyDescent="0.25">
      <c r="B9755" s="109"/>
      <c r="C9755" s="16"/>
      <c r="Y9755" s="98"/>
    </row>
    <row r="9756" spans="2:25" x14ac:dyDescent="0.25">
      <c r="B9756" s="109"/>
      <c r="C9756" s="16"/>
      <c r="Y9756" s="98"/>
    </row>
    <row r="9757" spans="2:25" x14ac:dyDescent="0.25">
      <c r="B9757" s="109"/>
      <c r="C9757" s="16"/>
      <c r="Y9757" s="98"/>
    </row>
    <row r="9758" spans="2:25" x14ac:dyDescent="0.25">
      <c r="B9758" s="109"/>
      <c r="C9758" s="16"/>
      <c r="Y9758" s="98"/>
    </row>
    <row r="9759" spans="2:25" x14ac:dyDescent="0.25">
      <c r="B9759" s="109"/>
      <c r="C9759" s="16"/>
      <c r="Y9759" s="98"/>
    </row>
    <row r="9760" spans="2:25" x14ac:dyDescent="0.25">
      <c r="B9760" s="109"/>
      <c r="C9760" s="16"/>
      <c r="Y9760" s="98"/>
    </row>
    <row r="9761" spans="2:25" x14ac:dyDescent="0.25">
      <c r="B9761" s="109"/>
      <c r="C9761" s="16"/>
      <c r="Y9761" s="98"/>
    </row>
    <row r="9762" spans="2:25" x14ac:dyDescent="0.25">
      <c r="B9762" s="109"/>
      <c r="C9762" s="16"/>
      <c r="Y9762" s="98"/>
    </row>
    <row r="9763" spans="2:25" x14ac:dyDescent="0.25">
      <c r="B9763" s="109"/>
      <c r="C9763" s="16"/>
      <c r="Y9763" s="98"/>
    </row>
    <row r="9764" spans="2:25" x14ac:dyDescent="0.25">
      <c r="B9764" s="109"/>
      <c r="C9764" s="16"/>
      <c r="Y9764" s="98"/>
    </row>
    <row r="9765" spans="2:25" x14ac:dyDescent="0.25">
      <c r="B9765" s="109"/>
      <c r="C9765" s="16"/>
      <c r="Y9765" s="98"/>
    </row>
    <row r="9766" spans="2:25" x14ac:dyDescent="0.25">
      <c r="B9766" s="109"/>
      <c r="C9766" s="16"/>
      <c r="Y9766" s="98"/>
    </row>
    <row r="9767" spans="2:25" x14ac:dyDescent="0.25">
      <c r="B9767" s="109"/>
      <c r="C9767" s="16"/>
      <c r="Y9767" s="98"/>
    </row>
    <row r="9768" spans="2:25" x14ac:dyDescent="0.25">
      <c r="B9768" s="109"/>
      <c r="C9768" s="16"/>
      <c r="Y9768" s="98"/>
    </row>
    <row r="9769" spans="2:25" x14ac:dyDescent="0.25">
      <c r="B9769" s="109"/>
      <c r="C9769" s="16"/>
      <c r="Y9769" s="98"/>
    </row>
    <row r="9770" spans="2:25" x14ac:dyDescent="0.25">
      <c r="B9770" s="109"/>
      <c r="C9770" s="16"/>
      <c r="Y9770" s="98"/>
    </row>
    <row r="9771" spans="2:25" x14ac:dyDescent="0.25">
      <c r="B9771" s="109"/>
      <c r="C9771" s="16"/>
      <c r="Y9771" s="98"/>
    </row>
    <row r="9772" spans="2:25" x14ac:dyDescent="0.25">
      <c r="B9772" s="109"/>
      <c r="C9772" s="16"/>
      <c r="Y9772" s="98"/>
    </row>
    <row r="9773" spans="2:25" x14ac:dyDescent="0.25">
      <c r="B9773" s="109"/>
      <c r="C9773" s="16"/>
      <c r="Y9773" s="98"/>
    </row>
    <row r="9774" spans="2:25" x14ac:dyDescent="0.25">
      <c r="B9774" s="109"/>
      <c r="C9774" s="16"/>
      <c r="Y9774" s="98"/>
    </row>
    <row r="9775" spans="2:25" x14ac:dyDescent="0.25">
      <c r="B9775" s="109"/>
      <c r="C9775" s="16"/>
      <c r="Y9775" s="98"/>
    </row>
    <row r="9776" spans="2:25" x14ac:dyDescent="0.25">
      <c r="B9776" s="109"/>
      <c r="C9776" s="16"/>
      <c r="Y9776" s="98"/>
    </row>
    <row r="9777" spans="2:25" x14ac:dyDescent="0.25">
      <c r="B9777" s="109"/>
      <c r="C9777" s="16"/>
      <c r="Y9777" s="98"/>
    </row>
    <row r="9778" spans="2:25" x14ac:dyDescent="0.25">
      <c r="B9778" s="109"/>
      <c r="C9778" s="16"/>
      <c r="Y9778" s="98"/>
    </row>
    <row r="9779" spans="2:25" x14ac:dyDescent="0.25">
      <c r="B9779" s="109"/>
      <c r="C9779" s="16"/>
      <c r="Y9779" s="98"/>
    </row>
    <row r="9780" spans="2:25" x14ac:dyDescent="0.25">
      <c r="B9780" s="109"/>
      <c r="C9780" s="16"/>
      <c r="Y9780" s="98"/>
    </row>
    <row r="9781" spans="2:25" x14ac:dyDescent="0.25">
      <c r="B9781" s="109"/>
      <c r="C9781" s="16"/>
      <c r="Y9781" s="98"/>
    </row>
    <row r="9782" spans="2:25" x14ac:dyDescent="0.25">
      <c r="B9782" s="109"/>
      <c r="C9782" s="16"/>
      <c r="Y9782" s="98"/>
    </row>
    <row r="9783" spans="2:25" x14ac:dyDescent="0.25">
      <c r="B9783" s="109"/>
      <c r="C9783" s="16"/>
      <c r="Y9783" s="98"/>
    </row>
    <row r="9784" spans="2:25" x14ac:dyDescent="0.25">
      <c r="B9784" s="109"/>
      <c r="C9784" s="16"/>
      <c r="Y9784" s="98"/>
    </row>
    <row r="9785" spans="2:25" x14ac:dyDescent="0.25">
      <c r="B9785" s="109"/>
      <c r="C9785" s="16"/>
      <c r="Y9785" s="98"/>
    </row>
    <row r="9786" spans="2:25" x14ac:dyDescent="0.25">
      <c r="B9786" s="109"/>
      <c r="C9786" s="16"/>
      <c r="Y9786" s="98"/>
    </row>
    <row r="9787" spans="2:25" x14ac:dyDescent="0.25">
      <c r="B9787" s="109"/>
      <c r="C9787" s="16"/>
      <c r="Y9787" s="98"/>
    </row>
    <row r="9788" spans="2:25" x14ac:dyDescent="0.25">
      <c r="B9788" s="109"/>
      <c r="C9788" s="16"/>
      <c r="Y9788" s="98"/>
    </row>
    <row r="9789" spans="2:25" x14ac:dyDescent="0.25">
      <c r="B9789" s="109"/>
      <c r="C9789" s="16"/>
      <c r="Y9789" s="98"/>
    </row>
    <row r="9790" spans="2:25" x14ac:dyDescent="0.25">
      <c r="B9790" s="109"/>
      <c r="C9790" s="16"/>
      <c r="Y9790" s="98"/>
    </row>
    <row r="9791" spans="2:25" x14ac:dyDescent="0.25">
      <c r="B9791" s="109"/>
      <c r="C9791" s="16"/>
      <c r="Y9791" s="98"/>
    </row>
    <row r="9792" spans="2:25" x14ac:dyDescent="0.25">
      <c r="B9792" s="109"/>
      <c r="C9792" s="16"/>
      <c r="Y9792" s="98"/>
    </row>
    <row r="9793" spans="2:25" x14ac:dyDescent="0.25">
      <c r="B9793" s="109"/>
      <c r="C9793" s="16"/>
      <c r="Y9793" s="98"/>
    </row>
    <row r="9794" spans="2:25" x14ac:dyDescent="0.25">
      <c r="B9794" s="109"/>
      <c r="C9794" s="16"/>
      <c r="Y9794" s="98"/>
    </row>
    <row r="9795" spans="2:25" x14ac:dyDescent="0.25">
      <c r="B9795" s="109"/>
      <c r="C9795" s="16"/>
      <c r="Y9795" s="98"/>
    </row>
    <row r="9796" spans="2:25" x14ac:dyDescent="0.25">
      <c r="B9796" s="109"/>
      <c r="C9796" s="16"/>
      <c r="Y9796" s="98"/>
    </row>
    <row r="9797" spans="2:25" x14ac:dyDescent="0.25">
      <c r="B9797" s="109"/>
      <c r="C9797" s="16"/>
      <c r="Y9797" s="98"/>
    </row>
    <row r="9798" spans="2:25" x14ac:dyDescent="0.25">
      <c r="B9798" s="109"/>
      <c r="C9798" s="16"/>
      <c r="Y9798" s="98"/>
    </row>
    <row r="9799" spans="2:25" x14ac:dyDescent="0.25">
      <c r="B9799" s="109"/>
      <c r="C9799" s="16"/>
      <c r="Y9799" s="98"/>
    </row>
    <row r="9800" spans="2:25" x14ac:dyDescent="0.25">
      <c r="B9800" s="109"/>
      <c r="C9800" s="16"/>
      <c r="Y9800" s="98"/>
    </row>
    <row r="9801" spans="2:25" x14ac:dyDescent="0.25">
      <c r="B9801" s="109"/>
      <c r="C9801" s="16"/>
      <c r="Y9801" s="98"/>
    </row>
    <row r="9802" spans="2:25" x14ac:dyDescent="0.25">
      <c r="B9802" s="109"/>
      <c r="C9802" s="16"/>
      <c r="Y9802" s="98"/>
    </row>
    <row r="9803" spans="2:25" x14ac:dyDescent="0.25">
      <c r="B9803" s="109"/>
      <c r="C9803" s="16"/>
      <c r="Y9803" s="98"/>
    </row>
    <row r="9804" spans="2:25" x14ac:dyDescent="0.25">
      <c r="B9804" s="109"/>
      <c r="C9804" s="16"/>
      <c r="Y9804" s="98"/>
    </row>
    <row r="9805" spans="2:25" x14ac:dyDescent="0.25">
      <c r="B9805" s="109"/>
      <c r="C9805" s="16"/>
      <c r="Y9805" s="98"/>
    </row>
    <row r="9806" spans="2:25" x14ac:dyDescent="0.25">
      <c r="B9806" s="109"/>
      <c r="C9806" s="16"/>
      <c r="Y9806" s="98"/>
    </row>
    <row r="9807" spans="2:25" x14ac:dyDescent="0.25">
      <c r="B9807" s="109"/>
      <c r="C9807" s="16"/>
      <c r="Y9807" s="98"/>
    </row>
    <row r="9808" spans="2:25" x14ac:dyDescent="0.25">
      <c r="B9808" s="109"/>
      <c r="C9808" s="16"/>
      <c r="Y9808" s="98"/>
    </row>
    <row r="9809" spans="2:25" x14ac:dyDescent="0.25">
      <c r="B9809" s="109"/>
      <c r="C9809" s="16"/>
      <c r="Y9809" s="98"/>
    </row>
    <row r="9810" spans="2:25" x14ac:dyDescent="0.25">
      <c r="B9810" s="109"/>
      <c r="C9810" s="16"/>
      <c r="Y9810" s="98"/>
    </row>
    <row r="9811" spans="2:25" x14ac:dyDescent="0.25">
      <c r="B9811" s="109"/>
      <c r="C9811" s="16"/>
      <c r="Y9811" s="98"/>
    </row>
    <row r="9812" spans="2:25" x14ac:dyDescent="0.25">
      <c r="B9812" s="109"/>
      <c r="C9812" s="16"/>
      <c r="Y9812" s="98"/>
    </row>
    <row r="9813" spans="2:25" x14ac:dyDescent="0.25">
      <c r="B9813" s="109"/>
      <c r="C9813" s="16"/>
      <c r="Y9813" s="98"/>
    </row>
    <row r="9814" spans="2:25" x14ac:dyDescent="0.25">
      <c r="B9814" s="109"/>
      <c r="C9814" s="16"/>
      <c r="Y9814" s="98"/>
    </row>
    <row r="9815" spans="2:25" x14ac:dyDescent="0.25">
      <c r="B9815" s="109"/>
      <c r="C9815" s="16"/>
      <c r="Y9815" s="98"/>
    </row>
    <row r="9816" spans="2:25" x14ac:dyDescent="0.25">
      <c r="B9816" s="109"/>
      <c r="C9816" s="16"/>
      <c r="Y9816" s="98"/>
    </row>
    <row r="9817" spans="2:25" x14ac:dyDescent="0.25">
      <c r="B9817" s="109"/>
      <c r="C9817" s="16"/>
      <c r="Y9817" s="98"/>
    </row>
    <row r="9818" spans="2:25" x14ac:dyDescent="0.25">
      <c r="B9818" s="109"/>
      <c r="C9818" s="16"/>
      <c r="Y9818" s="98"/>
    </row>
    <row r="9819" spans="2:25" x14ac:dyDescent="0.25">
      <c r="B9819" s="109"/>
      <c r="C9819" s="16"/>
      <c r="Y9819" s="98"/>
    </row>
    <row r="9820" spans="2:25" x14ac:dyDescent="0.25">
      <c r="B9820" s="109"/>
      <c r="C9820" s="16"/>
      <c r="Y9820" s="98"/>
    </row>
    <row r="9821" spans="2:25" x14ac:dyDescent="0.25">
      <c r="B9821" s="109"/>
      <c r="C9821" s="16"/>
      <c r="Y9821" s="98"/>
    </row>
    <row r="9822" spans="2:25" x14ac:dyDescent="0.25">
      <c r="B9822" s="109"/>
      <c r="C9822" s="16"/>
      <c r="Y9822" s="98"/>
    </row>
    <row r="9823" spans="2:25" x14ac:dyDescent="0.25">
      <c r="B9823" s="109"/>
      <c r="C9823" s="16"/>
      <c r="Y9823" s="98"/>
    </row>
    <row r="9824" spans="2:25" x14ac:dyDescent="0.25">
      <c r="B9824" s="109"/>
      <c r="C9824" s="16"/>
      <c r="Y9824" s="98"/>
    </row>
    <row r="9825" spans="2:25" x14ac:dyDescent="0.25">
      <c r="B9825" s="109"/>
      <c r="C9825" s="16"/>
      <c r="Y9825" s="98"/>
    </row>
    <row r="9826" spans="2:25" x14ac:dyDescent="0.25">
      <c r="B9826" s="109"/>
      <c r="C9826" s="16"/>
      <c r="Y9826" s="98"/>
    </row>
    <row r="9827" spans="2:25" x14ac:dyDescent="0.25">
      <c r="B9827" s="109"/>
      <c r="C9827" s="16"/>
      <c r="Y9827" s="98"/>
    </row>
    <row r="9828" spans="2:25" x14ac:dyDescent="0.25">
      <c r="B9828" s="109"/>
      <c r="C9828" s="16"/>
      <c r="Y9828" s="98"/>
    </row>
    <row r="9829" spans="2:25" x14ac:dyDescent="0.25">
      <c r="B9829" s="109"/>
      <c r="C9829" s="16"/>
      <c r="Y9829" s="98"/>
    </row>
    <row r="9830" spans="2:25" x14ac:dyDescent="0.25">
      <c r="B9830" s="109"/>
      <c r="C9830" s="16"/>
      <c r="Y9830" s="98"/>
    </row>
    <row r="9831" spans="2:25" x14ac:dyDescent="0.25">
      <c r="B9831" s="109"/>
      <c r="C9831" s="16"/>
      <c r="Y9831" s="98"/>
    </row>
    <row r="9832" spans="2:25" x14ac:dyDescent="0.25">
      <c r="B9832" s="109"/>
      <c r="C9832" s="16"/>
      <c r="Y9832" s="98"/>
    </row>
    <row r="9833" spans="2:25" x14ac:dyDescent="0.25">
      <c r="B9833" s="109"/>
      <c r="C9833" s="16"/>
      <c r="Y9833" s="98"/>
    </row>
    <row r="9834" spans="2:25" x14ac:dyDescent="0.25">
      <c r="B9834" s="109"/>
      <c r="C9834" s="16"/>
      <c r="Y9834" s="98"/>
    </row>
    <row r="9835" spans="2:25" x14ac:dyDescent="0.25">
      <c r="B9835" s="109"/>
      <c r="C9835" s="16"/>
      <c r="Y9835" s="98"/>
    </row>
    <row r="9836" spans="2:25" x14ac:dyDescent="0.25">
      <c r="B9836" s="109"/>
      <c r="C9836" s="16"/>
      <c r="Y9836" s="98"/>
    </row>
    <row r="9837" spans="2:25" x14ac:dyDescent="0.25">
      <c r="B9837" s="109"/>
      <c r="C9837" s="16"/>
      <c r="Y9837" s="98"/>
    </row>
    <row r="9838" spans="2:25" x14ac:dyDescent="0.25">
      <c r="B9838" s="109"/>
      <c r="C9838" s="16"/>
      <c r="Y9838" s="98"/>
    </row>
    <row r="9839" spans="2:25" x14ac:dyDescent="0.25">
      <c r="B9839" s="109"/>
      <c r="C9839" s="16"/>
      <c r="Y9839" s="98"/>
    </row>
    <row r="9840" spans="2:25" x14ac:dyDescent="0.25">
      <c r="B9840" s="109"/>
      <c r="C9840" s="16"/>
      <c r="Y9840" s="98"/>
    </row>
    <row r="9841" spans="2:25" x14ac:dyDescent="0.25">
      <c r="B9841" s="109"/>
      <c r="C9841" s="16"/>
      <c r="Y9841" s="98"/>
    </row>
    <row r="9842" spans="2:25" x14ac:dyDescent="0.25">
      <c r="B9842" s="109"/>
      <c r="C9842" s="16"/>
      <c r="Y9842" s="98"/>
    </row>
    <row r="9843" spans="2:25" x14ac:dyDescent="0.25">
      <c r="B9843" s="109"/>
      <c r="C9843" s="16"/>
      <c r="Y9843" s="98"/>
    </row>
    <row r="9844" spans="2:25" x14ac:dyDescent="0.25">
      <c r="B9844" s="109"/>
      <c r="C9844" s="16"/>
      <c r="Y9844" s="98"/>
    </row>
    <row r="9845" spans="2:25" x14ac:dyDescent="0.25">
      <c r="B9845" s="109"/>
      <c r="C9845" s="16"/>
      <c r="Y9845" s="98"/>
    </row>
    <row r="9846" spans="2:25" x14ac:dyDescent="0.25">
      <c r="B9846" s="109"/>
      <c r="C9846" s="16"/>
      <c r="Y9846" s="98"/>
    </row>
    <row r="9847" spans="2:25" x14ac:dyDescent="0.25">
      <c r="B9847" s="109"/>
      <c r="C9847" s="16"/>
      <c r="Y9847" s="98"/>
    </row>
    <row r="9848" spans="2:25" x14ac:dyDescent="0.25">
      <c r="B9848" s="109"/>
      <c r="C9848" s="16"/>
      <c r="Y9848" s="98"/>
    </row>
    <row r="9849" spans="2:25" x14ac:dyDescent="0.25">
      <c r="B9849" s="109"/>
      <c r="C9849" s="16"/>
      <c r="Y9849" s="98"/>
    </row>
    <row r="9850" spans="2:25" x14ac:dyDescent="0.25">
      <c r="B9850" s="109"/>
      <c r="C9850" s="16"/>
      <c r="Y9850" s="98"/>
    </row>
    <row r="9851" spans="2:25" x14ac:dyDescent="0.25">
      <c r="B9851" s="109"/>
      <c r="C9851" s="16"/>
      <c r="Y9851" s="98"/>
    </row>
    <row r="9852" spans="2:25" x14ac:dyDescent="0.25">
      <c r="B9852" s="109"/>
      <c r="C9852" s="16"/>
      <c r="Y9852" s="98"/>
    </row>
    <row r="9853" spans="2:25" x14ac:dyDescent="0.25">
      <c r="B9853" s="109"/>
      <c r="C9853" s="16"/>
      <c r="Y9853" s="98"/>
    </row>
    <row r="9854" spans="2:25" x14ac:dyDescent="0.25">
      <c r="B9854" s="109"/>
      <c r="C9854" s="16"/>
      <c r="Y9854" s="98"/>
    </row>
    <row r="9855" spans="2:25" x14ac:dyDescent="0.25">
      <c r="B9855" s="109"/>
      <c r="C9855" s="16"/>
      <c r="Y9855" s="98"/>
    </row>
    <row r="9856" spans="2:25" x14ac:dyDescent="0.25">
      <c r="B9856" s="109"/>
      <c r="C9856" s="16"/>
      <c r="Y9856" s="98"/>
    </row>
    <row r="9857" spans="2:25" x14ac:dyDescent="0.25">
      <c r="B9857" s="109"/>
      <c r="C9857" s="16"/>
      <c r="Y9857" s="98"/>
    </row>
    <row r="9858" spans="2:25" x14ac:dyDescent="0.25">
      <c r="B9858" s="109"/>
      <c r="C9858" s="16"/>
      <c r="Y9858" s="98"/>
    </row>
    <row r="9859" spans="2:25" x14ac:dyDescent="0.25">
      <c r="B9859" s="109"/>
      <c r="C9859" s="16"/>
      <c r="Y9859" s="98"/>
    </row>
    <row r="9860" spans="2:25" x14ac:dyDescent="0.25">
      <c r="B9860" s="109"/>
      <c r="C9860" s="16"/>
      <c r="Y9860" s="98"/>
    </row>
    <row r="9861" spans="2:25" x14ac:dyDescent="0.25">
      <c r="B9861" s="109"/>
      <c r="C9861" s="16"/>
      <c r="Y9861" s="98"/>
    </row>
    <row r="9862" spans="2:25" x14ac:dyDescent="0.25">
      <c r="B9862" s="109"/>
      <c r="C9862" s="16"/>
      <c r="Y9862" s="98"/>
    </row>
    <row r="9863" spans="2:25" x14ac:dyDescent="0.25">
      <c r="B9863" s="109"/>
      <c r="C9863" s="16"/>
      <c r="Y9863" s="98"/>
    </row>
    <row r="9864" spans="2:25" x14ac:dyDescent="0.25">
      <c r="B9864" s="109"/>
      <c r="C9864" s="16"/>
      <c r="Y9864" s="98"/>
    </row>
    <row r="9865" spans="2:25" x14ac:dyDescent="0.25">
      <c r="B9865" s="109"/>
      <c r="C9865" s="16"/>
      <c r="Y9865" s="98"/>
    </row>
    <row r="9866" spans="2:25" x14ac:dyDescent="0.25">
      <c r="B9866" s="109"/>
      <c r="C9866" s="16"/>
      <c r="Y9866" s="98"/>
    </row>
    <row r="9867" spans="2:25" x14ac:dyDescent="0.25">
      <c r="B9867" s="109"/>
      <c r="C9867" s="16"/>
      <c r="Y9867" s="98"/>
    </row>
    <row r="9868" spans="2:25" x14ac:dyDescent="0.25">
      <c r="B9868" s="109"/>
      <c r="C9868" s="16"/>
      <c r="Y9868" s="98"/>
    </row>
    <row r="9869" spans="2:25" x14ac:dyDescent="0.25">
      <c r="B9869" s="109"/>
      <c r="C9869" s="16"/>
      <c r="Y9869" s="98"/>
    </row>
    <row r="9870" spans="2:25" x14ac:dyDescent="0.25">
      <c r="B9870" s="109"/>
      <c r="C9870" s="16"/>
      <c r="Y9870" s="98"/>
    </row>
    <row r="9871" spans="2:25" x14ac:dyDescent="0.25">
      <c r="B9871" s="109"/>
      <c r="C9871" s="16"/>
      <c r="Y9871" s="98"/>
    </row>
    <row r="9872" spans="2:25" x14ac:dyDescent="0.25">
      <c r="B9872" s="109"/>
      <c r="C9872" s="16"/>
      <c r="Y9872" s="98"/>
    </row>
    <row r="9873" spans="2:25" x14ac:dyDescent="0.25">
      <c r="B9873" s="109"/>
      <c r="C9873" s="16"/>
      <c r="Y9873" s="98"/>
    </row>
    <row r="9874" spans="2:25" x14ac:dyDescent="0.25">
      <c r="B9874" s="109"/>
      <c r="C9874" s="16"/>
      <c r="Y9874" s="98"/>
    </row>
    <row r="9875" spans="2:25" x14ac:dyDescent="0.25">
      <c r="B9875" s="109"/>
      <c r="C9875" s="16"/>
      <c r="Y9875" s="98"/>
    </row>
    <row r="9876" spans="2:25" x14ac:dyDescent="0.25">
      <c r="B9876" s="109"/>
      <c r="C9876" s="16"/>
      <c r="Y9876" s="98"/>
    </row>
    <row r="9877" spans="2:25" x14ac:dyDescent="0.25">
      <c r="B9877" s="109"/>
      <c r="C9877" s="16"/>
      <c r="Y9877" s="98"/>
    </row>
    <row r="9878" spans="2:25" x14ac:dyDescent="0.25">
      <c r="B9878" s="109"/>
      <c r="C9878" s="16"/>
      <c r="Y9878" s="98"/>
    </row>
    <row r="9879" spans="2:25" x14ac:dyDescent="0.25">
      <c r="B9879" s="109"/>
      <c r="C9879" s="16"/>
      <c r="Y9879" s="98"/>
    </row>
    <row r="9880" spans="2:25" x14ac:dyDescent="0.25">
      <c r="B9880" s="109"/>
      <c r="C9880" s="16"/>
      <c r="Y9880" s="98"/>
    </row>
    <row r="9881" spans="2:25" x14ac:dyDescent="0.25">
      <c r="B9881" s="109"/>
      <c r="C9881" s="16"/>
      <c r="Y9881" s="98"/>
    </row>
    <row r="9882" spans="2:25" x14ac:dyDescent="0.25">
      <c r="B9882" s="109"/>
      <c r="C9882" s="16"/>
      <c r="Y9882" s="98"/>
    </row>
    <row r="9883" spans="2:25" x14ac:dyDescent="0.25">
      <c r="B9883" s="109"/>
      <c r="C9883" s="16"/>
      <c r="Y9883" s="98"/>
    </row>
    <row r="9884" spans="2:25" x14ac:dyDescent="0.25">
      <c r="B9884" s="109"/>
      <c r="C9884" s="16"/>
      <c r="Y9884" s="98"/>
    </row>
    <row r="9885" spans="2:25" x14ac:dyDescent="0.25">
      <c r="B9885" s="109"/>
      <c r="C9885" s="16"/>
      <c r="Y9885" s="98"/>
    </row>
    <row r="9886" spans="2:25" x14ac:dyDescent="0.25">
      <c r="B9886" s="109"/>
      <c r="C9886" s="16"/>
      <c r="Y9886" s="98"/>
    </row>
    <row r="9887" spans="2:25" x14ac:dyDescent="0.25">
      <c r="B9887" s="109"/>
      <c r="C9887" s="16"/>
      <c r="Y9887" s="98"/>
    </row>
    <row r="9888" spans="2:25" x14ac:dyDescent="0.25">
      <c r="B9888" s="109"/>
      <c r="C9888" s="16"/>
      <c r="Y9888" s="98"/>
    </row>
    <row r="9889" spans="2:25" x14ac:dyDescent="0.25">
      <c r="B9889" s="109"/>
      <c r="C9889" s="16"/>
      <c r="Y9889" s="98"/>
    </row>
    <row r="9890" spans="2:25" x14ac:dyDescent="0.25">
      <c r="B9890" s="109"/>
      <c r="C9890" s="16"/>
      <c r="Y9890" s="98"/>
    </row>
    <row r="9891" spans="2:25" x14ac:dyDescent="0.25">
      <c r="B9891" s="109"/>
      <c r="C9891" s="16"/>
      <c r="Y9891" s="98"/>
    </row>
    <row r="9892" spans="2:25" x14ac:dyDescent="0.25">
      <c r="B9892" s="109"/>
      <c r="C9892" s="16"/>
      <c r="Y9892" s="98"/>
    </row>
    <row r="9893" spans="2:25" x14ac:dyDescent="0.25">
      <c r="B9893" s="109"/>
      <c r="C9893" s="16"/>
      <c r="Y9893" s="98"/>
    </row>
    <row r="9894" spans="2:25" x14ac:dyDescent="0.25">
      <c r="B9894" s="109"/>
      <c r="C9894" s="16"/>
      <c r="Y9894" s="98"/>
    </row>
    <row r="9895" spans="2:25" x14ac:dyDescent="0.25">
      <c r="B9895" s="109"/>
      <c r="C9895" s="16"/>
      <c r="Y9895" s="98"/>
    </row>
    <row r="9896" spans="2:25" x14ac:dyDescent="0.25">
      <c r="B9896" s="109"/>
      <c r="C9896" s="16"/>
      <c r="Y9896" s="98"/>
    </row>
    <row r="9897" spans="2:25" x14ac:dyDescent="0.25">
      <c r="B9897" s="109"/>
      <c r="C9897" s="16"/>
      <c r="Y9897" s="98"/>
    </row>
    <row r="9898" spans="2:25" x14ac:dyDescent="0.25">
      <c r="B9898" s="109"/>
      <c r="C9898" s="16"/>
      <c r="Y9898" s="98"/>
    </row>
    <row r="9899" spans="2:25" x14ac:dyDescent="0.25">
      <c r="B9899" s="109"/>
      <c r="C9899" s="16"/>
      <c r="Y9899" s="98"/>
    </row>
    <row r="9900" spans="2:25" x14ac:dyDescent="0.25">
      <c r="B9900" s="109"/>
      <c r="C9900" s="16"/>
      <c r="Y9900" s="98"/>
    </row>
    <row r="9901" spans="2:25" x14ac:dyDescent="0.25">
      <c r="B9901" s="109"/>
      <c r="C9901" s="16"/>
      <c r="Y9901" s="98"/>
    </row>
    <row r="9902" spans="2:25" x14ac:dyDescent="0.25">
      <c r="B9902" s="109"/>
      <c r="C9902" s="16"/>
      <c r="Y9902" s="98"/>
    </row>
    <row r="9903" spans="2:25" x14ac:dyDescent="0.25">
      <c r="B9903" s="109"/>
      <c r="C9903" s="16"/>
      <c r="Y9903" s="98"/>
    </row>
    <row r="9904" spans="2:25" x14ac:dyDescent="0.25">
      <c r="B9904" s="109"/>
      <c r="C9904" s="16"/>
      <c r="Y9904" s="98"/>
    </row>
    <row r="9905" spans="2:25" x14ac:dyDescent="0.25">
      <c r="B9905" s="109"/>
      <c r="C9905" s="16"/>
      <c r="Y9905" s="98"/>
    </row>
    <row r="9906" spans="2:25" x14ac:dyDescent="0.25">
      <c r="B9906" s="109"/>
      <c r="C9906" s="16"/>
      <c r="Y9906" s="98"/>
    </row>
    <row r="9907" spans="2:25" x14ac:dyDescent="0.25">
      <c r="B9907" s="109"/>
      <c r="C9907" s="16"/>
      <c r="Y9907" s="98"/>
    </row>
    <row r="9908" spans="2:25" x14ac:dyDescent="0.25">
      <c r="B9908" s="109"/>
      <c r="C9908" s="16"/>
      <c r="Y9908" s="98"/>
    </row>
    <row r="9909" spans="2:25" x14ac:dyDescent="0.25">
      <c r="B9909" s="109"/>
      <c r="C9909" s="16"/>
      <c r="Y9909" s="98"/>
    </row>
    <row r="9910" spans="2:25" x14ac:dyDescent="0.25">
      <c r="B9910" s="109"/>
      <c r="C9910" s="16"/>
      <c r="Y9910" s="98"/>
    </row>
    <row r="9911" spans="2:25" x14ac:dyDescent="0.25">
      <c r="B9911" s="109"/>
      <c r="C9911" s="16"/>
      <c r="Y9911" s="98"/>
    </row>
    <row r="9912" spans="2:25" x14ac:dyDescent="0.25">
      <c r="B9912" s="109"/>
      <c r="C9912" s="16"/>
      <c r="Y9912" s="98"/>
    </row>
    <row r="9913" spans="2:25" x14ac:dyDescent="0.25">
      <c r="B9913" s="109"/>
      <c r="C9913" s="16"/>
      <c r="Y9913" s="98"/>
    </row>
    <row r="9914" spans="2:25" x14ac:dyDescent="0.25">
      <c r="B9914" s="109"/>
      <c r="C9914" s="16"/>
      <c r="Y9914" s="98"/>
    </row>
    <row r="9915" spans="2:25" x14ac:dyDescent="0.25">
      <c r="B9915" s="109"/>
      <c r="C9915" s="16"/>
      <c r="Y9915" s="98"/>
    </row>
    <row r="9916" spans="2:25" x14ac:dyDescent="0.25">
      <c r="B9916" s="109"/>
      <c r="C9916" s="16"/>
      <c r="Y9916" s="98"/>
    </row>
    <row r="9917" spans="2:25" x14ac:dyDescent="0.25">
      <c r="B9917" s="109"/>
      <c r="C9917" s="16"/>
      <c r="Y9917" s="98"/>
    </row>
    <row r="9918" spans="2:25" x14ac:dyDescent="0.25">
      <c r="B9918" s="109"/>
      <c r="C9918" s="16"/>
      <c r="Y9918" s="98"/>
    </row>
    <row r="9919" spans="2:25" x14ac:dyDescent="0.25">
      <c r="B9919" s="109"/>
      <c r="C9919" s="16"/>
      <c r="Y9919" s="98"/>
    </row>
    <row r="9920" spans="2:25" x14ac:dyDescent="0.25">
      <c r="B9920" s="109"/>
      <c r="C9920" s="16"/>
      <c r="Y9920" s="98"/>
    </row>
    <row r="9921" spans="2:25" x14ac:dyDescent="0.25">
      <c r="B9921" s="109"/>
      <c r="C9921" s="16"/>
      <c r="Y9921" s="98"/>
    </row>
    <row r="9922" spans="2:25" x14ac:dyDescent="0.25">
      <c r="B9922" s="109"/>
      <c r="C9922" s="16"/>
      <c r="Y9922" s="98"/>
    </row>
    <row r="9923" spans="2:25" x14ac:dyDescent="0.25">
      <c r="B9923" s="109"/>
      <c r="C9923" s="16"/>
      <c r="Y9923" s="98"/>
    </row>
    <row r="9924" spans="2:25" x14ac:dyDescent="0.25">
      <c r="B9924" s="109"/>
      <c r="C9924" s="16"/>
      <c r="Y9924" s="98"/>
    </row>
    <row r="9925" spans="2:25" x14ac:dyDescent="0.25">
      <c r="B9925" s="109"/>
      <c r="C9925" s="16"/>
      <c r="Y9925" s="98"/>
    </row>
    <row r="9926" spans="2:25" x14ac:dyDescent="0.25">
      <c r="B9926" s="109"/>
      <c r="C9926" s="16"/>
      <c r="Y9926" s="98"/>
    </row>
    <row r="9927" spans="2:25" x14ac:dyDescent="0.25">
      <c r="B9927" s="109"/>
      <c r="C9927" s="16"/>
      <c r="Y9927" s="98"/>
    </row>
    <row r="9928" spans="2:25" x14ac:dyDescent="0.25">
      <c r="B9928" s="109"/>
      <c r="C9928" s="16"/>
      <c r="Y9928" s="98"/>
    </row>
    <row r="9929" spans="2:25" x14ac:dyDescent="0.25">
      <c r="B9929" s="109"/>
      <c r="C9929" s="16"/>
      <c r="Y9929" s="98"/>
    </row>
    <row r="9930" spans="2:25" x14ac:dyDescent="0.25">
      <c r="B9930" s="109"/>
      <c r="C9930" s="16"/>
      <c r="Y9930" s="98"/>
    </row>
    <row r="9931" spans="2:25" x14ac:dyDescent="0.25">
      <c r="B9931" s="109"/>
      <c r="C9931" s="16"/>
      <c r="Y9931" s="98"/>
    </row>
    <row r="9932" spans="2:25" x14ac:dyDescent="0.25">
      <c r="B9932" s="109"/>
      <c r="C9932" s="16"/>
      <c r="Y9932" s="98"/>
    </row>
    <row r="9933" spans="2:25" x14ac:dyDescent="0.25">
      <c r="B9933" s="109"/>
      <c r="C9933" s="16"/>
      <c r="Y9933" s="98"/>
    </row>
    <row r="9934" spans="2:25" x14ac:dyDescent="0.25">
      <c r="B9934" s="109"/>
      <c r="C9934" s="16"/>
      <c r="Y9934" s="98"/>
    </row>
    <row r="9935" spans="2:25" x14ac:dyDescent="0.25">
      <c r="B9935" s="109"/>
      <c r="C9935" s="16"/>
      <c r="Y9935" s="98"/>
    </row>
    <row r="9936" spans="2:25" x14ac:dyDescent="0.25">
      <c r="B9936" s="109"/>
      <c r="C9936" s="16"/>
      <c r="Y9936" s="98"/>
    </row>
    <row r="9937" spans="2:25" x14ac:dyDescent="0.25">
      <c r="B9937" s="109"/>
      <c r="C9937" s="16"/>
      <c r="Y9937" s="98"/>
    </row>
    <row r="9938" spans="2:25" x14ac:dyDescent="0.25">
      <c r="B9938" s="109"/>
      <c r="C9938" s="16"/>
      <c r="Y9938" s="98"/>
    </row>
    <row r="9939" spans="2:25" x14ac:dyDescent="0.25">
      <c r="B9939" s="109"/>
      <c r="C9939" s="16"/>
      <c r="Y9939" s="98"/>
    </row>
    <row r="9940" spans="2:25" x14ac:dyDescent="0.25">
      <c r="B9940" s="109"/>
      <c r="C9940" s="16"/>
      <c r="Y9940" s="98"/>
    </row>
    <row r="9941" spans="2:25" x14ac:dyDescent="0.25">
      <c r="B9941" s="109"/>
      <c r="C9941" s="16"/>
      <c r="Y9941" s="98"/>
    </row>
    <row r="9942" spans="2:25" x14ac:dyDescent="0.25">
      <c r="B9942" s="109"/>
      <c r="C9942" s="16"/>
      <c r="Y9942" s="98"/>
    </row>
    <row r="9943" spans="2:25" x14ac:dyDescent="0.25">
      <c r="B9943" s="109"/>
      <c r="C9943" s="16"/>
      <c r="Y9943" s="98"/>
    </row>
    <row r="9944" spans="2:25" x14ac:dyDescent="0.25">
      <c r="B9944" s="109"/>
      <c r="C9944" s="16"/>
      <c r="Y9944" s="98"/>
    </row>
    <row r="9945" spans="2:25" x14ac:dyDescent="0.25">
      <c r="B9945" s="109"/>
      <c r="C9945" s="16"/>
      <c r="Y9945" s="98"/>
    </row>
    <row r="9946" spans="2:25" x14ac:dyDescent="0.25">
      <c r="B9946" s="109"/>
      <c r="C9946" s="16"/>
      <c r="Y9946" s="98"/>
    </row>
    <row r="9947" spans="2:25" x14ac:dyDescent="0.25">
      <c r="B9947" s="109"/>
      <c r="C9947" s="16"/>
      <c r="Y9947" s="98"/>
    </row>
    <row r="9948" spans="2:25" x14ac:dyDescent="0.25">
      <c r="B9948" s="109"/>
      <c r="C9948" s="16"/>
      <c r="Y9948" s="98"/>
    </row>
    <row r="9949" spans="2:25" x14ac:dyDescent="0.25">
      <c r="B9949" s="109"/>
      <c r="C9949" s="16"/>
      <c r="Y9949" s="98"/>
    </row>
    <row r="9950" spans="2:25" x14ac:dyDescent="0.25">
      <c r="B9950" s="109"/>
      <c r="C9950" s="16"/>
      <c r="Y9950" s="98"/>
    </row>
    <row r="9951" spans="2:25" x14ac:dyDescent="0.25">
      <c r="B9951" s="109"/>
      <c r="C9951" s="16"/>
      <c r="Y9951" s="98"/>
    </row>
    <row r="9952" spans="2:25" x14ac:dyDescent="0.25">
      <c r="B9952" s="109"/>
      <c r="C9952" s="16"/>
      <c r="Y9952" s="98"/>
    </row>
    <row r="9953" spans="2:25" x14ac:dyDescent="0.25">
      <c r="B9953" s="109"/>
      <c r="C9953" s="16"/>
      <c r="Y9953" s="98"/>
    </row>
    <row r="9954" spans="2:25" x14ac:dyDescent="0.25">
      <c r="B9954" s="109"/>
      <c r="C9954" s="16"/>
      <c r="Y9954" s="98"/>
    </row>
    <row r="9955" spans="2:25" x14ac:dyDescent="0.25">
      <c r="B9955" s="109"/>
      <c r="C9955" s="16"/>
      <c r="Y9955" s="98"/>
    </row>
    <row r="9956" spans="2:25" x14ac:dyDescent="0.25">
      <c r="B9956" s="109"/>
      <c r="C9956" s="16"/>
      <c r="Y9956" s="98"/>
    </row>
    <row r="9957" spans="2:25" x14ac:dyDescent="0.25">
      <c r="B9957" s="109"/>
      <c r="C9957" s="16"/>
      <c r="Y9957" s="98"/>
    </row>
    <row r="9958" spans="2:25" x14ac:dyDescent="0.25">
      <c r="B9958" s="109"/>
      <c r="C9958" s="16"/>
      <c r="Y9958" s="98"/>
    </row>
    <row r="9959" spans="2:25" x14ac:dyDescent="0.25">
      <c r="B9959" s="109"/>
      <c r="C9959" s="16"/>
      <c r="Y9959" s="98"/>
    </row>
    <row r="9960" spans="2:25" x14ac:dyDescent="0.25">
      <c r="B9960" s="109"/>
      <c r="C9960" s="16"/>
      <c r="Y9960" s="98"/>
    </row>
    <row r="9961" spans="2:25" x14ac:dyDescent="0.25">
      <c r="B9961" s="109"/>
      <c r="C9961" s="16"/>
      <c r="Y9961" s="98"/>
    </row>
    <row r="9962" spans="2:25" x14ac:dyDescent="0.25">
      <c r="B9962" s="109"/>
      <c r="C9962" s="16"/>
      <c r="Y9962" s="98"/>
    </row>
    <row r="9963" spans="2:25" x14ac:dyDescent="0.25">
      <c r="B9963" s="109"/>
      <c r="C9963" s="16"/>
      <c r="Y9963" s="98"/>
    </row>
    <row r="9964" spans="2:25" x14ac:dyDescent="0.25">
      <c r="B9964" s="109"/>
      <c r="C9964" s="16"/>
      <c r="Y9964" s="98"/>
    </row>
    <row r="9965" spans="2:25" x14ac:dyDescent="0.25">
      <c r="B9965" s="109"/>
      <c r="C9965" s="16"/>
      <c r="Y9965" s="98"/>
    </row>
    <row r="9966" spans="2:25" x14ac:dyDescent="0.25">
      <c r="B9966" s="109"/>
      <c r="C9966" s="16"/>
      <c r="Y9966" s="98"/>
    </row>
    <row r="9967" spans="2:25" x14ac:dyDescent="0.25">
      <c r="B9967" s="109"/>
      <c r="C9967" s="16"/>
      <c r="Y9967" s="98"/>
    </row>
    <row r="9968" spans="2:25" x14ac:dyDescent="0.25">
      <c r="B9968" s="109"/>
      <c r="C9968" s="16"/>
      <c r="Y9968" s="98"/>
    </row>
    <row r="9969" spans="2:25" x14ac:dyDescent="0.25">
      <c r="B9969" s="109"/>
      <c r="C9969" s="16"/>
      <c r="Y9969" s="98"/>
    </row>
    <row r="9970" spans="2:25" x14ac:dyDescent="0.25">
      <c r="B9970" s="109"/>
      <c r="C9970" s="16"/>
      <c r="Y9970" s="98"/>
    </row>
    <row r="9971" spans="2:25" x14ac:dyDescent="0.25">
      <c r="B9971" s="109"/>
      <c r="C9971" s="16"/>
      <c r="Y9971" s="98"/>
    </row>
    <row r="9972" spans="2:25" x14ac:dyDescent="0.25">
      <c r="B9972" s="109"/>
      <c r="C9972" s="16"/>
      <c r="Y9972" s="98"/>
    </row>
    <row r="9973" spans="2:25" x14ac:dyDescent="0.25">
      <c r="B9973" s="109"/>
      <c r="C9973" s="16"/>
      <c r="Y9973" s="98"/>
    </row>
    <row r="9974" spans="2:25" x14ac:dyDescent="0.25">
      <c r="B9974" s="109"/>
      <c r="C9974" s="16"/>
      <c r="Y9974" s="98"/>
    </row>
    <row r="9975" spans="2:25" x14ac:dyDescent="0.25">
      <c r="B9975" s="109"/>
      <c r="C9975" s="16"/>
      <c r="Y9975" s="98"/>
    </row>
    <row r="9976" spans="2:25" x14ac:dyDescent="0.25">
      <c r="B9976" s="109"/>
      <c r="C9976" s="16"/>
      <c r="Y9976" s="98"/>
    </row>
    <row r="9977" spans="2:25" x14ac:dyDescent="0.25">
      <c r="B9977" s="109"/>
      <c r="C9977" s="16"/>
      <c r="Y9977" s="98"/>
    </row>
    <row r="9978" spans="2:25" x14ac:dyDescent="0.25">
      <c r="B9978" s="109"/>
      <c r="C9978" s="16"/>
      <c r="Y9978" s="98"/>
    </row>
    <row r="9979" spans="2:25" x14ac:dyDescent="0.25">
      <c r="B9979" s="109"/>
      <c r="C9979" s="16"/>
      <c r="Y9979" s="98"/>
    </row>
    <row r="9980" spans="2:25" x14ac:dyDescent="0.25">
      <c r="B9980" s="109"/>
      <c r="C9980" s="16"/>
      <c r="Y9980" s="98"/>
    </row>
    <row r="9981" spans="2:25" x14ac:dyDescent="0.25">
      <c r="B9981" s="109"/>
      <c r="C9981" s="16"/>
      <c r="Y9981" s="98"/>
    </row>
    <row r="9982" spans="2:25" x14ac:dyDescent="0.25">
      <c r="B9982" s="109"/>
      <c r="C9982" s="16"/>
      <c r="Y9982" s="98"/>
    </row>
    <row r="9983" spans="2:25" x14ac:dyDescent="0.25">
      <c r="B9983" s="109"/>
      <c r="C9983" s="16"/>
      <c r="Y9983" s="98"/>
    </row>
    <row r="9984" spans="2:25" x14ac:dyDescent="0.25">
      <c r="B9984" s="109"/>
      <c r="C9984" s="16"/>
      <c r="Y9984" s="98"/>
    </row>
    <row r="9985" spans="2:25" x14ac:dyDescent="0.25">
      <c r="B9985" s="109"/>
      <c r="C9985" s="16"/>
      <c r="Y9985" s="98"/>
    </row>
    <row r="9986" spans="2:25" x14ac:dyDescent="0.25">
      <c r="B9986" s="109"/>
      <c r="C9986" s="16"/>
      <c r="Y9986" s="98"/>
    </row>
    <row r="9987" spans="2:25" x14ac:dyDescent="0.25">
      <c r="B9987" s="109"/>
      <c r="C9987" s="16"/>
      <c r="Y9987" s="98"/>
    </row>
    <row r="9988" spans="2:25" x14ac:dyDescent="0.25">
      <c r="B9988" s="109"/>
      <c r="C9988" s="16"/>
      <c r="Y9988" s="98"/>
    </row>
    <row r="9989" spans="2:25" x14ac:dyDescent="0.25">
      <c r="B9989" s="109"/>
      <c r="C9989" s="16"/>
      <c r="Y9989" s="98"/>
    </row>
    <row r="9990" spans="2:25" x14ac:dyDescent="0.25">
      <c r="B9990" s="109"/>
      <c r="C9990" s="16"/>
      <c r="Y9990" s="98"/>
    </row>
    <row r="9991" spans="2:25" x14ac:dyDescent="0.25">
      <c r="B9991" s="109"/>
      <c r="C9991" s="16"/>
      <c r="Y9991" s="98"/>
    </row>
    <row r="9992" spans="2:25" x14ac:dyDescent="0.25">
      <c r="B9992" s="109"/>
      <c r="C9992" s="16"/>
      <c r="Y9992" s="98"/>
    </row>
    <row r="9993" spans="2:25" x14ac:dyDescent="0.25">
      <c r="B9993" s="109"/>
      <c r="C9993" s="16"/>
      <c r="Y9993" s="98"/>
    </row>
    <row r="9994" spans="2:25" x14ac:dyDescent="0.25">
      <c r="B9994" s="109"/>
      <c r="C9994" s="16"/>
      <c r="Y9994" s="98"/>
    </row>
    <row r="9995" spans="2:25" x14ac:dyDescent="0.25">
      <c r="B9995" s="109"/>
      <c r="C9995" s="16"/>
      <c r="Y9995" s="98"/>
    </row>
    <row r="9996" spans="2:25" x14ac:dyDescent="0.25">
      <c r="B9996" s="109"/>
      <c r="C9996" s="16"/>
      <c r="Y9996" s="98"/>
    </row>
    <row r="9997" spans="2:25" x14ac:dyDescent="0.25">
      <c r="B9997" s="109"/>
      <c r="C9997" s="16"/>
      <c r="Y9997" s="98"/>
    </row>
    <row r="9998" spans="2:25" x14ac:dyDescent="0.25">
      <c r="B9998" s="109"/>
      <c r="C9998" s="16"/>
      <c r="Y9998" s="98"/>
    </row>
    <row r="9999" spans="2:25" x14ac:dyDescent="0.25">
      <c r="B9999" s="109"/>
      <c r="C9999" s="16"/>
      <c r="Y9999" s="98"/>
    </row>
    <row r="10000" spans="2:25" x14ac:dyDescent="0.25">
      <c r="B10000" s="109"/>
      <c r="C10000" s="16"/>
      <c r="Y10000" s="98"/>
    </row>
    <row r="10001" spans="2:25" x14ac:dyDescent="0.25">
      <c r="B10001" s="109"/>
      <c r="C10001" s="16"/>
      <c r="Y10001" s="98"/>
    </row>
    <row r="10002" spans="2:25" x14ac:dyDescent="0.25">
      <c r="B10002" s="109"/>
      <c r="C10002" s="16"/>
      <c r="Y10002" s="98"/>
    </row>
    <row r="10003" spans="2:25" x14ac:dyDescent="0.25">
      <c r="B10003" s="109"/>
      <c r="C10003" s="16"/>
      <c r="Y10003" s="98"/>
    </row>
    <row r="10004" spans="2:25" x14ac:dyDescent="0.25">
      <c r="B10004" s="109"/>
      <c r="C10004" s="16"/>
      <c r="Y10004" s="98"/>
    </row>
    <row r="10005" spans="2:25" x14ac:dyDescent="0.25">
      <c r="B10005" s="109"/>
      <c r="C10005" s="16"/>
      <c r="Y10005" s="98"/>
    </row>
    <row r="10006" spans="2:25" x14ac:dyDescent="0.25">
      <c r="B10006" s="109"/>
      <c r="C10006" s="16"/>
      <c r="Y10006" s="98"/>
    </row>
    <row r="10007" spans="2:25" x14ac:dyDescent="0.25">
      <c r="B10007" s="109"/>
      <c r="C10007" s="16"/>
      <c r="Y10007" s="98"/>
    </row>
    <row r="10008" spans="2:25" x14ac:dyDescent="0.25">
      <c r="B10008" s="109"/>
      <c r="C10008" s="16"/>
      <c r="Y10008" s="98"/>
    </row>
    <row r="10009" spans="2:25" x14ac:dyDescent="0.25">
      <c r="B10009" s="109"/>
      <c r="C10009" s="16"/>
      <c r="Y10009" s="98"/>
    </row>
    <row r="10010" spans="2:25" x14ac:dyDescent="0.25">
      <c r="B10010" s="109"/>
      <c r="C10010" s="16"/>
      <c r="Y10010" s="98"/>
    </row>
    <row r="10011" spans="2:25" x14ac:dyDescent="0.25">
      <c r="B10011" s="109"/>
      <c r="C10011" s="16"/>
      <c r="Y10011" s="98"/>
    </row>
    <row r="10012" spans="2:25" x14ac:dyDescent="0.25">
      <c r="B10012" s="109"/>
      <c r="C10012" s="16"/>
      <c r="Y10012" s="98"/>
    </row>
    <row r="10013" spans="2:25" x14ac:dyDescent="0.25">
      <c r="B10013" s="109"/>
      <c r="C10013" s="16"/>
      <c r="Y10013" s="98"/>
    </row>
    <row r="10014" spans="2:25" x14ac:dyDescent="0.25">
      <c r="B10014" s="109"/>
      <c r="C10014" s="16"/>
      <c r="Y10014" s="98"/>
    </row>
    <row r="10015" spans="2:25" x14ac:dyDescent="0.25">
      <c r="B10015" s="109"/>
      <c r="C10015" s="16"/>
      <c r="Y10015" s="98"/>
    </row>
    <row r="10016" spans="2:25" x14ac:dyDescent="0.25">
      <c r="B10016" s="109"/>
      <c r="C10016" s="16"/>
      <c r="Y10016" s="98"/>
    </row>
    <row r="10017" spans="2:25" x14ac:dyDescent="0.25">
      <c r="B10017" s="109"/>
      <c r="C10017" s="16"/>
      <c r="Y10017" s="98"/>
    </row>
    <row r="10018" spans="2:25" x14ac:dyDescent="0.25">
      <c r="B10018" s="109"/>
      <c r="C10018" s="16"/>
      <c r="Y10018" s="98"/>
    </row>
    <row r="10019" spans="2:25" x14ac:dyDescent="0.25">
      <c r="B10019" s="109"/>
      <c r="C10019" s="16"/>
      <c r="Y10019" s="98"/>
    </row>
    <row r="10020" spans="2:25" x14ac:dyDescent="0.25">
      <c r="B10020" s="109"/>
      <c r="C10020" s="16"/>
      <c r="Y10020" s="98"/>
    </row>
    <row r="10021" spans="2:25" x14ac:dyDescent="0.25">
      <c r="B10021" s="109"/>
      <c r="C10021" s="16"/>
      <c r="Y10021" s="98"/>
    </row>
    <row r="10022" spans="2:25" x14ac:dyDescent="0.25">
      <c r="B10022" s="109"/>
      <c r="C10022" s="16"/>
      <c r="Y10022" s="98"/>
    </row>
    <row r="10023" spans="2:25" x14ac:dyDescent="0.25">
      <c r="B10023" s="109"/>
      <c r="C10023" s="16"/>
      <c r="Y10023" s="98"/>
    </row>
    <row r="10024" spans="2:25" x14ac:dyDescent="0.25">
      <c r="B10024" s="109"/>
      <c r="C10024" s="16"/>
      <c r="Y10024" s="98"/>
    </row>
    <row r="10025" spans="2:25" x14ac:dyDescent="0.25">
      <c r="B10025" s="109"/>
      <c r="C10025" s="16"/>
      <c r="Y10025" s="98"/>
    </row>
    <row r="10026" spans="2:25" x14ac:dyDescent="0.25">
      <c r="B10026" s="109"/>
      <c r="C10026" s="16"/>
      <c r="Y10026" s="98"/>
    </row>
    <row r="10027" spans="2:25" x14ac:dyDescent="0.25">
      <c r="B10027" s="109"/>
      <c r="C10027" s="16"/>
      <c r="Y10027" s="98"/>
    </row>
    <row r="10028" spans="2:25" x14ac:dyDescent="0.25">
      <c r="B10028" s="109"/>
      <c r="C10028" s="16"/>
      <c r="Y10028" s="98"/>
    </row>
    <row r="10029" spans="2:25" x14ac:dyDescent="0.25">
      <c r="B10029" s="109"/>
      <c r="C10029" s="16"/>
      <c r="Y10029" s="98"/>
    </row>
    <row r="10030" spans="2:25" x14ac:dyDescent="0.25">
      <c r="B10030" s="109"/>
      <c r="C10030" s="16"/>
      <c r="Y10030" s="98"/>
    </row>
    <row r="10031" spans="2:25" x14ac:dyDescent="0.25">
      <c r="B10031" s="109"/>
      <c r="C10031" s="16"/>
      <c r="Y10031" s="98"/>
    </row>
    <row r="10032" spans="2:25" x14ac:dyDescent="0.25">
      <c r="B10032" s="109"/>
      <c r="C10032" s="16"/>
      <c r="Y10032" s="98"/>
    </row>
    <row r="10033" spans="2:25" x14ac:dyDescent="0.25">
      <c r="B10033" s="109"/>
      <c r="C10033" s="16"/>
      <c r="Y10033" s="98"/>
    </row>
    <row r="10034" spans="2:25" x14ac:dyDescent="0.25">
      <c r="B10034" s="109"/>
      <c r="C10034" s="16"/>
      <c r="Y10034" s="98"/>
    </row>
    <row r="10035" spans="2:25" x14ac:dyDescent="0.25">
      <c r="B10035" s="109"/>
      <c r="C10035" s="16"/>
      <c r="Y10035" s="98"/>
    </row>
    <row r="10036" spans="2:25" x14ac:dyDescent="0.25">
      <c r="B10036" s="109"/>
      <c r="C10036" s="16"/>
      <c r="Y10036" s="98"/>
    </row>
    <row r="10037" spans="2:25" x14ac:dyDescent="0.25">
      <c r="B10037" s="109"/>
      <c r="C10037" s="16"/>
      <c r="Y10037" s="98"/>
    </row>
    <row r="10038" spans="2:25" x14ac:dyDescent="0.25">
      <c r="B10038" s="109"/>
      <c r="C10038" s="16"/>
      <c r="Y10038" s="98"/>
    </row>
    <row r="10039" spans="2:25" x14ac:dyDescent="0.25">
      <c r="B10039" s="109"/>
      <c r="C10039" s="16"/>
      <c r="Y10039" s="98"/>
    </row>
    <row r="10040" spans="2:25" x14ac:dyDescent="0.25">
      <c r="B10040" s="109"/>
      <c r="C10040" s="16"/>
      <c r="Y10040" s="98"/>
    </row>
    <row r="10041" spans="2:25" x14ac:dyDescent="0.25">
      <c r="B10041" s="109"/>
      <c r="C10041" s="16"/>
      <c r="Y10041" s="98"/>
    </row>
    <row r="10042" spans="2:25" x14ac:dyDescent="0.25">
      <c r="B10042" s="109"/>
      <c r="C10042" s="16"/>
      <c r="Y10042" s="98"/>
    </row>
    <row r="10043" spans="2:25" x14ac:dyDescent="0.25">
      <c r="B10043" s="109"/>
      <c r="C10043" s="16"/>
      <c r="Y10043" s="98"/>
    </row>
    <row r="10044" spans="2:25" x14ac:dyDescent="0.25">
      <c r="B10044" s="109"/>
      <c r="C10044" s="16"/>
      <c r="Y10044" s="98"/>
    </row>
    <row r="10045" spans="2:25" x14ac:dyDescent="0.25">
      <c r="B10045" s="109"/>
      <c r="C10045" s="16"/>
      <c r="Y10045" s="98"/>
    </row>
    <row r="10046" spans="2:25" x14ac:dyDescent="0.25">
      <c r="B10046" s="109"/>
      <c r="C10046" s="16"/>
      <c r="Y10046" s="98"/>
    </row>
    <row r="10047" spans="2:25" x14ac:dyDescent="0.25">
      <c r="B10047" s="109"/>
      <c r="C10047" s="16"/>
      <c r="Y10047" s="98"/>
    </row>
    <row r="10048" spans="2:25" x14ac:dyDescent="0.25">
      <c r="B10048" s="109"/>
      <c r="C10048" s="16"/>
      <c r="Y10048" s="98"/>
    </row>
    <row r="10049" spans="2:25" x14ac:dyDescent="0.25">
      <c r="B10049" s="109"/>
      <c r="C10049" s="16"/>
      <c r="Y10049" s="98"/>
    </row>
    <row r="10050" spans="2:25" x14ac:dyDescent="0.25">
      <c r="B10050" s="109"/>
      <c r="C10050" s="16"/>
      <c r="Y10050" s="98"/>
    </row>
    <row r="10051" spans="2:25" x14ac:dyDescent="0.25">
      <c r="B10051" s="109"/>
      <c r="C10051" s="16"/>
      <c r="Y10051" s="98"/>
    </row>
    <row r="10052" spans="2:25" x14ac:dyDescent="0.25">
      <c r="B10052" s="109"/>
      <c r="C10052" s="16"/>
      <c r="Y10052" s="98"/>
    </row>
    <row r="10053" spans="2:25" x14ac:dyDescent="0.25">
      <c r="B10053" s="109"/>
      <c r="C10053" s="16"/>
      <c r="Y10053" s="98"/>
    </row>
    <row r="10054" spans="2:25" x14ac:dyDescent="0.25">
      <c r="B10054" s="109"/>
      <c r="C10054" s="16"/>
      <c r="Y10054" s="98"/>
    </row>
    <row r="10055" spans="2:25" x14ac:dyDescent="0.25">
      <c r="B10055" s="109"/>
      <c r="C10055" s="16"/>
      <c r="Y10055" s="98"/>
    </row>
    <row r="10056" spans="2:25" x14ac:dyDescent="0.25">
      <c r="B10056" s="109"/>
      <c r="C10056" s="16"/>
      <c r="Y10056" s="98"/>
    </row>
    <row r="10057" spans="2:25" x14ac:dyDescent="0.25">
      <c r="B10057" s="109"/>
      <c r="C10057" s="16"/>
      <c r="Y10057" s="98"/>
    </row>
    <row r="10058" spans="2:25" x14ac:dyDescent="0.25">
      <c r="B10058" s="109"/>
      <c r="C10058" s="16"/>
      <c r="Y10058" s="98"/>
    </row>
    <row r="10059" spans="2:25" x14ac:dyDescent="0.25">
      <c r="B10059" s="109"/>
      <c r="C10059" s="16"/>
      <c r="Y10059" s="98"/>
    </row>
    <row r="10060" spans="2:25" x14ac:dyDescent="0.25">
      <c r="B10060" s="109"/>
      <c r="C10060" s="16"/>
      <c r="Y10060" s="98"/>
    </row>
    <row r="10061" spans="2:25" x14ac:dyDescent="0.25">
      <c r="B10061" s="109"/>
      <c r="C10061" s="16"/>
      <c r="Y10061" s="98"/>
    </row>
    <row r="10062" spans="2:25" x14ac:dyDescent="0.25">
      <c r="B10062" s="109"/>
      <c r="C10062" s="16"/>
      <c r="Y10062" s="98"/>
    </row>
    <row r="10063" spans="2:25" x14ac:dyDescent="0.25">
      <c r="B10063" s="109"/>
      <c r="C10063" s="16"/>
      <c r="Y10063" s="98"/>
    </row>
    <row r="10064" spans="2:25" x14ac:dyDescent="0.25">
      <c r="B10064" s="109"/>
      <c r="C10064" s="16"/>
      <c r="Y10064" s="98"/>
    </row>
    <row r="10065" spans="2:25" x14ac:dyDescent="0.25">
      <c r="B10065" s="109"/>
      <c r="C10065" s="16"/>
      <c r="Y10065" s="98"/>
    </row>
    <row r="10066" spans="2:25" x14ac:dyDescent="0.25">
      <c r="B10066" s="109"/>
      <c r="C10066" s="16"/>
      <c r="Y10066" s="98"/>
    </row>
    <row r="10067" spans="2:25" x14ac:dyDescent="0.25">
      <c r="B10067" s="109"/>
      <c r="C10067" s="16"/>
      <c r="Y10067" s="98"/>
    </row>
    <row r="10068" spans="2:25" x14ac:dyDescent="0.25">
      <c r="B10068" s="109"/>
      <c r="C10068" s="16"/>
      <c r="Y10068" s="98"/>
    </row>
    <row r="10069" spans="2:25" x14ac:dyDescent="0.25">
      <c r="B10069" s="109"/>
      <c r="C10069" s="16"/>
      <c r="Y10069" s="98"/>
    </row>
    <row r="10070" spans="2:25" x14ac:dyDescent="0.25">
      <c r="B10070" s="109"/>
      <c r="C10070" s="16"/>
      <c r="Y10070" s="98"/>
    </row>
    <row r="10071" spans="2:25" x14ac:dyDescent="0.25">
      <c r="B10071" s="109"/>
      <c r="C10071" s="16"/>
      <c r="Y10071" s="98"/>
    </row>
    <row r="10072" spans="2:25" x14ac:dyDescent="0.25">
      <c r="B10072" s="109"/>
      <c r="C10072" s="16"/>
      <c r="Y10072" s="98"/>
    </row>
    <row r="10073" spans="2:25" x14ac:dyDescent="0.25">
      <c r="B10073" s="109"/>
      <c r="C10073" s="16"/>
      <c r="Y10073" s="98"/>
    </row>
    <row r="10074" spans="2:25" x14ac:dyDescent="0.25">
      <c r="B10074" s="109"/>
      <c r="C10074" s="16"/>
      <c r="Y10074" s="98"/>
    </row>
    <row r="10075" spans="2:25" x14ac:dyDescent="0.25">
      <c r="B10075" s="109"/>
      <c r="C10075" s="16"/>
      <c r="Y10075" s="98"/>
    </row>
    <row r="10076" spans="2:25" x14ac:dyDescent="0.25">
      <c r="B10076" s="109"/>
      <c r="C10076" s="16"/>
      <c r="Y10076" s="98"/>
    </row>
    <row r="10077" spans="2:25" x14ac:dyDescent="0.25">
      <c r="B10077" s="109"/>
      <c r="C10077" s="16"/>
      <c r="Y10077" s="98"/>
    </row>
    <row r="10078" spans="2:25" x14ac:dyDescent="0.25">
      <c r="B10078" s="109"/>
      <c r="C10078" s="16"/>
      <c r="Y10078" s="98"/>
    </row>
    <row r="10079" spans="2:25" x14ac:dyDescent="0.25">
      <c r="B10079" s="109"/>
      <c r="C10079" s="16"/>
      <c r="Y10079" s="98"/>
    </row>
    <row r="10080" spans="2:25" x14ac:dyDescent="0.25">
      <c r="B10080" s="109"/>
      <c r="C10080" s="16"/>
      <c r="Y10080" s="98"/>
    </row>
    <row r="10081" spans="2:25" x14ac:dyDescent="0.25">
      <c r="B10081" s="109"/>
      <c r="C10081" s="16"/>
      <c r="Y10081" s="98"/>
    </row>
    <row r="10082" spans="2:25" x14ac:dyDescent="0.25">
      <c r="B10082" s="109"/>
      <c r="C10082" s="16"/>
      <c r="Y10082" s="98"/>
    </row>
    <row r="10083" spans="2:25" x14ac:dyDescent="0.25">
      <c r="B10083" s="109"/>
      <c r="C10083" s="16"/>
      <c r="Y10083" s="98"/>
    </row>
    <row r="10084" spans="2:25" x14ac:dyDescent="0.25">
      <c r="B10084" s="109"/>
      <c r="C10084" s="16"/>
      <c r="Y10084" s="98"/>
    </row>
    <row r="10085" spans="2:25" x14ac:dyDescent="0.25">
      <c r="B10085" s="109"/>
      <c r="C10085" s="16"/>
      <c r="Y10085" s="98"/>
    </row>
    <row r="10086" spans="2:25" x14ac:dyDescent="0.25">
      <c r="B10086" s="109"/>
      <c r="C10086" s="16"/>
      <c r="Y10086" s="98"/>
    </row>
    <row r="10087" spans="2:25" x14ac:dyDescent="0.25">
      <c r="B10087" s="109"/>
      <c r="C10087" s="16"/>
      <c r="Y10087" s="98"/>
    </row>
    <row r="10088" spans="2:25" x14ac:dyDescent="0.25">
      <c r="B10088" s="109"/>
      <c r="C10088" s="16"/>
      <c r="Y10088" s="98"/>
    </row>
    <row r="10089" spans="2:25" x14ac:dyDescent="0.25">
      <c r="B10089" s="109"/>
      <c r="C10089" s="16"/>
      <c r="Y10089" s="98"/>
    </row>
    <row r="10090" spans="2:25" x14ac:dyDescent="0.25">
      <c r="B10090" s="109"/>
      <c r="C10090" s="16"/>
      <c r="Y10090" s="98"/>
    </row>
    <row r="10091" spans="2:25" x14ac:dyDescent="0.25">
      <c r="B10091" s="109"/>
      <c r="C10091" s="16"/>
      <c r="Y10091" s="98"/>
    </row>
    <row r="10092" spans="2:25" x14ac:dyDescent="0.25">
      <c r="B10092" s="109"/>
      <c r="C10092" s="16"/>
      <c r="Y10092" s="98"/>
    </row>
    <row r="10093" spans="2:25" x14ac:dyDescent="0.25">
      <c r="B10093" s="109"/>
      <c r="C10093" s="16"/>
      <c r="Y10093" s="98"/>
    </row>
    <row r="10094" spans="2:25" x14ac:dyDescent="0.25">
      <c r="B10094" s="109"/>
      <c r="C10094" s="16"/>
      <c r="Y10094" s="98"/>
    </row>
    <row r="10095" spans="2:25" x14ac:dyDescent="0.25">
      <c r="B10095" s="109"/>
      <c r="C10095" s="16"/>
      <c r="Y10095" s="98"/>
    </row>
    <row r="10096" spans="2:25" x14ac:dyDescent="0.25">
      <c r="B10096" s="109"/>
      <c r="C10096" s="16"/>
      <c r="Y10096" s="98"/>
    </row>
    <row r="10097" spans="2:25" x14ac:dyDescent="0.25">
      <c r="B10097" s="109"/>
      <c r="C10097" s="16"/>
      <c r="Y10097" s="98"/>
    </row>
    <row r="10098" spans="2:25" x14ac:dyDescent="0.25">
      <c r="B10098" s="109"/>
      <c r="C10098" s="16"/>
      <c r="Y10098" s="98"/>
    </row>
    <row r="10099" spans="2:25" x14ac:dyDescent="0.25">
      <c r="B10099" s="109"/>
      <c r="C10099" s="16"/>
      <c r="Y10099" s="98"/>
    </row>
    <row r="10100" spans="2:25" x14ac:dyDescent="0.25">
      <c r="B10100" s="109"/>
      <c r="C10100" s="16"/>
      <c r="Y10100" s="98"/>
    </row>
    <row r="10101" spans="2:25" x14ac:dyDescent="0.25">
      <c r="B10101" s="109"/>
      <c r="C10101" s="16"/>
      <c r="Y10101" s="98"/>
    </row>
    <row r="10102" spans="2:25" x14ac:dyDescent="0.25">
      <c r="B10102" s="109"/>
      <c r="C10102" s="16"/>
      <c r="Y10102" s="98"/>
    </row>
    <row r="10103" spans="2:25" x14ac:dyDescent="0.25">
      <c r="B10103" s="109"/>
      <c r="C10103" s="16"/>
      <c r="Y10103" s="98"/>
    </row>
    <row r="10104" spans="2:25" x14ac:dyDescent="0.25">
      <c r="B10104" s="109"/>
      <c r="C10104" s="16"/>
      <c r="Y10104" s="98"/>
    </row>
    <row r="10105" spans="2:25" x14ac:dyDescent="0.25">
      <c r="B10105" s="109"/>
      <c r="C10105" s="16"/>
      <c r="Y10105" s="98"/>
    </row>
    <row r="10106" spans="2:25" x14ac:dyDescent="0.25">
      <c r="B10106" s="109"/>
      <c r="C10106" s="16"/>
      <c r="Y10106" s="98"/>
    </row>
    <row r="10107" spans="2:25" x14ac:dyDescent="0.25">
      <c r="B10107" s="109"/>
      <c r="C10107" s="16"/>
      <c r="Y10107" s="98"/>
    </row>
    <row r="10108" spans="2:25" x14ac:dyDescent="0.25">
      <c r="B10108" s="109"/>
      <c r="C10108" s="16"/>
      <c r="Y10108" s="98"/>
    </row>
    <row r="10109" spans="2:25" x14ac:dyDescent="0.25">
      <c r="B10109" s="109"/>
      <c r="C10109" s="16"/>
      <c r="Y10109" s="98"/>
    </row>
    <row r="10110" spans="2:25" x14ac:dyDescent="0.25">
      <c r="B10110" s="109"/>
      <c r="C10110" s="16"/>
      <c r="Y10110" s="98"/>
    </row>
    <row r="10111" spans="2:25" x14ac:dyDescent="0.25">
      <c r="B10111" s="109"/>
      <c r="C10111" s="16"/>
      <c r="Y10111" s="98"/>
    </row>
    <row r="10112" spans="2:25" x14ac:dyDescent="0.25">
      <c r="B10112" s="109"/>
      <c r="C10112" s="16"/>
      <c r="Y10112" s="98"/>
    </row>
    <row r="10113" spans="2:25" x14ac:dyDescent="0.25">
      <c r="B10113" s="109"/>
      <c r="C10113" s="16"/>
      <c r="Y10113" s="98"/>
    </row>
    <row r="10114" spans="2:25" x14ac:dyDescent="0.25">
      <c r="B10114" s="109"/>
      <c r="C10114" s="16"/>
      <c r="Y10114" s="98"/>
    </row>
    <row r="10115" spans="2:25" x14ac:dyDescent="0.25">
      <c r="B10115" s="109"/>
      <c r="C10115" s="16"/>
      <c r="Y10115" s="98"/>
    </row>
    <row r="10116" spans="2:25" x14ac:dyDescent="0.25">
      <c r="B10116" s="109"/>
      <c r="C10116" s="16"/>
      <c r="Y10116" s="98"/>
    </row>
    <row r="10117" spans="2:25" x14ac:dyDescent="0.25">
      <c r="B10117" s="109"/>
      <c r="C10117" s="16"/>
      <c r="Y10117" s="98"/>
    </row>
    <row r="10118" spans="2:25" x14ac:dyDescent="0.25">
      <c r="B10118" s="109"/>
      <c r="C10118" s="16"/>
      <c r="Y10118" s="98"/>
    </row>
    <row r="10119" spans="2:25" x14ac:dyDescent="0.25">
      <c r="B10119" s="109"/>
      <c r="C10119" s="16"/>
      <c r="Y10119" s="98"/>
    </row>
    <row r="10120" spans="2:25" x14ac:dyDescent="0.25">
      <c r="B10120" s="109"/>
      <c r="C10120" s="16"/>
      <c r="Y10120" s="98"/>
    </row>
    <row r="10121" spans="2:25" x14ac:dyDescent="0.25">
      <c r="B10121" s="109"/>
      <c r="C10121" s="16"/>
      <c r="Y10121" s="98"/>
    </row>
    <row r="10122" spans="2:25" x14ac:dyDescent="0.25">
      <c r="B10122" s="109"/>
      <c r="C10122" s="16"/>
      <c r="Y10122" s="98"/>
    </row>
    <row r="10123" spans="2:25" x14ac:dyDescent="0.25">
      <c r="B10123" s="109"/>
      <c r="C10123" s="16"/>
      <c r="Y10123" s="98"/>
    </row>
    <row r="10124" spans="2:25" x14ac:dyDescent="0.25">
      <c r="B10124" s="109"/>
      <c r="C10124" s="16"/>
      <c r="Y10124" s="98"/>
    </row>
    <row r="10125" spans="2:25" x14ac:dyDescent="0.25">
      <c r="B10125" s="109"/>
      <c r="C10125" s="16"/>
      <c r="Y10125" s="98"/>
    </row>
    <row r="10126" spans="2:25" x14ac:dyDescent="0.25">
      <c r="B10126" s="109"/>
      <c r="C10126" s="16"/>
      <c r="Y10126" s="98"/>
    </row>
    <row r="10127" spans="2:25" x14ac:dyDescent="0.25">
      <c r="B10127" s="109"/>
      <c r="C10127" s="16"/>
      <c r="Y10127" s="98"/>
    </row>
    <row r="10128" spans="2:25" x14ac:dyDescent="0.25">
      <c r="B10128" s="109"/>
      <c r="C10128" s="16"/>
      <c r="Y10128" s="98"/>
    </row>
    <row r="10129" spans="2:25" x14ac:dyDescent="0.25">
      <c r="B10129" s="109"/>
      <c r="C10129" s="16"/>
      <c r="Y10129" s="98"/>
    </row>
    <row r="10130" spans="2:25" x14ac:dyDescent="0.25">
      <c r="B10130" s="109"/>
      <c r="C10130" s="16"/>
      <c r="Y10130" s="98"/>
    </row>
    <row r="10131" spans="2:25" x14ac:dyDescent="0.25">
      <c r="B10131" s="109"/>
      <c r="C10131" s="16"/>
      <c r="Y10131" s="98"/>
    </row>
    <row r="10132" spans="2:25" x14ac:dyDescent="0.25">
      <c r="B10132" s="109"/>
      <c r="C10132" s="16"/>
      <c r="Y10132" s="98"/>
    </row>
    <row r="10133" spans="2:25" x14ac:dyDescent="0.25">
      <c r="B10133" s="109"/>
      <c r="C10133" s="16"/>
      <c r="Y10133" s="98"/>
    </row>
    <row r="10134" spans="2:25" x14ac:dyDescent="0.25">
      <c r="B10134" s="109"/>
      <c r="C10134" s="16"/>
      <c r="Y10134" s="98"/>
    </row>
    <row r="10135" spans="2:25" x14ac:dyDescent="0.25">
      <c r="B10135" s="109"/>
      <c r="C10135" s="16"/>
      <c r="Y10135" s="98"/>
    </row>
    <row r="10136" spans="2:25" x14ac:dyDescent="0.25">
      <c r="B10136" s="109"/>
      <c r="C10136" s="16"/>
      <c r="Y10136" s="98"/>
    </row>
    <row r="10137" spans="2:25" x14ac:dyDescent="0.25">
      <c r="B10137" s="109"/>
      <c r="C10137" s="16"/>
      <c r="Y10137" s="98"/>
    </row>
    <row r="10138" spans="2:25" x14ac:dyDescent="0.25">
      <c r="B10138" s="109"/>
      <c r="C10138" s="16"/>
      <c r="Y10138" s="98"/>
    </row>
    <row r="10139" spans="2:25" x14ac:dyDescent="0.25">
      <c r="B10139" s="109"/>
      <c r="C10139" s="16"/>
      <c r="Y10139" s="98"/>
    </row>
    <row r="10140" spans="2:25" x14ac:dyDescent="0.25">
      <c r="B10140" s="109"/>
      <c r="C10140" s="16"/>
      <c r="Y10140" s="98"/>
    </row>
    <row r="10141" spans="2:25" x14ac:dyDescent="0.25">
      <c r="B10141" s="109"/>
      <c r="C10141" s="16"/>
      <c r="Y10141" s="98"/>
    </row>
    <row r="10142" spans="2:25" x14ac:dyDescent="0.25">
      <c r="B10142" s="109"/>
      <c r="C10142" s="16"/>
      <c r="Y10142" s="98"/>
    </row>
    <row r="10143" spans="2:25" x14ac:dyDescent="0.25">
      <c r="B10143" s="109"/>
      <c r="C10143" s="16"/>
      <c r="Y10143" s="98"/>
    </row>
    <row r="10144" spans="2:25" x14ac:dyDescent="0.25">
      <c r="B10144" s="109"/>
      <c r="C10144" s="16"/>
      <c r="Y10144" s="98"/>
    </row>
    <row r="10145" spans="2:25" x14ac:dyDescent="0.25">
      <c r="B10145" s="109"/>
      <c r="C10145" s="16"/>
      <c r="Y10145" s="98"/>
    </row>
    <row r="10146" spans="2:25" x14ac:dyDescent="0.25">
      <c r="B10146" s="109"/>
      <c r="C10146" s="16"/>
      <c r="Y10146" s="98"/>
    </row>
    <row r="10147" spans="2:25" x14ac:dyDescent="0.25">
      <c r="B10147" s="109"/>
      <c r="C10147" s="16"/>
      <c r="Y10147" s="98"/>
    </row>
    <row r="10148" spans="2:25" x14ac:dyDescent="0.25">
      <c r="B10148" s="109"/>
      <c r="C10148" s="16"/>
      <c r="Y10148" s="98"/>
    </row>
    <row r="10149" spans="2:25" x14ac:dyDescent="0.25">
      <c r="B10149" s="109"/>
      <c r="C10149" s="16"/>
      <c r="Y10149" s="98"/>
    </row>
    <row r="10150" spans="2:25" x14ac:dyDescent="0.25">
      <c r="B10150" s="109"/>
      <c r="C10150" s="16"/>
      <c r="Y10150" s="98"/>
    </row>
    <row r="10151" spans="2:25" x14ac:dyDescent="0.25">
      <c r="B10151" s="109"/>
      <c r="C10151" s="16"/>
      <c r="Y10151" s="98"/>
    </row>
    <row r="10152" spans="2:25" x14ac:dyDescent="0.25">
      <c r="B10152" s="109"/>
      <c r="C10152" s="16"/>
      <c r="Y10152" s="98"/>
    </row>
    <row r="10153" spans="2:25" x14ac:dyDescent="0.25">
      <c r="B10153" s="109"/>
      <c r="C10153" s="16"/>
      <c r="Y10153" s="98"/>
    </row>
    <row r="10154" spans="2:25" x14ac:dyDescent="0.25">
      <c r="B10154" s="109"/>
      <c r="C10154" s="16"/>
      <c r="Y10154" s="98"/>
    </row>
    <row r="10155" spans="2:25" x14ac:dyDescent="0.25">
      <c r="B10155" s="109"/>
      <c r="C10155" s="16"/>
      <c r="Y10155" s="98"/>
    </row>
    <row r="10156" spans="2:25" x14ac:dyDescent="0.25">
      <c r="B10156" s="109"/>
      <c r="C10156" s="16"/>
      <c r="Y10156" s="98"/>
    </row>
    <row r="10157" spans="2:25" x14ac:dyDescent="0.25">
      <c r="B10157" s="109"/>
      <c r="C10157" s="16"/>
      <c r="Y10157" s="98"/>
    </row>
    <row r="10158" spans="2:25" x14ac:dyDescent="0.25">
      <c r="B10158" s="109"/>
      <c r="C10158" s="16"/>
      <c r="Y10158" s="98"/>
    </row>
    <row r="10159" spans="2:25" x14ac:dyDescent="0.25">
      <c r="B10159" s="109"/>
      <c r="C10159" s="16"/>
      <c r="Y10159" s="98"/>
    </row>
    <row r="10160" spans="2:25" x14ac:dyDescent="0.25">
      <c r="B10160" s="109"/>
      <c r="C10160" s="16"/>
      <c r="Y10160" s="98"/>
    </row>
    <row r="10161" spans="2:25" x14ac:dyDescent="0.25">
      <c r="B10161" s="109"/>
      <c r="C10161" s="16"/>
      <c r="Y10161" s="98"/>
    </row>
    <row r="10162" spans="2:25" x14ac:dyDescent="0.25">
      <c r="B10162" s="109"/>
      <c r="C10162" s="16"/>
      <c r="Y10162" s="98"/>
    </row>
    <row r="10163" spans="2:25" x14ac:dyDescent="0.25">
      <c r="B10163" s="109"/>
      <c r="C10163" s="16"/>
      <c r="Y10163" s="98"/>
    </row>
    <row r="10164" spans="2:25" x14ac:dyDescent="0.25">
      <c r="B10164" s="109"/>
      <c r="C10164" s="16"/>
      <c r="Y10164" s="98"/>
    </row>
    <row r="10165" spans="2:25" x14ac:dyDescent="0.25">
      <c r="B10165" s="109"/>
      <c r="C10165" s="16"/>
      <c r="Y10165" s="98"/>
    </row>
    <row r="10166" spans="2:25" x14ac:dyDescent="0.25">
      <c r="B10166" s="109"/>
      <c r="C10166" s="16"/>
      <c r="Y10166" s="98"/>
    </row>
    <row r="10167" spans="2:25" x14ac:dyDescent="0.25">
      <c r="B10167" s="109"/>
      <c r="C10167" s="16"/>
      <c r="Y10167" s="98"/>
    </row>
    <row r="10168" spans="2:25" x14ac:dyDescent="0.25">
      <c r="B10168" s="109"/>
      <c r="C10168" s="16"/>
      <c r="Y10168" s="98"/>
    </row>
    <row r="10169" spans="2:25" x14ac:dyDescent="0.25">
      <c r="B10169" s="109"/>
      <c r="C10169" s="16"/>
      <c r="Y10169" s="98"/>
    </row>
    <row r="10170" spans="2:25" x14ac:dyDescent="0.25">
      <c r="B10170" s="109"/>
      <c r="C10170" s="16"/>
      <c r="Y10170" s="98"/>
    </row>
    <row r="10171" spans="2:25" x14ac:dyDescent="0.25">
      <c r="B10171" s="109"/>
      <c r="C10171" s="16"/>
      <c r="Y10171" s="98"/>
    </row>
    <row r="10172" spans="2:25" x14ac:dyDescent="0.25">
      <c r="B10172" s="109"/>
      <c r="C10172" s="16"/>
      <c r="Y10172" s="98"/>
    </row>
    <row r="10173" spans="2:25" x14ac:dyDescent="0.25">
      <c r="B10173" s="109"/>
      <c r="C10173" s="16"/>
      <c r="Y10173" s="98"/>
    </row>
    <row r="10174" spans="2:25" x14ac:dyDescent="0.25">
      <c r="B10174" s="109"/>
      <c r="C10174" s="16"/>
      <c r="Y10174" s="98"/>
    </row>
    <row r="10175" spans="2:25" x14ac:dyDescent="0.25">
      <c r="B10175" s="109"/>
      <c r="C10175" s="16"/>
      <c r="Y10175" s="98"/>
    </row>
    <row r="10176" spans="2:25" x14ac:dyDescent="0.25">
      <c r="B10176" s="109"/>
      <c r="C10176" s="16"/>
      <c r="Y10176" s="98"/>
    </row>
    <row r="10177" spans="2:25" x14ac:dyDescent="0.25">
      <c r="B10177" s="109"/>
      <c r="C10177" s="16"/>
      <c r="Y10177" s="98"/>
    </row>
    <row r="10178" spans="2:25" x14ac:dyDescent="0.25">
      <c r="B10178" s="109"/>
      <c r="C10178" s="16"/>
      <c r="Y10178" s="98"/>
    </row>
    <row r="10179" spans="2:25" x14ac:dyDescent="0.25">
      <c r="B10179" s="109"/>
      <c r="C10179" s="16"/>
      <c r="Y10179" s="98"/>
    </row>
    <row r="10180" spans="2:25" x14ac:dyDescent="0.25">
      <c r="B10180" s="109"/>
      <c r="C10180" s="16"/>
      <c r="Y10180" s="98"/>
    </row>
    <row r="10181" spans="2:25" x14ac:dyDescent="0.25">
      <c r="B10181" s="109"/>
      <c r="C10181" s="16"/>
      <c r="Y10181" s="98"/>
    </row>
    <row r="10182" spans="2:25" x14ac:dyDescent="0.25">
      <c r="B10182" s="109"/>
      <c r="C10182" s="16"/>
      <c r="Y10182" s="98"/>
    </row>
    <row r="10183" spans="2:25" x14ac:dyDescent="0.25">
      <c r="B10183" s="109"/>
      <c r="C10183" s="16"/>
      <c r="Y10183" s="98"/>
    </row>
    <row r="10184" spans="2:25" x14ac:dyDescent="0.25">
      <c r="B10184" s="109"/>
      <c r="C10184" s="16"/>
      <c r="Y10184" s="98"/>
    </row>
    <row r="10185" spans="2:25" x14ac:dyDescent="0.25">
      <c r="B10185" s="109"/>
      <c r="C10185" s="16"/>
      <c r="Y10185" s="98"/>
    </row>
    <row r="10186" spans="2:25" x14ac:dyDescent="0.25">
      <c r="B10186" s="109"/>
      <c r="C10186" s="16"/>
      <c r="Y10186" s="98"/>
    </row>
    <row r="10187" spans="2:25" x14ac:dyDescent="0.25">
      <c r="B10187" s="109"/>
      <c r="C10187" s="16"/>
      <c r="Y10187" s="98"/>
    </row>
    <row r="10188" spans="2:25" x14ac:dyDescent="0.25">
      <c r="B10188" s="109"/>
      <c r="C10188" s="16"/>
      <c r="Y10188" s="98"/>
    </row>
    <row r="10189" spans="2:25" x14ac:dyDescent="0.25">
      <c r="B10189" s="109"/>
      <c r="C10189" s="16"/>
      <c r="Y10189" s="98"/>
    </row>
    <row r="10190" spans="2:25" x14ac:dyDescent="0.25">
      <c r="B10190" s="109"/>
      <c r="C10190" s="16"/>
      <c r="Y10190" s="98"/>
    </row>
    <row r="10191" spans="2:25" x14ac:dyDescent="0.25">
      <c r="B10191" s="109"/>
      <c r="C10191" s="16"/>
      <c r="Y10191" s="98"/>
    </row>
    <row r="10192" spans="2:25" x14ac:dyDescent="0.25">
      <c r="B10192" s="109"/>
      <c r="C10192" s="16"/>
      <c r="Y10192" s="98"/>
    </row>
    <row r="10193" spans="2:25" x14ac:dyDescent="0.25">
      <c r="B10193" s="109"/>
      <c r="C10193" s="16"/>
      <c r="Y10193" s="98"/>
    </row>
    <row r="10194" spans="2:25" x14ac:dyDescent="0.25">
      <c r="B10194" s="109"/>
      <c r="C10194" s="16"/>
      <c r="Y10194" s="98"/>
    </row>
    <row r="10195" spans="2:25" x14ac:dyDescent="0.25">
      <c r="B10195" s="109"/>
      <c r="C10195" s="16"/>
      <c r="Y10195" s="98"/>
    </row>
    <row r="10196" spans="2:25" x14ac:dyDescent="0.25">
      <c r="B10196" s="109"/>
      <c r="C10196" s="16"/>
      <c r="Y10196" s="98"/>
    </row>
    <row r="10197" spans="2:25" x14ac:dyDescent="0.25">
      <c r="B10197" s="109"/>
      <c r="C10197" s="16"/>
      <c r="Y10197" s="98"/>
    </row>
    <row r="10198" spans="2:25" x14ac:dyDescent="0.25">
      <c r="B10198" s="109"/>
      <c r="C10198" s="16"/>
      <c r="Y10198" s="98"/>
    </row>
    <row r="10199" spans="2:25" x14ac:dyDescent="0.25">
      <c r="B10199" s="109"/>
      <c r="C10199" s="16"/>
      <c r="Y10199" s="98"/>
    </row>
    <row r="10200" spans="2:25" x14ac:dyDescent="0.25">
      <c r="B10200" s="109"/>
      <c r="C10200" s="16"/>
      <c r="Y10200" s="98"/>
    </row>
    <row r="10201" spans="2:25" x14ac:dyDescent="0.25">
      <c r="B10201" s="109"/>
      <c r="C10201" s="16"/>
      <c r="Y10201" s="98"/>
    </row>
    <row r="10202" spans="2:25" x14ac:dyDescent="0.25">
      <c r="B10202" s="109"/>
      <c r="C10202" s="16"/>
      <c r="Y10202" s="98"/>
    </row>
    <row r="10203" spans="2:25" x14ac:dyDescent="0.25">
      <c r="B10203" s="109"/>
      <c r="C10203" s="16"/>
      <c r="Y10203" s="98"/>
    </row>
    <row r="10204" spans="2:25" x14ac:dyDescent="0.25">
      <c r="B10204" s="109"/>
      <c r="C10204" s="16"/>
      <c r="Y10204" s="98"/>
    </row>
    <row r="10205" spans="2:25" x14ac:dyDescent="0.25">
      <c r="B10205" s="109"/>
      <c r="C10205" s="16"/>
      <c r="Y10205" s="98"/>
    </row>
    <row r="10206" spans="2:25" x14ac:dyDescent="0.25">
      <c r="B10206" s="109"/>
      <c r="C10206" s="16"/>
      <c r="Y10206" s="98"/>
    </row>
    <row r="10207" spans="2:25" x14ac:dyDescent="0.25">
      <c r="B10207" s="109"/>
      <c r="C10207" s="16"/>
      <c r="Y10207" s="98"/>
    </row>
    <row r="10208" spans="2:25" x14ac:dyDescent="0.25">
      <c r="B10208" s="109"/>
      <c r="C10208" s="16"/>
      <c r="Y10208" s="98"/>
    </row>
    <row r="10209" spans="2:25" x14ac:dyDescent="0.25">
      <c r="B10209" s="109"/>
      <c r="C10209" s="16"/>
      <c r="Y10209" s="98"/>
    </row>
    <row r="10210" spans="2:25" x14ac:dyDescent="0.25">
      <c r="B10210" s="109"/>
      <c r="C10210" s="16"/>
      <c r="Y10210" s="98"/>
    </row>
    <row r="10211" spans="2:25" x14ac:dyDescent="0.25">
      <c r="B10211" s="109"/>
      <c r="C10211" s="16"/>
      <c r="Y10211" s="98"/>
    </row>
    <row r="10212" spans="2:25" x14ac:dyDescent="0.25">
      <c r="B10212" s="109"/>
      <c r="C10212" s="16"/>
      <c r="Y10212" s="98"/>
    </row>
    <row r="10213" spans="2:25" x14ac:dyDescent="0.25">
      <c r="B10213" s="109"/>
      <c r="C10213" s="16"/>
      <c r="Y10213" s="98"/>
    </row>
    <row r="10214" spans="2:25" x14ac:dyDescent="0.25">
      <c r="B10214" s="109"/>
      <c r="C10214" s="16"/>
      <c r="Y10214" s="98"/>
    </row>
    <row r="10215" spans="2:25" x14ac:dyDescent="0.25">
      <c r="B10215" s="109"/>
      <c r="C10215" s="16"/>
      <c r="Y10215" s="98"/>
    </row>
    <row r="10216" spans="2:25" x14ac:dyDescent="0.25">
      <c r="B10216" s="109"/>
      <c r="C10216" s="16"/>
      <c r="Y10216" s="98"/>
    </row>
    <row r="10217" spans="2:25" x14ac:dyDescent="0.25">
      <c r="B10217" s="109"/>
      <c r="C10217" s="16"/>
      <c r="Y10217" s="98"/>
    </row>
    <row r="10218" spans="2:25" x14ac:dyDescent="0.25">
      <c r="B10218" s="109"/>
      <c r="C10218" s="16"/>
      <c r="Y10218" s="98"/>
    </row>
    <row r="10219" spans="2:25" x14ac:dyDescent="0.25">
      <c r="B10219" s="109"/>
      <c r="C10219" s="16"/>
      <c r="Y10219" s="98"/>
    </row>
    <row r="10220" spans="2:25" x14ac:dyDescent="0.25">
      <c r="B10220" s="109"/>
      <c r="C10220" s="16"/>
      <c r="Y10220" s="98"/>
    </row>
    <row r="10221" spans="2:25" x14ac:dyDescent="0.25">
      <c r="B10221" s="109"/>
      <c r="C10221" s="16"/>
      <c r="Y10221" s="98"/>
    </row>
    <row r="10222" spans="2:25" x14ac:dyDescent="0.25">
      <c r="B10222" s="109"/>
      <c r="C10222" s="16"/>
      <c r="Y10222" s="98"/>
    </row>
    <row r="10223" spans="2:25" x14ac:dyDescent="0.25">
      <c r="B10223" s="109"/>
      <c r="C10223" s="16"/>
      <c r="Y10223" s="98"/>
    </row>
    <row r="10224" spans="2:25" x14ac:dyDescent="0.25">
      <c r="B10224" s="109"/>
      <c r="C10224" s="16"/>
      <c r="Y10224" s="98"/>
    </row>
    <row r="10225" spans="2:25" x14ac:dyDescent="0.25">
      <c r="B10225" s="109"/>
      <c r="C10225" s="16"/>
      <c r="Y10225" s="98"/>
    </row>
    <row r="10226" spans="2:25" x14ac:dyDescent="0.25">
      <c r="B10226" s="109"/>
      <c r="C10226" s="16"/>
      <c r="Y10226" s="98"/>
    </row>
    <row r="10227" spans="2:25" x14ac:dyDescent="0.25">
      <c r="B10227" s="109"/>
      <c r="C10227" s="16"/>
      <c r="Y10227" s="98"/>
    </row>
    <row r="10228" spans="2:25" x14ac:dyDescent="0.25">
      <c r="B10228" s="110"/>
      <c r="C10228" s="90"/>
      <c r="D10228" s="90"/>
      <c r="E10228" s="90"/>
      <c r="F10228" s="90"/>
      <c r="Y10228" s="98"/>
    </row>
    <row r="10229" spans="2:25" x14ac:dyDescent="0.25">
      <c r="B10229" s="91"/>
      <c r="C10229" s="90"/>
      <c r="D10229" s="90"/>
      <c r="E10229" s="90"/>
      <c r="F10229" s="90"/>
      <c r="Y10229" s="98"/>
    </row>
    <row r="10230" spans="2:25" x14ac:dyDescent="0.25">
      <c r="B10230" s="91"/>
      <c r="C10230" s="90"/>
      <c r="D10230" s="90"/>
      <c r="E10230" s="90"/>
      <c r="F10230" s="90"/>
      <c r="Y10230" s="98"/>
    </row>
    <row r="10231" spans="2:25" x14ac:dyDescent="0.25">
      <c r="B10231" s="91"/>
      <c r="C10231" s="90"/>
      <c r="D10231" s="90"/>
      <c r="E10231" s="90"/>
      <c r="F10231" s="90"/>
      <c r="Y10231" s="98"/>
    </row>
    <row r="10232" spans="2:25" x14ac:dyDescent="0.25">
      <c r="B10232" s="91"/>
      <c r="C10232" s="90"/>
      <c r="D10232" s="90"/>
      <c r="E10232" s="90"/>
      <c r="F10232" s="90"/>
      <c r="Y10232" s="98"/>
    </row>
    <row r="10233" spans="2:25" x14ac:dyDescent="0.25">
      <c r="B10233" s="91"/>
      <c r="C10233" s="91"/>
      <c r="D10233" s="90"/>
      <c r="E10233" s="90"/>
      <c r="F10233" s="90"/>
      <c r="Y10233" s="98"/>
    </row>
    <row r="10234" spans="2:25" x14ac:dyDescent="0.25">
      <c r="B10234" s="91"/>
      <c r="C10234" s="91"/>
      <c r="D10234" s="90"/>
      <c r="E10234" s="90"/>
      <c r="F10234" s="90"/>
      <c r="Y10234" s="98"/>
    </row>
    <row r="10235" spans="2:25" x14ac:dyDescent="0.25">
      <c r="Y10235" s="98"/>
    </row>
    <row r="10236" spans="2:25" x14ac:dyDescent="0.25">
      <c r="Y10236" s="98"/>
    </row>
    <row r="10237" spans="2:25" x14ac:dyDescent="0.25">
      <c r="Y10237" s="98"/>
    </row>
    <row r="10238" spans="2:25" x14ac:dyDescent="0.25">
      <c r="Y10238" s="98"/>
    </row>
    <row r="10239" spans="2:25" x14ac:dyDescent="0.25">
      <c r="Y10239" s="98"/>
    </row>
    <row r="10240" spans="2:25" x14ac:dyDescent="0.25">
      <c r="Y10240" s="98"/>
    </row>
    <row r="10241" spans="25:25" x14ac:dyDescent="0.25">
      <c r="Y10241" s="98"/>
    </row>
    <row r="10242" spans="25:25" x14ac:dyDescent="0.25">
      <c r="Y10242" s="98"/>
    </row>
    <row r="10243" spans="25:25" x14ac:dyDescent="0.25">
      <c r="Y10243" s="98"/>
    </row>
    <row r="10244" spans="25:25" x14ac:dyDescent="0.25">
      <c r="Y10244" s="98"/>
    </row>
    <row r="10245" spans="25:25" x14ac:dyDescent="0.25">
      <c r="Y10245" s="98"/>
    </row>
    <row r="10246" spans="25:25" x14ac:dyDescent="0.25">
      <c r="Y10246" s="98"/>
    </row>
    <row r="10247" spans="25:25" x14ac:dyDescent="0.25">
      <c r="Y10247" s="98"/>
    </row>
    <row r="10248" spans="25:25" x14ac:dyDescent="0.25">
      <c r="Y10248" s="98"/>
    </row>
    <row r="10249" spans="25:25" x14ac:dyDescent="0.25">
      <c r="Y10249" s="98"/>
    </row>
    <row r="10250" spans="25:25" x14ac:dyDescent="0.25">
      <c r="Y10250" s="98"/>
    </row>
    <row r="10251" spans="25:25" x14ac:dyDescent="0.25">
      <c r="Y10251" s="98"/>
    </row>
    <row r="10252" spans="25:25" x14ac:dyDescent="0.25">
      <c r="Y10252" s="98"/>
    </row>
    <row r="10253" spans="25:25" x14ac:dyDescent="0.25">
      <c r="Y10253" s="98"/>
    </row>
    <row r="10254" spans="25:25" x14ac:dyDescent="0.25">
      <c r="Y10254" s="98"/>
    </row>
    <row r="10255" spans="25:25" x14ac:dyDescent="0.25">
      <c r="Y10255" s="98"/>
    </row>
    <row r="10256" spans="25:25" x14ac:dyDescent="0.25">
      <c r="Y10256" s="98"/>
    </row>
    <row r="10257" spans="25:25" x14ac:dyDescent="0.25">
      <c r="Y10257" s="98"/>
    </row>
    <row r="10258" spans="25:25" x14ac:dyDescent="0.25">
      <c r="Y10258" s="98"/>
    </row>
    <row r="10259" spans="25:25" x14ac:dyDescent="0.25">
      <c r="Y10259" s="98"/>
    </row>
    <row r="10260" spans="25:25" x14ac:dyDescent="0.25">
      <c r="Y10260" s="98"/>
    </row>
    <row r="10261" spans="25:25" x14ac:dyDescent="0.25">
      <c r="Y10261" s="98"/>
    </row>
    <row r="10262" spans="25:25" x14ac:dyDescent="0.25">
      <c r="Y10262" s="98"/>
    </row>
    <row r="10263" spans="25:25" x14ac:dyDescent="0.25">
      <c r="Y10263" s="98"/>
    </row>
    <row r="10264" spans="25:25" x14ac:dyDescent="0.25">
      <c r="Y10264" s="98"/>
    </row>
    <row r="10265" spans="25:25" x14ac:dyDescent="0.25">
      <c r="Y10265" s="98"/>
    </row>
    <row r="10266" spans="25:25" x14ac:dyDescent="0.25">
      <c r="Y10266" s="98"/>
    </row>
    <row r="10267" spans="25:25" x14ac:dyDescent="0.25">
      <c r="Y10267" s="98"/>
    </row>
    <row r="10268" spans="25:25" x14ac:dyDescent="0.25">
      <c r="Y10268" s="98"/>
    </row>
    <row r="10269" spans="25:25" x14ac:dyDescent="0.25">
      <c r="Y10269" s="98"/>
    </row>
    <row r="10270" spans="25:25" x14ac:dyDescent="0.25">
      <c r="Y10270" s="98"/>
    </row>
    <row r="10271" spans="25:25" x14ac:dyDescent="0.25">
      <c r="Y10271" s="98"/>
    </row>
    <row r="10272" spans="25:25" x14ac:dyDescent="0.25">
      <c r="Y10272" s="98"/>
    </row>
    <row r="10273" spans="25:25" x14ac:dyDescent="0.25">
      <c r="Y10273" s="98"/>
    </row>
    <row r="10274" spans="25:25" x14ac:dyDescent="0.25">
      <c r="Y10274" s="98"/>
    </row>
    <row r="10275" spans="25:25" x14ac:dyDescent="0.25">
      <c r="Y10275" s="98"/>
    </row>
    <row r="10276" spans="25:25" x14ac:dyDescent="0.25">
      <c r="Y10276" s="98"/>
    </row>
    <row r="10277" spans="25:25" x14ac:dyDescent="0.25">
      <c r="Y10277" s="98"/>
    </row>
    <row r="10278" spans="25:25" x14ac:dyDescent="0.25">
      <c r="Y10278" s="98"/>
    </row>
    <row r="10279" spans="25:25" x14ac:dyDescent="0.25">
      <c r="Y10279" s="98"/>
    </row>
    <row r="10280" spans="25:25" x14ac:dyDescent="0.25">
      <c r="Y10280" s="98"/>
    </row>
    <row r="10281" spans="25:25" x14ac:dyDescent="0.25">
      <c r="Y10281" s="98"/>
    </row>
    <row r="10282" spans="25:25" x14ac:dyDescent="0.25">
      <c r="Y10282" s="98"/>
    </row>
    <row r="10283" spans="25:25" x14ac:dyDescent="0.25">
      <c r="Y10283" s="98"/>
    </row>
    <row r="10284" spans="25:25" x14ac:dyDescent="0.25">
      <c r="Y10284" s="98"/>
    </row>
    <row r="10285" spans="25:25" x14ac:dyDescent="0.25">
      <c r="Y10285" s="98"/>
    </row>
    <row r="10286" spans="25:25" x14ac:dyDescent="0.25">
      <c r="Y10286" s="98"/>
    </row>
    <row r="10287" spans="25:25" x14ac:dyDescent="0.25">
      <c r="Y10287" s="98"/>
    </row>
    <row r="10288" spans="25:25" x14ac:dyDescent="0.25">
      <c r="Y10288" s="98"/>
    </row>
    <row r="10289" spans="25:25" x14ac:dyDescent="0.25">
      <c r="Y10289" s="98"/>
    </row>
    <row r="10290" spans="25:25" x14ac:dyDescent="0.25">
      <c r="Y10290" s="98"/>
    </row>
    <row r="10291" spans="25:25" x14ac:dyDescent="0.25">
      <c r="Y10291" s="98"/>
    </row>
    <row r="10292" spans="25:25" x14ac:dyDescent="0.25">
      <c r="Y10292" s="98"/>
    </row>
    <row r="10293" spans="25:25" x14ac:dyDescent="0.25">
      <c r="Y10293" s="98"/>
    </row>
    <row r="10294" spans="25:25" x14ac:dyDescent="0.25">
      <c r="Y10294" s="98"/>
    </row>
    <row r="10295" spans="25:25" x14ac:dyDescent="0.25">
      <c r="Y10295" s="98"/>
    </row>
    <row r="10296" spans="25:25" x14ac:dyDescent="0.25">
      <c r="Y10296" s="98"/>
    </row>
    <row r="10297" spans="25:25" x14ac:dyDescent="0.25">
      <c r="Y10297" s="98"/>
    </row>
    <row r="10298" spans="25:25" x14ac:dyDescent="0.25">
      <c r="Y10298" s="98"/>
    </row>
    <row r="10299" spans="25:25" x14ac:dyDescent="0.25">
      <c r="Y10299" s="98"/>
    </row>
    <row r="10300" spans="25:25" x14ac:dyDescent="0.25">
      <c r="Y10300" s="98"/>
    </row>
    <row r="10301" spans="25:25" x14ac:dyDescent="0.25">
      <c r="Y10301" s="98"/>
    </row>
    <row r="10302" spans="25:25" x14ac:dyDescent="0.25">
      <c r="Y10302" s="98"/>
    </row>
    <row r="10303" spans="25:25" x14ac:dyDescent="0.25">
      <c r="Y10303" s="98"/>
    </row>
    <row r="10304" spans="25:25" x14ac:dyDescent="0.25">
      <c r="Y10304" s="98"/>
    </row>
    <row r="10305" spans="25:25" x14ac:dyDescent="0.25">
      <c r="Y10305" s="98"/>
    </row>
    <row r="10306" spans="25:25" x14ac:dyDescent="0.25">
      <c r="Y10306" s="98"/>
    </row>
    <row r="10307" spans="25:25" x14ac:dyDescent="0.25">
      <c r="Y10307" s="98"/>
    </row>
    <row r="10308" spans="25:25" x14ac:dyDescent="0.25">
      <c r="Y10308" s="98"/>
    </row>
    <row r="10309" spans="25:25" x14ac:dyDescent="0.25">
      <c r="Y10309" s="98"/>
    </row>
    <row r="10310" spans="25:25" x14ac:dyDescent="0.25">
      <c r="Y10310" s="98"/>
    </row>
    <row r="10311" spans="25:25" x14ac:dyDescent="0.25">
      <c r="Y10311" s="98"/>
    </row>
    <row r="10312" spans="25:25" x14ac:dyDescent="0.25">
      <c r="Y10312" s="98"/>
    </row>
    <row r="10313" spans="25:25" x14ac:dyDescent="0.25">
      <c r="Y10313" s="98"/>
    </row>
    <row r="10314" spans="25:25" x14ac:dyDescent="0.25">
      <c r="Y10314" s="98"/>
    </row>
    <row r="10315" spans="25:25" x14ac:dyDescent="0.25">
      <c r="Y10315" s="98"/>
    </row>
    <row r="10316" spans="25:25" x14ac:dyDescent="0.25">
      <c r="Y10316" s="98"/>
    </row>
    <row r="10317" spans="25:25" x14ac:dyDescent="0.25">
      <c r="Y10317" s="98"/>
    </row>
    <row r="10318" spans="25:25" x14ac:dyDescent="0.25">
      <c r="Y10318" s="98"/>
    </row>
    <row r="10319" spans="25:25" x14ac:dyDescent="0.25">
      <c r="Y10319" s="98"/>
    </row>
    <row r="10320" spans="25:25" x14ac:dyDescent="0.25">
      <c r="Y10320" s="98"/>
    </row>
    <row r="10321" spans="25:25" x14ac:dyDescent="0.25">
      <c r="Y10321" s="98"/>
    </row>
    <row r="10322" spans="25:25" x14ac:dyDescent="0.25">
      <c r="Y10322" s="98"/>
    </row>
    <row r="10323" spans="25:25" x14ac:dyDescent="0.25">
      <c r="Y10323" s="98"/>
    </row>
    <row r="10324" spans="25:25" x14ac:dyDescent="0.25">
      <c r="Y10324" s="98"/>
    </row>
    <row r="10325" spans="25:25" x14ac:dyDescent="0.25">
      <c r="Y10325" s="98"/>
    </row>
    <row r="10326" spans="25:25" x14ac:dyDescent="0.25">
      <c r="Y10326" s="98"/>
    </row>
    <row r="10327" spans="25:25" x14ac:dyDescent="0.25">
      <c r="Y10327" s="98"/>
    </row>
    <row r="10328" spans="25:25" x14ac:dyDescent="0.25">
      <c r="Y10328" s="98"/>
    </row>
    <row r="10329" spans="25:25" x14ac:dyDescent="0.25">
      <c r="Y10329" s="98"/>
    </row>
    <row r="10330" spans="25:25" x14ac:dyDescent="0.25">
      <c r="Y10330" s="98"/>
    </row>
    <row r="10331" spans="25:25" x14ac:dyDescent="0.25">
      <c r="Y10331" s="98"/>
    </row>
    <row r="10332" spans="25:25" x14ac:dyDescent="0.25">
      <c r="Y10332" s="98"/>
    </row>
    <row r="10333" spans="25:25" x14ac:dyDescent="0.25">
      <c r="Y10333" s="98"/>
    </row>
    <row r="10334" spans="25:25" x14ac:dyDescent="0.25">
      <c r="Y10334" s="98"/>
    </row>
    <row r="10335" spans="25:25" x14ac:dyDescent="0.25">
      <c r="Y10335" s="98"/>
    </row>
    <row r="10336" spans="25:25" x14ac:dyDescent="0.25">
      <c r="Y10336" s="98"/>
    </row>
    <row r="10337" spans="25:25" x14ac:dyDescent="0.25">
      <c r="Y10337" s="98"/>
    </row>
    <row r="10338" spans="25:25" x14ac:dyDescent="0.25">
      <c r="Y10338" s="98"/>
    </row>
    <row r="10339" spans="25:25" x14ac:dyDescent="0.25">
      <c r="Y10339" s="98"/>
    </row>
    <row r="10340" spans="25:25" x14ac:dyDescent="0.25">
      <c r="Y10340" s="98"/>
    </row>
    <row r="10341" spans="25:25" x14ac:dyDescent="0.25">
      <c r="Y10341" s="98"/>
    </row>
    <row r="10342" spans="25:25" x14ac:dyDescent="0.25">
      <c r="Y10342" s="98"/>
    </row>
    <row r="10343" spans="25:25" x14ac:dyDescent="0.25">
      <c r="Y10343" s="98"/>
    </row>
    <row r="10344" spans="25:25" x14ac:dyDescent="0.25">
      <c r="Y10344" s="98"/>
    </row>
    <row r="10345" spans="25:25" x14ac:dyDescent="0.25">
      <c r="Y10345" s="98"/>
    </row>
    <row r="10346" spans="25:25" x14ac:dyDescent="0.25">
      <c r="Y10346" s="98"/>
    </row>
    <row r="10347" spans="25:25" x14ac:dyDescent="0.25">
      <c r="Y10347" s="98"/>
    </row>
    <row r="10348" spans="25:25" x14ac:dyDescent="0.25">
      <c r="Y10348" s="98"/>
    </row>
    <row r="10349" spans="25:25" x14ac:dyDescent="0.25">
      <c r="Y10349" s="98"/>
    </row>
    <row r="10350" spans="25:25" x14ac:dyDescent="0.25">
      <c r="Y10350" s="98"/>
    </row>
    <row r="10351" spans="25:25" x14ac:dyDescent="0.25">
      <c r="Y10351" s="98"/>
    </row>
    <row r="10352" spans="25:25" x14ac:dyDescent="0.25">
      <c r="Y10352" s="98"/>
    </row>
    <row r="10353" spans="25:25" x14ac:dyDescent="0.25">
      <c r="Y10353" s="98"/>
    </row>
    <row r="10354" spans="25:25" x14ac:dyDescent="0.25">
      <c r="Y10354" s="98"/>
    </row>
    <row r="10355" spans="25:25" x14ac:dyDescent="0.25">
      <c r="Y10355" s="98"/>
    </row>
    <row r="10356" spans="25:25" x14ac:dyDescent="0.25">
      <c r="Y10356" s="98"/>
    </row>
    <row r="10357" spans="25:25" x14ac:dyDescent="0.25">
      <c r="Y10357" s="98"/>
    </row>
    <row r="10358" spans="25:25" x14ac:dyDescent="0.25">
      <c r="Y10358" s="98"/>
    </row>
    <row r="10359" spans="25:25" x14ac:dyDescent="0.25">
      <c r="Y10359" s="98"/>
    </row>
    <row r="10360" spans="25:25" x14ac:dyDescent="0.25">
      <c r="Y10360" s="98"/>
    </row>
    <row r="10361" spans="25:25" x14ac:dyDescent="0.25">
      <c r="Y10361" s="98"/>
    </row>
    <row r="10362" spans="25:25" x14ac:dyDescent="0.25">
      <c r="Y10362" s="98"/>
    </row>
    <row r="10363" spans="25:25" x14ac:dyDescent="0.25">
      <c r="Y10363" s="98"/>
    </row>
    <row r="10364" spans="25:25" x14ac:dyDescent="0.25">
      <c r="Y10364" s="98"/>
    </row>
    <row r="10365" spans="25:25" x14ac:dyDescent="0.25">
      <c r="Y10365" s="98"/>
    </row>
    <row r="10366" spans="25:25" x14ac:dyDescent="0.25">
      <c r="Y10366" s="98"/>
    </row>
    <row r="10367" spans="25:25" x14ac:dyDescent="0.25">
      <c r="Y10367" s="98"/>
    </row>
    <row r="10368" spans="25:25" x14ac:dyDescent="0.25">
      <c r="Y10368" s="98"/>
    </row>
    <row r="10369" spans="25:25" x14ac:dyDescent="0.25">
      <c r="Y10369" s="98"/>
    </row>
    <row r="10370" spans="25:25" x14ac:dyDescent="0.25">
      <c r="Y10370" s="98"/>
    </row>
    <row r="10371" spans="25:25" x14ac:dyDescent="0.25">
      <c r="Y10371" s="98"/>
    </row>
    <row r="10372" spans="25:25" x14ac:dyDescent="0.25">
      <c r="Y10372" s="98"/>
    </row>
    <row r="10373" spans="25:25" x14ac:dyDescent="0.25">
      <c r="Y10373" s="98"/>
    </row>
    <row r="10374" spans="25:25" x14ac:dyDescent="0.25">
      <c r="Y10374" s="98"/>
    </row>
    <row r="10375" spans="25:25" x14ac:dyDescent="0.25">
      <c r="Y10375" s="98"/>
    </row>
    <row r="10376" spans="25:25" x14ac:dyDescent="0.25">
      <c r="Y10376" s="98"/>
    </row>
    <row r="10377" spans="25:25" x14ac:dyDescent="0.25">
      <c r="Y10377" s="98"/>
    </row>
    <row r="10378" spans="25:25" x14ac:dyDescent="0.25">
      <c r="Y10378" s="98"/>
    </row>
    <row r="10379" spans="25:25" x14ac:dyDescent="0.25">
      <c r="Y10379" s="98"/>
    </row>
    <row r="10380" spans="25:25" x14ac:dyDescent="0.25">
      <c r="Y10380" s="98"/>
    </row>
    <row r="10381" spans="25:25" x14ac:dyDescent="0.25">
      <c r="Y10381" s="98"/>
    </row>
    <row r="10382" spans="25:25" x14ac:dyDescent="0.25">
      <c r="Y10382" s="98"/>
    </row>
    <row r="10383" spans="25:25" x14ac:dyDescent="0.25">
      <c r="Y10383" s="98"/>
    </row>
    <row r="10384" spans="25:25" x14ac:dyDescent="0.25">
      <c r="Y10384" s="98"/>
    </row>
    <row r="10385" spans="25:25" x14ac:dyDescent="0.25">
      <c r="Y10385" s="98"/>
    </row>
    <row r="10386" spans="25:25" x14ac:dyDescent="0.25">
      <c r="Y10386" s="98"/>
    </row>
    <row r="10387" spans="25:25" x14ac:dyDescent="0.25">
      <c r="Y10387" s="98"/>
    </row>
    <row r="10388" spans="25:25" x14ac:dyDescent="0.25">
      <c r="Y10388" s="98"/>
    </row>
    <row r="10389" spans="25:25" x14ac:dyDescent="0.25">
      <c r="Y10389" s="98"/>
    </row>
    <row r="10390" spans="25:25" x14ac:dyDescent="0.25">
      <c r="Y10390" s="98"/>
    </row>
    <row r="10391" spans="25:25" x14ac:dyDescent="0.25">
      <c r="Y10391" s="98"/>
    </row>
    <row r="10392" spans="25:25" x14ac:dyDescent="0.25">
      <c r="Y10392" s="98"/>
    </row>
    <row r="10393" spans="25:25" x14ac:dyDescent="0.25">
      <c r="Y10393" s="98"/>
    </row>
    <row r="10394" spans="25:25" x14ac:dyDescent="0.25">
      <c r="Y10394" s="98"/>
    </row>
    <row r="10395" spans="25:25" x14ac:dyDescent="0.25">
      <c r="Y10395" s="98"/>
    </row>
    <row r="10396" spans="25:25" x14ac:dyDescent="0.25">
      <c r="Y10396" s="98"/>
    </row>
    <row r="10397" spans="25:25" x14ac:dyDescent="0.25">
      <c r="Y10397" s="98"/>
    </row>
    <row r="10398" spans="25:25" x14ac:dyDescent="0.25">
      <c r="Y10398" s="98"/>
    </row>
    <row r="10399" spans="25:25" x14ac:dyDescent="0.25">
      <c r="Y10399" s="98"/>
    </row>
    <row r="10400" spans="25:25" x14ac:dyDescent="0.25">
      <c r="Y10400" s="98"/>
    </row>
    <row r="10401" spans="25:25" x14ac:dyDescent="0.25">
      <c r="Y10401" s="98"/>
    </row>
    <row r="10402" spans="25:25" x14ac:dyDescent="0.25">
      <c r="Y10402" s="98"/>
    </row>
    <row r="10403" spans="25:25" x14ac:dyDescent="0.25">
      <c r="Y10403" s="98"/>
    </row>
    <row r="10404" spans="25:25" x14ac:dyDescent="0.25">
      <c r="Y10404" s="98"/>
    </row>
    <row r="10405" spans="25:25" x14ac:dyDescent="0.25">
      <c r="Y10405" s="98"/>
    </row>
    <row r="10406" spans="25:25" x14ac:dyDescent="0.25">
      <c r="Y10406" s="98"/>
    </row>
    <row r="10407" spans="25:25" x14ac:dyDescent="0.25">
      <c r="Y10407" s="98"/>
    </row>
    <row r="10408" spans="25:25" x14ac:dyDescent="0.25">
      <c r="Y10408" s="98"/>
    </row>
    <row r="10409" spans="25:25" x14ac:dyDescent="0.25">
      <c r="Y10409" s="98"/>
    </row>
    <row r="10410" spans="25:25" x14ac:dyDescent="0.25">
      <c r="Y10410" s="98"/>
    </row>
    <row r="10411" spans="25:25" x14ac:dyDescent="0.25">
      <c r="Y10411" s="98"/>
    </row>
    <row r="10412" spans="25:25" x14ac:dyDescent="0.25">
      <c r="Y10412" s="98"/>
    </row>
    <row r="10413" spans="25:25" x14ac:dyDescent="0.25">
      <c r="Y10413" s="98"/>
    </row>
    <row r="10414" spans="25:25" x14ac:dyDescent="0.25">
      <c r="Y10414" s="98"/>
    </row>
    <row r="10415" spans="25:25" x14ac:dyDescent="0.25">
      <c r="Y10415" s="98"/>
    </row>
    <row r="10416" spans="25:25" x14ac:dyDescent="0.25">
      <c r="Y10416" s="98"/>
    </row>
    <row r="10417" spans="25:25" x14ac:dyDescent="0.25">
      <c r="Y10417" s="98"/>
    </row>
    <row r="10418" spans="25:25" x14ac:dyDescent="0.25">
      <c r="Y10418" s="98"/>
    </row>
    <row r="10419" spans="25:25" x14ac:dyDescent="0.25">
      <c r="Y10419" s="98"/>
    </row>
    <row r="10420" spans="25:25" x14ac:dyDescent="0.25">
      <c r="Y10420" s="98"/>
    </row>
    <row r="10421" spans="25:25" x14ac:dyDescent="0.25">
      <c r="Y10421" s="98"/>
    </row>
    <row r="10422" spans="25:25" x14ac:dyDescent="0.25">
      <c r="Y10422" s="98"/>
    </row>
    <row r="10423" spans="25:25" x14ac:dyDescent="0.25">
      <c r="Y10423" s="98"/>
    </row>
    <row r="10424" spans="25:25" x14ac:dyDescent="0.25">
      <c r="Y10424" s="98"/>
    </row>
    <row r="10425" spans="25:25" x14ac:dyDescent="0.25">
      <c r="Y10425" s="98"/>
    </row>
    <row r="10426" spans="25:25" x14ac:dyDescent="0.25">
      <c r="Y10426" s="98"/>
    </row>
    <row r="10427" spans="25:25" x14ac:dyDescent="0.25">
      <c r="Y10427" s="98"/>
    </row>
    <row r="10428" spans="25:25" x14ac:dyDescent="0.25">
      <c r="Y10428" s="98"/>
    </row>
    <row r="10429" spans="25:25" x14ac:dyDescent="0.25">
      <c r="Y10429" s="98"/>
    </row>
    <row r="10430" spans="25:25" x14ac:dyDescent="0.25">
      <c r="Y10430" s="98"/>
    </row>
    <row r="10431" spans="25:25" x14ac:dyDescent="0.25">
      <c r="Y10431" s="98"/>
    </row>
    <row r="10432" spans="25:25" x14ac:dyDescent="0.25">
      <c r="Y10432" s="98"/>
    </row>
    <row r="10433" spans="25:25" x14ac:dyDescent="0.25">
      <c r="Y10433" s="98"/>
    </row>
    <row r="10434" spans="25:25" x14ac:dyDescent="0.25">
      <c r="Y10434" s="98"/>
    </row>
    <row r="10435" spans="25:25" x14ac:dyDescent="0.25">
      <c r="Y10435" s="98"/>
    </row>
    <row r="10436" spans="25:25" x14ac:dyDescent="0.25">
      <c r="Y10436" s="98"/>
    </row>
    <row r="10437" spans="25:25" x14ac:dyDescent="0.25">
      <c r="Y10437" s="98"/>
    </row>
    <row r="10438" spans="25:25" x14ac:dyDescent="0.25">
      <c r="Y10438" s="98"/>
    </row>
    <row r="10439" spans="25:25" x14ac:dyDescent="0.25">
      <c r="Y10439" s="98"/>
    </row>
    <row r="10440" spans="25:25" x14ac:dyDescent="0.25">
      <c r="Y10440" s="98"/>
    </row>
    <row r="10441" spans="25:25" x14ac:dyDescent="0.25">
      <c r="Y10441" s="98"/>
    </row>
    <row r="10442" spans="25:25" x14ac:dyDescent="0.25">
      <c r="Y10442" s="98"/>
    </row>
    <row r="10443" spans="25:25" x14ac:dyDescent="0.25">
      <c r="Y10443" s="98"/>
    </row>
    <row r="10444" spans="25:25" x14ac:dyDescent="0.25">
      <c r="Y10444" s="98"/>
    </row>
    <row r="10445" spans="25:25" x14ac:dyDescent="0.25">
      <c r="Y10445" s="98"/>
    </row>
    <row r="10446" spans="25:25" x14ac:dyDescent="0.25">
      <c r="Y10446" s="98"/>
    </row>
    <row r="10447" spans="25:25" x14ac:dyDescent="0.25">
      <c r="Y10447" s="98"/>
    </row>
    <row r="10448" spans="25:25" x14ac:dyDescent="0.25">
      <c r="Y10448" s="98"/>
    </row>
    <row r="10449" spans="25:25" x14ac:dyDescent="0.25">
      <c r="Y10449" s="98"/>
    </row>
    <row r="10450" spans="25:25" x14ac:dyDescent="0.25">
      <c r="Y10450" s="98"/>
    </row>
    <row r="10451" spans="25:25" x14ac:dyDescent="0.25">
      <c r="Y10451" s="98"/>
    </row>
    <row r="10452" spans="25:25" x14ac:dyDescent="0.25">
      <c r="Y10452" s="98"/>
    </row>
    <row r="10453" spans="25:25" x14ac:dyDescent="0.25">
      <c r="Y10453" s="98"/>
    </row>
    <row r="10454" spans="25:25" x14ac:dyDescent="0.25">
      <c r="Y10454" s="98"/>
    </row>
    <row r="10455" spans="25:25" x14ac:dyDescent="0.25">
      <c r="Y10455" s="98"/>
    </row>
    <row r="10456" spans="25:25" x14ac:dyDescent="0.25">
      <c r="Y10456" s="98"/>
    </row>
    <row r="10457" spans="25:25" x14ac:dyDescent="0.25">
      <c r="Y10457" s="98"/>
    </row>
    <row r="10458" spans="25:25" x14ac:dyDescent="0.25">
      <c r="Y10458" s="98"/>
    </row>
    <row r="10459" spans="25:25" x14ac:dyDescent="0.25">
      <c r="Y10459" s="98"/>
    </row>
    <row r="10460" spans="25:25" x14ac:dyDescent="0.25">
      <c r="Y10460" s="98"/>
    </row>
    <row r="10461" spans="25:25" x14ac:dyDescent="0.25">
      <c r="Y10461" s="98"/>
    </row>
    <row r="10462" spans="25:25" x14ac:dyDescent="0.25">
      <c r="Y10462" s="98"/>
    </row>
    <row r="10463" spans="25:25" x14ac:dyDescent="0.25">
      <c r="Y10463" s="98"/>
    </row>
    <row r="10464" spans="25:25" x14ac:dyDescent="0.25">
      <c r="Y10464" s="98"/>
    </row>
    <row r="10465" spans="25:25" x14ac:dyDescent="0.25">
      <c r="Y10465" s="98"/>
    </row>
    <row r="10466" spans="25:25" x14ac:dyDescent="0.25">
      <c r="Y10466" s="98"/>
    </row>
    <row r="10467" spans="25:25" x14ac:dyDescent="0.25">
      <c r="Y10467" s="98"/>
    </row>
    <row r="10468" spans="25:25" x14ac:dyDescent="0.25">
      <c r="Y10468" s="98"/>
    </row>
    <row r="10469" spans="25:25" x14ac:dyDescent="0.25">
      <c r="Y10469" s="98"/>
    </row>
    <row r="10470" spans="25:25" x14ac:dyDescent="0.25">
      <c r="Y10470" s="98"/>
    </row>
    <row r="10471" spans="25:25" x14ac:dyDescent="0.25">
      <c r="Y10471" s="98"/>
    </row>
    <row r="10472" spans="25:25" x14ac:dyDescent="0.25">
      <c r="Y10472" s="98"/>
    </row>
    <row r="10473" spans="25:25" x14ac:dyDescent="0.25">
      <c r="Y10473" s="98"/>
    </row>
    <row r="10474" spans="25:25" x14ac:dyDescent="0.25">
      <c r="Y10474" s="98"/>
    </row>
    <row r="10475" spans="25:25" x14ac:dyDescent="0.25">
      <c r="Y10475" s="98"/>
    </row>
    <row r="10476" spans="25:25" x14ac:dyDescent="0.25">
      <c r="Y10476" s="98"/>
    </row>
    <row r="10477" spans="25:25" x14ac:dyDescent="0.25">
      <c r="Y10477" s="98"/>
    </row>
    <row r="10478" spans="25:25" x14ac:dyDescent="0.25">
      <c r="Y10478" s="98"/>
    </row>
    <row r="10479" spans="25:25" x14ac:dyDescent="0.25">
      <c r="Y10479" s="98"/>
    </row>
    <row r="10480" spans="25:25" x14ac:dyDescent="0.25">
      <c r="Y10480" s="98"/>
    </row>
    <row r="10481" spans="25:25" x14ac:dyDescent="0.25">
      <c r="Y10481" s="98"/>
    </row>
    <row r="10482" spans="25:25" x14ac:dyDescent="0.25">
      <c r="Y10482" s="98"/>
    </row>
    <row r="10483" spans="25:25" x14ac:dyDescent="0.25">
      <c r="Y10483" s="98"/>
    </row>
    <row r="10484" spans="25:25" x14ac:dyDescent="0.25">
      <c r="Y10484" s="98"/>
    </row>
    <row r="10485" spans="25:25" x14ac:dyDescent="0.25">
      <c r="Y10485" s="98"/>
    </row>
    <row r="10486" spans="25:25" x14ac:dyDescent="0.25">
      <c r="Y10486" s="98"/>
    </row>
    <row r="10487" spans="25:25" x14ac:dyDescent="0.25">
      <c r="Y10487" s="98"/>
    </row>
    <row r="10488" spans="25:25" x14ac:dyDescent="0.25">
      <c r="Y10488" s="98"/>
    </row>
    <row r="10489" spans="25:25" x14ac:dyDescent="0.25">
      <c r="Y10489" s="98"/>
    </row>
    <row r="10490" spans="25:25" x14ac:dyDescent="0.25">
      <c r="Y10490" s="98"/>
    </row>
    <row r="10491" spans="25:25" x14ac:dyDescent="0.25">
      <c r="Y10491" s="98"/>
    </row>
    <row r="10492" spans="25:25" x14ac:dyDescent="0.25">
      <c r="Y10492" s="98"/>
    </row>
    <row r="10493" spans="25:25" x14ac:dyDescent="0.25">
      <c r="Y10493" s="98"/>
    </row>
    <row r="10494" spans="25:25" x14ac:dyDescent="0.25">
      <c r="Y10494" s="98"/>
    </row>
    <row r="10495" spans="25:25" x14ac:dyDescent="0.25">
      <c r="Y10495" s="98"/>
    </row>
    <row r="10496" spans="25:25" x14ac:dyDescent="0.25">
      <c r="Y10496" s="98"/>
    </row>
    <row r="10497" spans="25:25" x14ac:dyDescent="0.25">
      <c r="Y10497" s="98"/>
    </row>
    <row r="10498" spans="25:25" x14ac:dyDescent="0.25">
      <c r="Y10498" s="98"/>
    </row>
    <row r="10499" spans="25:25" x14ac:dyDescent="0.25">
      <c r="Y10499" s="98"/>
    </row>
    <row r="10500" spans="25:25" x14ac:dyDescent="0.25">
      <c r="Y10500" s="98"/>
    </row>
    <row r="10501" spans="25:25" x14ac:dyDescent="0.25">
      <c r="Y10501" s="98"/>
    </row>
    <row r="10502" spans="25:25" x14ac:dyDescent="0.25">
      <c r="Y10502" s="98"/>
    </row>
    <row r="10503" spans="25:25" x14ac:dyDescent="0.25">
      <c r="Y10503" s="98"/>
    </row>
    <row r="10504" spans="25:25" x14ac:dyDescent="0.25">
      <c r="Y10504" s="98"/>
    </row>
    <row r="10505" spans="25:25" x14ac:dyDescent="0.25">
      <c r="Y10505" s="98"/>
    </row>
    <row r="10506" spans="25:25" x14ac:dyDescent="0.25">
      <c r="Y10506" s="98"/>
    </row>
    <row r="10507" spans="25:25" x14ac:dyDescent="0.25">
      <c r="Y10507" s="98"/>
    </row>
    <row r="10508" spans="25:25" x14ac:dyDescent="0.25">
      <c r="Y10508" s="98"/>
    </row>
    <row r="10509" spans="25:25" x14ac:dyDescent="0.25">
      <c r="Y10509" s="98"/>
    </row>
    <row r="10510" spans="25:25" x14ac:dyDescent="0.25">
      <c r="Y10510" s="98"/>
    </row>
    <row r="10511" spans="25:25" x14ac:dyDescent="0.25">
      <c r="Y10511" s="98"/>
    </row>
    <row r="10512" spans="25:25" x14ac:dyDescent="0.25">
      <c r="Y10512" s="98"/>
    </row>
    <row r="10513" spans="25:25" x14ac:dyDescent="0.25">
      <c r="Y10513" s="98"/>
    </row>
    <row r="10514" spans="25:25" x14ac:dyDescent="0.25">
      <c r="Y10514" s="98"/>
    </row>
    <row r="10515" spans="25:25" x14ac:dyDescent="0.25">
      <c r="Y10515" s="98"/>
    </row>
    <row r="10516" spans="25:25" x14ac:dyDescent="0.25">
      <c r="Y10516" s="98"/>
    </row>
    <row r="10517" spans="25:25" x14ac:dyDescent="0.25">
      <c r="Y10517" s="98"/>
    </row>
    <row r="10518" spans="25:25" x14ac:dyDescent="0.25">
      <c r="Y10518" s="98"/>
    </row>
    <row r="10519" spans="25:25" x14ac:dyDescent="0.25">
      <c r="Y10519" s="98"/>
    </row>
    <row r="10520" spans="25:25" x14ac:dyDescent="0.25">
      <c r="Y10520" s="98"/>
    </row>
    <row r="10521" spans="25:25" x14ac:dyDescent="0.25">
      <c r="Y10521" s="98"/>
    </row>
    <row r="10522" spans="25:25" x14ac:dyDescent="0.25">
      <c r="Y10522" s="98"/>
    </row>
    <row r="10523" spans="25:25" x14ac:dyDescent="0.25">
      <c r="Y10523" s="98"/>
    </row>
    <row r="10524" spans="25:25" x14ac:dyDescent="0.25">
      <c r="Y10524" s="98"/>
    </row>
    <row r="10525" spans="25:25" x14ac:dyDescent="0.25">
      <c r="Y10525" s="98"/>
    </row>
    <row r="10526" spans="25:25" x14ac:dyDescent="0.25">
      <c r="Y10526" s="98"/>
    </row>
    <row r="10527" spans="25:25" x14ac:dyDescent="0.25">
      <c r="Y10527" s="98"/>
    </row>
    <row r="10528" spans="25:25" x14ac:dyDescent="0.25">
      <c r="Y10528" s="98"/>
    </row>
    <row r="10529" spans="25:25" x14ac:dyDescent="0.25">
      <c r="Y10529" s="98"/>
    </row>
    <row r="10530" spans="25:25" x14ac:dyDescent="0.25">
      <c r="Y10530" s="98"/>
    </row>
    <row r="10531" spans="25:25" x14ac:dyDescent="0.25">
      <c r="Y10531" s="98"/>
    </row>
    <row r="10532" spans="25:25" x14ac:dyDescent="0.25">
      <c r="Y10532" s="98"/>
    </row>
    <row r="10533" spans="25:25" x14ac:dyDescent="0.25">
      <c r="Y10533" s="98"/>
    </row>
    <row r="10534" spans="25:25" x14ac:dyDescent="0.25">
      <c r="Y10534" s="98"/>
    </row>
    <row r="10535" spans="25:25" x14ac:dyDescent="0.25">
      <c r="Y10535" s="98"/>
    </row>
    <row r="10536" spans="25:25" x14ac:dyDescent="0.25">
      <c r="Y10536" s="98"/>
    </row>
    <row r="10537" spans="25:25" x14ac:dyDescent="0.25">
      <c r="Y10537" s="98"/>
    </row>
    <row r="10538" spans="25:25" x14ac:dyDescent="0.25">
      <c r="Y10538" s="98"/>
    </row>
    <row r="10539" spans="25:25" x14ac:dyDescent="0.25">
      <c r="Y10539" s="98"/>
    </row>
    <row r="10540" spans="25:25" x14ac:dyDescent="0.25">
      <c r="Y10540" s="98"/>
    </row>
    <row r="10541" spans="25:25" x14ac:dyDescent="0.25">
      <c r="Y10541" s="98"/>
    </row>
    <row r="10542" spans="25:25" x14ac:dyDescent="0.25">
      <c r="Y10542" s="98"/>
    </row>
    <row r="10543" spans="25:25" x14ac:dyDescent="0.25">
      <c r="Y10543" s="98"/>
    </row>
    <row r="10544" spans="25:25" x14ac:dyDescent="0.25">
      <c r="Y10544" s="98"/>
    </row>
    <row r="10545" spans="25:25" x14ac:dyDescent="0.25">
      <c r="Y10545" s="98"/>
    </row>
    <row r="10546" spans="25:25" x14ac:dyDescent="0.25">
      <c r="Y10546" s="98"/>
    </row>
    <row r="10547" spans="25:25" x14ac:dyDescent="0.25">
      <c r="Y10547" s="98"/>
    </row>
    <row r="10548" spans="25:25" x14ac:dyDescent="0.25">
      <c r="Y10548" s="98"/>
    </row>
    <row r="10549" spans="25:25" x14ac:dyDescent="0.25">
      <c r="Y10549" s="98"/>
    </row>
    <row r="10550" spans="25:25" x14ac:dyDescent="0.25">
      <c r="Y10550" s="98"/>
    </row>
    <row r="10551" spans="25:25" x14ac:dyDescent="0.25">
      <c r="Y10551" s="98"/>
    </row>
    <row r="10552" spans="25:25" x14ac:dyDescent="0.25">
      <c r="Y10552" s="98"/>
    </row>
    <row r="10553" spans="25:25" x14ac:dyDescent="0.25">
      <c r="Y10553" s="98"/>
    </row>
    <row r="10554" spans="25:25" x14ac:dyDescent="0.25">
      <c r="Y10554" s="98"/>
    </row>
    <row r="10555" spans="25:25" x14ac:dyDescent="0.25">
      <c r="Y10555" s="98"/>
    </row>
    <row r="10556" spans="25:25" x14ac:dyDescent="0.25">
      <c r="Y10556" s="98"/>
    </row>
    <row r="10557" spans="25:25" x14ac:dyDescent="0.25">
      <c r="Y10557" s="98"/>
    </row>
    <row r="10558" spans="25:25" x14ac:dyDescent="0.25">
      <c r="Y10558" s="98"/>
    </row>
    <row r="10559" spans="25:25" x14ac:dyDescent="0.25">
      <c r="Y10559" s="98"/>
    </row>
    <row r="10560" spans="25:25" x14ac:dyDescent="0.25">
      <c r="Y10560" s="98"/>
    </row>
    <row r="10561" spans="25:25" x14ac:dyDescent="0.25">
      <c r="Y10561" s="98"/>
    </row>
    <row r="10562" spans="25:25" x14ac:dyDescent="0.25">
      <c r="Y10562" s="98"/>
    </row>
    <row r="10563" spans="25:25" x14ac:dyDescent="0.25">
      <c r="Y10563" s="98"/>
    </row>
    <row r="10564" spans="25:25" x14ac:dyDescent="0.25">
      <c r="Y10564" s="98"/>
    </row>
    <row r="10565" spans="25:25" x14ac:dyDescent="0.25">
      <c r="Y10565" s="98"/>
    </row>
    <row r="10566" spans="25:25" x14ac:dyDescent="0.25">
      <c r="Y10566" s="98"/>
    </row>
    <row r="10567" spans="25:25" x14ac:dyDescent="0.25">
      <c r="Y10567" s="98"/>
    </row>
    <row r="10568" spans="25:25" x14ac:dyDescent="0.25">
      <c r="Y10568" s="98"/>
    </row>
    <row r="10569" spans="25:25" x14ac:dyDescent="0.25">
      <c r="Y10569" s="98"/>
    </row>
    <row r="10570" spans="25:25" x14ac:dyDescent="0.25">
      <c r="Y10570" s="98"/>
    </row>
    <row r="10571" spans="25:25" x14ac:dyDescent="0.25">
      <c r="Y10571" s="98"/>
    </row>
    <row r="10572" spans="25:25" x14ac:dyDescent="0.25">
      <c r="Y10572" s="98"/>
    </row>
    <row r="10573" spans="25:25" x14ac:dyDescent="0.25">
      <c r="Y10573" s="98"/>
    </row>
    <row r="10574" spans="25:25" x14ac:dyDescent="0.25">
      <c r="Y10574" s="98"/>
    </row>
    <row r="10575" spans="25:25" x14ac:dyDescent="0.25">
      <c r="Y10575" s="98"/>
    </row>
    <row r="10576" spans="25:25" x14ac:dyDescent="0.25">
      <c r="Y10576" s="98"/>
    </row>
    <row r="10577" spans="25:25" x14ac:dyDescent="0.25">
      <c r="Y10577" s="98"/>
    </row>
    <row r="10578" spans="25:25" x14ac:dyDescent="0.25">
      <c r="Y10578" s="98"/>
    </row>
    <row r="10579" spans="25:25" x14ac:dyDescent="0.25">
      <c r="Y10579" s="98"/>
    </row>
    <row r="10580" spans="25:25" x14ac:dyDescent="0.25">
      <c r="Y10580" s="98"/>
    </row>
    <row r="10581" spans="25:25" x14ac:dyDescent="0.25">
      <c r="Y10581" s="98"/>
    </row>
    <row r="10582" spans="25:25" x14ac:dyDescent="0.25">
      <c r="Y10582" s="98"/>
    </row>
    <row r="10583" spans="25:25" x14ac:dyDescent="0.25">
      <c r="Y10583" s="98"/>
    </row>
    <row r="10584" spans="25:25" x14ac:dyDescent="0.25">
      <c r="Y10584" s="98"/>
    </row>
    <row r="10585" spans="25:25" x14ac:dyDescent="0.25">
      <c r="Y10585" s="98"/>
    </row>
    <row r="10586" spans="25:25" x14ac:dyDescent="0.25">
      <c r="Y10586" s="98"/>
    </row>
    <row r="10587" spans="25:25" x14ac:dyDescent="0.25">
      <c r="Y10587" s="98"/>
    </row>
    <row r="10588" spans="25:25" x14ac:dyDescent="0.25">
      <c r="Y10588" s="98"/>
    </row>
    <row r="10589" spans="25:25" x14ac:dyDescent="0.25">
      <c r="Y10589" s="98"/>
    </row>
    <row r="10590" spans="25:25" x14ac:dyDescent="0.25">
      <c r="Y10590" s="98"/>
    </row>
    <row r="10591" spans="25:25" x14ac:dyDescent="0.25">
      <c r="Y10591" s="98"/>
    </row>
    <row r="10592" spans="25:25" x14ac:dyDescent="0.25">
      <c r="Y10592" s="98"/>
    </row>
    <row r="10593" spans="25:25" x14ac:dyDescent="0.25">
      <c r="Y10593" s="98"/>
    </row>
    <row r="10594" spans="25:25" x14ac:dyDescent="0.25">
      <c r="Y10594" s="98"/>
    </row>
    <row r="10595" spans="25:25" x14ac:dyDescent="0.25">
      <c r="Y10595" s="98"/>
    </row>
    <row r="10596" spans="25:25" x14ac:dyDescent="0.25">
      <c r="Y10596" s="98"/>
    </row>
    <row r="10597" spans="25:25" x14ac:dyDescent="0.25">
      <c r="Y10597" s="98"/>
    </row>
    <row r="10598" spans="25:25" x14ac:dyDescent="0.25">
      <c r="Y10598" s="98"/>
    </row>
    <row r="10599" spans="25:25" x14ac:dyDescent="0.25">
      <c r="Y10599" s="98"/>
    </row>
    <row r="10600" spans="25:25" x14ac:dyDescent="0.25">
      <c r="Y10600" s="98"/>
    </row>
    <row r="10601" spans="25:25" x14ac:dyDescent="0.25">
      <c r="Y10601" s="98"/>
    </row>
    <row r="10602" spans="25:25" x14ac:dyDescent="0.25">
      <c r="Y10602" s="98"/>
    </row>
    <row r="10603" spans="25:25" x14ac:dyDescent="0.25">
      <c r="Y10603" s="98"/>
    </row>
    <row r="10604" spans="25:25" x14ac:dyDescent="0.25">
      <c r="Y10604" s="98"/>
    </row>
    <row r="10605" spans="25:25" x14ac:dyDescent="0.25">
      <c r="Y10605" s="98"/>
    </row>
    <row r="10606" spans="25:25" x14ac:dyDescent="0.25">
      <c r="Y10606" s="98"/>
    </row>
    <row r="10607" spans="25:25" x14ac:dyDescent="0.25">
      <c r="Y10607" s="98"/>
    </row>
    <row r="10608" spans="25:25" x14ac:dyDescent="0.25">
      <c r="Y10608" s="98"/>
    </row>
    <row r="10609" spans="25:25" x14ac:dyDescent="0.25">
      <c r="Y10609" s="98"/>
    </row>
    <row r="10610" spans="25:25" x14ac:dyDescent="0.25">
      <c r="Y10610" s="98"/>
    </row>
    <row r="10611" spans="25:25" x14ac:dyDescent="0.25">
      <c r="Y10611" s="98"/>
    </row>
    <row r="10612" spans="25:25" x14ac:dyDescent="0.25">
      <c r="Y10612" s="98"/>
    </row>
    <row r="10613" spans="25:25" x14ac:dyDescent="0.25">
      <c r="Y10613" s="98"/>
    </row>
    <row r="10614" spans="25:25" x14ac:dyDescent="0.25">
      <c r="Y10614" s="98"/>
    </row>
    <row r="10615" spans="25:25" x14ac:dyDescent="0.25">
      <c r="Y10615" s="98"/>
    </row>
    <row r="10616" spans="25:25" x14ac:dyDescent="0.25">
      <c r="Y10616" s="98"/>
    </row>
    <row r="10617" spans="25:25" x14ac:dyDescent="0.25">
      <c r="Y10617" s="98"/>
    </row>
    <row r="10618" spans="25:25" x14ac:dyDescent="0.25">
      <c r="Y10618" s="98"/>
    </row>
    <row r="10619" spans="25:25" x14ac:dyDescent="0.25">
      <c r="Y10619" s="98"/>
    </row>
    <row r="10620" spans="25:25" x14ac:dyDescent="0.25">
      <c r="Y10620" s="98"/>
    </row>
    <row r="10621" spans="25:25" x14ac:dyDescent="0.25">
      <c r="Y10621" s="98"/>
    </row>
    <row r="10622" spans="25:25" x14ac:dyDescent="0.25">
      <c r="Y10622" s="98"/>
    </row>
    <row r="10623" spans="25:25" x14ac:dyDescent="0.25">
      <c r="Y10623" s="98"/>
    </row>
    <row r="10624" spans="25:25" x14ac:dyDescent="0.25">
      <c r="Y10624" s="98"/>
    </row>
    <row r="10625" spans="25:25" x14ac:dyDescent="0.25">
      <c r="Y10625" s="98"/>
    </row>
    <row r="10626" spans="25:25" x14ac:dyDescent="0.25">
      <c r="Y10626" s="98"/>
    </row>
    <row r="10627" spans="25:25" x14ac:dyDescent="0.25">
      <c r="Y10627" s="98"/>
    </row>
    <row r="10628" spans="25:25" x14ac:dyDescent="0.25">
      <c r="Y10628" s="98"/>
    </row>
    <row r="10629" spans="25:25" x14ac:dyDescent="0.25">
      <c r="Y10629" s="98"/>
    </row>
    <row r="10630" spans="25:25" x14ac:dyDescent="0.25">
      <c r="Y10630" s="98"/>
    </row>
    <row r="10631" spans="25:25" x14ac:dyDescent="0.25">
      <c r="Y10631" s="98"/>
    </row>
    <row r="10632" spans="25:25" x14ac:dyDescent="0.25">
      <c r="Y10632" s="98"/>
    </row>
    <row r="10633" spans="25:25" x14ac:dyDescent="0.25">
      <c r="Y10633" s="98"/>
    </row>
    <row r="10634" spans="25:25" x14ac:dyDescent="0.25">
      <c r="Y10634" s="98"/>
    </row>
    <row r="10635" spans="25:25" x14ac:dyDescent="0.25">
      <c r="Y10635" s="98"/>
    </row>
    <row r="10636" spans="25:25" x14ac:dyDescent="0.25">
      <c r="Y10636" s="98"/>
    </row>
    <row r="10637" spans="25:25" x14ac:dyDescent="0.25">
      <c r="Y10637" s="98"/>
    </row>
    <row r="10638" spans="25:25" x14ac:dyDescent="0.25">
      <c r="Y10638" s="98"/>
    </row>
    <row r="10639" spans="25:25" x14ac:dyDescent="0.25">
      <c r="Y10639" s="98"/>
    </row>
    <row r="10640" spans="25:25" x14ac:dyDescent="0.25">
      <c r="Y10640" s="98"/>
    </row>
    <row r="10641" spans="25:25" x14ac:dyDescent="0.25">
      <c r="Y10641" s="98"/>
    </row>
    <row r="10642" spans="25:25" x14ac:dyDescent="0.25">
      <c r="Y10642" s="98"/>
    </row>
    <row r="10643" spans="25:25" x14ac:dyDescent="0.25">
      <c r="Y10643" s="98"/>
    </row>
    <row r="10644" spans="25:25" x14ac:dyDescent="0.25">
      <c r="Y10644" s="98"/>
    </row>
    <row r="10645" spans="25:25" x14ac:dyDescent="0.25">
      <c r="Y10645" s="98"/>
    </row>
    <row r="10646" spans="25:25" x14ac:dyDescent="0.25">
      <c r="Y10646" s="98"/>
    </row>
    <row r="10647" spans="25:25" x14ac:dyDescent="0.25">
      <c r="Y10647" s="98"/>
    </row>
    <row r="10648" spans="25:25" x14ac:dyDescent="0.25">
      <c r="Y10648" s="98"/>
    </row>
    <row r="10649" spans="25:25" x14ac:dyDescent="0.25">
      <c r="Y10649" s="98"/>
    </row>
    <row r="10650" spans="25:25" x14ac:dyDescent="0.25">
      <c r="Y10650" s="98"/>
    </row>
    <row r="10651" spans="25:25" x14ac:dyDescent="0.25">
      <c r="Y10651" s="98"/>
    </row>
    <row r="10652" spans="25:25" x14ac:dyDescent="0.25">
      <c r="Y10652" s="98"/>
    </row>
    <row r="10653" spans="25:25" x14ac:dyDescent="0.25">
      <c r="Y10653" s="98"/>
    </row>
    <row r="10654" spans="25:25" x14ac:dyDescent="0.25">
      <c r="Y10654" s="98"/>
    </row>
    <row r="10655" spans="25:25" x14ac:dyDescent="0.25">
      <c r="Y10655" s="98"/>
    </row>
    <row r="10656" spans="25:25" x14ac:dyDescent="0.25">
      <c r="Y10656" s="98"/>
    </row>
    <row r="10657" spans="25:25" x14ac:dyDescent="0.25">
      <c r="Y10657" s="98"/>
    </row>
    <row r="10658" spans="25:25" x14ac:dyDescent="0.25">
      <c r="Y10658" s="98"/>
    </row>
    <row r="10659" spans="25:25" x14ac:dyDescent="0.25">
      <c r="Y10659" s="98"/>
    </row>
    <row r="10660" spans="25:25" x14ac:dyDescent="0.25">
      <c r="Y10660" s="98"/>
    </row>
    <row r="10661" spans="25:25" x14ac:dyDescent="0.25">
      <c r="Y10661" s="98"/>
    </row>
    <row r="10662" spans="25:25" x14ac:dyDescent="0.25">
      <c r="Y10662" s="98"/>
    </row>
    <row r="10663" spans="25:25" x14ac:dyDescent="0.25">
      <c r="Y10663" s="98"/>
    </row>
    <row r="10664" spans="25:25" x14ac:dyDescent="0.25">
      <c r="Y10664" s="98"/>
    </row>
    <row r="10665" spans="25:25" x14ac:dyDescent="0.25">
      <c r="Y10665" s="98"/>
    </row>
    <row r="10666" spans="25:25" x14ac:dyDescent="0.25">
      <c r="Y10666" s="98"/>
    </row>
    <row r="10667" spans="25:25" x14ac:dyDescent="0.25">
      <c r="Y10667" s="98"/>
    </row>
    <row r="10668" spans="25:25" x14ac:dyDescent="0.25">
      <c r="Y10668" s="98"/>
    </row>
    <row r="10669" spans="25:25" x14ac:dyDescent="0.25">
      <c r="Y10669" s="98"/>
    </row>
    <row r="10670" spans="25:25" x14ac:dyDescent="0.25">
      <c r="Y10670" s="98"/>
    </row>
    <row r="10671" spans="25:25" x14ac:dyDescent="0.25">
      <c r="Y10671" s="98"/>
    </row>
    <row r="10672" spans="25:25" x14ac:dyDescent="0.25">
      <c r="Y10672" s="98"/>
    </row>
    <row r="10673" spans="25:25" x14ac:dyDescent="0.25">
      <c r="Y10673" s="98"/>
    </row>
    <row r="10674" spans="25:25" x14ac:dyDescent="0.25">
      <c r="Y10674" s="98"/>
    </row>
    <row r="10675" spans="25:25" x14ac:dyDescent="0.25">
      <c r="Y10675" s="98"/>
    </row>
    <row r="10676" spans="25:25" x14ac:dyDescent="0.25">
      <c r="Y10676" s="98"/>
    </row>
    <row r="10677" spans="25:25" x14ac:dyDescent="0.25">
      <c r="Y10677" s="98"/>
    </row>
    <row r="10678" spans="25:25" x14ac:dyDescent="0.25">
      <c r="Y10678" s="98"/>
    </row>
    <row r="10679" spans="25:25" x14ac:dyDescent="0.25">
      <c r="Y10679" s="98"/>
    </row>
    <row r="10680" spans="25:25" x14ac:dyDescent="0.25">
      <c r="Y10680" s="98"/>
    </row>
    <row r="10681" spans="25:25" x14ac:dyDescent="0.25">
      <c r="Y10681" s="98"/>
    </row>
    <row r="10682" spans="25:25" x14ac:dyDescent="0.25">
      <c r="Y10682" s="98"/>
    </row>
    <row r="10683" spans="25:25" x14ac:dyDescent="0.25">
      <c r="Y10683" s="98"/>
    </row>
    <row r="10684" spans="25:25" x14ac:dyDescent="0.25">
      <c r="Y10684" s="98"/>
    </row>
    <row r="10685" spans="25:25" x14ac:dyDescent="0.25">
      <c r="Y10685" s="98"/>
    </row>
    <row r="10686" spans="25:25" x14ac:dyDescent="0.25">
      <c r="Y10686" s="98"/>
    </row>
    <row r="10687" spans="25:25" x14ac:dyDescent="0.25">
      <c r="Y10687" s="98"/>
    </row>
    <row r="10688" spans="25:25" x14ac:dyDescent="0.25">
      <c r="Y10688" s="98"/>
    </row>
    <row r="10689" spans="25:25" x14ac:dyDescent="0.25">
      <c r="Y10689" s="98"/>
    </row>
    <row r="10690" spans="25:25" x14ac:dyDescent="0.25">
      <c r="Y10690" s="98"/>
    </row>
    <row r="10691" spans="25:25" x14ac:dyDescent="0.25">
      <c r="Y10691" s="98"/>
    </row>
    <row r="10692" spans="25:25" x14ac:dyDescent="0.25">
      <c r="Y10692" s="98"/>
    </row>
    <row r="10693" spans="25:25" x14ac:dyDescent="0.25">
      <c r="Y10693" s="98"/>
    </row>
    <row r="10694" spans="25:25" x14ac:dyDescent="0.25">
      <c r="Y10694" s="98"/>
    </row>
    <row r="10695" spans="25:25" x14ac:dyDescent="0.25">
      <c r="Y10695" s="98"/>
    </row>
    <row r="10696" spans="25:25" x14ac:dyDescent="0.25">
      <c r="Y10696" s="98"/>
    </row>
    <row r="10697" spans="25:25" x14ac:dyDescent="0.25">
      <c r="Y10697" s="98"/>
    </row>
    <row r="10698" spans="25:25" x14ac:dyDescent="0.25">
      <c r="Y10698" s="98"/>
    </row>
    <row r="10699" spans="25:25" x14ac:dyDescent="0.25">
      <c r="Y10699" s="98"/>
    </row>
    <row r="10700" spans="25:25" x14ac:dyDescent="0.25">
      <c r="Y10700" s="98"/>
    </row>
    <row r="10701" spans="25:25" x14ac:dyDescent="0.25">
      <c r="Y10701" s="98"/>
    </row>
    <row r="10702" spans="25:25" x14ac:dyDescent="0.25">
      <c r="Y10702" s="98"/>
    </row>
    <row r="10703" spans="25:25" x14ac:dyDescent="0.25">
      <c r="Y10703" s="98"/>
    </row>
    <row r="10704" spans="25:25" x14ac:dyDescent="0.25">
      <c r="Y10704" s="98"/>
    </row>
    <row r="10705" spans="25:25" x14ac:dyDescent="0.25">
      <c r="Y10705" s="98"/>
    </row>
    <row r="10706" spans="25:25" x14ac:dyDescent="0.25">
      <c r="Y10706" s="98"/>
    </row>
    <row r="10707" spans="25:25" x14ac:dyDescent="0.25">
      <c r="Y10707" s="98"/>
    </row>
    <row r="10708" spans="25:25" x14ac:dyDescent="0.25">
      <c r="Y10708" s="98"/>
    </row>
    <row r="10709" spans="25:25" x14ac:dyDescent="0.25">
      <c r="Y10709" s="98"/>
    </row>
    <row r="10710" spans="25:25" x14ac:dyDescent="0.25">
      <c r="Y10710" s="98"/>
    </row>
    <row r="10711" spans="25:25" x14ac:dyDescent="0.25">
      <c r="Y10711" s="98"/>
    </row>
    <row r="10712" spans="25:25" x14ac:dyDescent="0.25">
      <c r="Y10712" s="98"/>
    </row>
    <row r="10713" spans="25:25" x14ac:dyDescent="0.25">
      <c r="Y10713" s="98"/>
    </row>
    <row r="10714" spans="25:25" x14ac:dyDescent="0.25">
      <c r="Y10714" s="98"/>
    </row>
    <row r="10715" spans="25:25" x14ac:dyDescent="0.25">
      <c r="Y10715" s="98"/>
    </row>
    <row r="10716" spans="25:25" x14ac:dyDescent="0.25">
      <c r="Y10716" s="98"/>
    </row>
    <row r="10717" spans="25:25" x14ac:dyDescent="0.25">
      <c r="Y10717" s="98"/>
    </row>
    <row r="10718" spans="25:25" x14ac:dyDescent="0.25">
      <c r="Y10718" s="98"/>
    </row>
    <row r="10719" spans="25:25" x14ac:dyDescent="0.25">
      <c r="Y10719" s="98"/>
    </row>
    <row r="10720" spans="25:25" x14ac:dyDescent="0.25">
      <c r="Y10720" s="98"/>
    </row>
    <row r="10721" spans="25:25" x14ac:dyDescent="0.25">
      <c r="Y10721" s="98"/>
    </row>
    <row r="10722" spans="25:25" x14ac:dyDescent="0.25">
      <c r="Y10722" s="98"/>
    </row>
    <row r="10723" spans="25:25" x14ac:dyDescent="0.25">
      <c r="Y10723" s="98"/>
    </row>
    <row r="10724" spans="25:25" x14ac:dyDescent="0.25">
      <c r="Y10724" s="98"/>
    </row>
    <row r="10725" spans="25:25" x14ac:dyDescent="0.25">
      <c r="Y10725" s="98"/>
    </row>
    <row r="10726" spans="25:25" x14ac:dyDescent="0.25">
      <c r="Y10726" s="98"/>
    </row>
    <row r="10727" spans="25:25" x14ac:dyDescent="0.25">
      <c r="Y10727" s="98"/>
    </row>
    <row r="10728" spans="25:25" x14ac:dyDescent="0.25">
      <c r="Y10728" s="98"/>
    </row>
    <row r="10729" spans="25:25" x14ac:dyDescent="0.25">
      <c r="Y10729" s="98"/>
    </row>
    <row r="10730" spans="25:25" x14ac:dyDescent="0.25">
      <c r="Y10730" s="98"/>
    </row>
    <row r="10731" spans="25:25" x14ac:dyDescent="0.25">
      <c r="Y10731" s="98"/>
    </row>
    <row r="10732" spans="25:25" x14ac:dyDescent="0.25">
      <c r="Y10732" s="98"/>
    </row>
    <row r="10733" spans="25:25" x14ac:dyDescent="0.25">
      <c r="Y10733" s="98"/>
    </row>
    <row r="10734" spans="25:25" x14ac:dyDescent="0.25">
      <c r="Y10734" s="98"/>
    </row>
    <row r="10735" spans="25:25" x14ac:dyDescent="0.25">
      <c r="Y10735" s="98"/>
    </row>
    <row r="10736" spans="25:25" x14ac:dyDescent="0.25">
      <c r="Y10736" s="98"/>
    </row>
    <row r="10737" spans="25:25" x14ac:dyDescent="0.25">
      <c r="Y10737" s="98"/>
    </row>
    <row r="10738" spans="25:25" x14ac:dyDescent="0.25">
      <c r="Y10738" s="98"/>
    </row>
    <row r="10739" spans="25:25" x14ac:dyDescent="0.25">
      <c r="Y10739" s="98"/>
    </row>
    <row r="10740" spans="25:25" x14ac:dyDescent="0.25">
      <c r="Y10740" s="98"/>
    </row>
    <row r="10741" spans="25:25" x14ac:dyDescent="0.25">
      <c r="Y10741" s="98"/>
    </row>
    <row r="10742" spans="25:25" x14ac:dyDescent="0.25">
      <c r="Y10742" s="98"/>
    </row>
    <row r="10743" spans="25:25" x14ac:dyDescent="0.25">
      <c r="Y10743" s="98"/>
    </row>
    <row r="10744" spans="25:25" x14ac:dyDescent="0.25">
      <c r="Y10744" s="98"/>
    </row>
    <row r="10745" spans="25:25" x14ac:dyDescent="0.25">
      <c r="Y10745" s="98"/>
    </row>
    <row r="10746" spans="25:25" x14ac:dyDescent="0.25">
      <c r="Y10746" s="98"/>
    </row>
    <row r="10747" spans="25:25" x14ac:dyDescent="0.25">
      <c r="Y10747" s="98"/>
    </row>
    <row r="10748" spans="25:25" x14ac:dyDescent="0.25">
      <c r="Y10748" s="98"/>
    </row>
    <row r="10749" spans="25:25" x14ac:dyDescent="0.25">
      <c r="Y10749" s="98"/>
    </row>
    <row r="10750" spans="25:25" x14ac:dyDescent="0.25">
      <c r="Y10750" s="98"/>
    </row>
    <row r="10751" spans="25:25" x14ac:dyDescent="0.25">
      <c r="Y10751" s="98"/>
    </row>
    <row r="10752" spans="25:25" x14ac:dyDescent="0.25">
      <c r="Y10752" s="98"/>
    </row>
    <row r="10753" spans="25:25" x14ac:dyDescent="0.25">
      <c r="Y10753" s="98"/>
    </row>
    <row r="10754" spans="25:25" x14ac:dyDescent="0.25">
      <c r="Y10754" s="98"/>
    </row>
    <row r="10755" spans="25:25" x14ac:dyDescent="0.25">
      <c r="Y10755" s="98"/>
    </row>
    <row r="10756" spans="25:25" x14ac:dyDescent="0.25">
      <c r="Y10756" s="98"/>
    </row>
    <row r="10757" spans="25:25" x14ac:dyDescent="0.25">
      <c r="Y10757" s="98"/>
    </row>
    <row r="10758" spans="25:25" x14ac:dyDescent="0.25">
      <c r="Y10758" s="98"/>
    </row>
    <row r="10759" spans="25:25" x14ac:dyDescent="0.25">
      <c r="Y10759" s="98"/>
    </row>
    <row r="10760" spans="25:25" x14ac:dyDescent="0.25">
      <c r="Y10760" s="98"/>
    </row>
    <row r="10761" spans="25:25" x14ac:dyDescent="0.25">
      <c r="Y10761" s="98"/>
    </row>
    <row r="10762" spans="25:25" x14ac:dyDescent="0.25">
      <c r="Y10762" s="98"/>
    </row>
    <row r="10763" spans="25:25" x14ac:dyDescent="0.25">
      <c r="Y10763" s="98"/>
    </row>
    <row r="10764" spans="25:25" x14ac:dyDescent="0.25">
      <c r="Y10764" s="98"/>
    </row>
    <row r="10765" spans="25:25" x14ac:dyDescent="0.25">
      <c r="Y10765" s="98"/>
    </row>
    <row r="10766" spans="25:25" x14ac:dyDescent="0.25">
      <c r="Y10766" s="98"/>
    </row>
    <row r="10767" spans="25:25" x14ac:dyDescent="0.25">
      <c r="Y10767" s="98"/>
    </row>
    <row r="10768" spans="25:25" x14ac:dyDescent="0.25">
      <c r="Y10768" s="98"/>
    </row>
    <row r="10769" spans="25:25" x14ac:dyDescent="0.25">
      <c r="Y10769" s="98"/>
    </row>
    <row r="10770" spans="25:25" x14ac:dyDescent="0.25">
      <c r="Y10770" s="98"/>
    </row>
    <row r="10771" spans="25:25" x14ac:dyDescent="0.25">
      <c r="Y10771" s="98"/>
    </row>
    <row r="10772" spans="25:25" x14ac:dyDescent="0.25">
      <c r="Y10772" s="98"/>
    </row>
    <row r="10773" spans="25:25" x14ac:dyDescent="0.25">
      <c r="Y10773" s="98"/>
    </row>
    <row r="10774" spans="25:25" x14ac:dyDescent="0.25">
      <c r="Y10774" s="98"/>
    </row>
    <row r="10775" spans="25:25" x14ac:dyDescent="0.25">
      <c r="Y10775" s="98"/>
    </row>
    <row r="10776" spans="25:25" x14ac:dyDescent="0.25">
      <c r="Y10776" s="98"/>
    </row>
    <row r="10777" spans="25:25" x14ac:dyDescent="0.25">
      <c r="Y10777" s="98"/>
    </row>
    <row r="10778" spans="25:25" x14ac:dyDescent="0.25">
      <c r="Y10778" s="98"/>
    </row>
    <row r="10779" spans="25:25" x14ac:dyDescent="0.25">
      <c r="Y10779" s="98"/>
    </row>
    <row r="10780" spans="25:25" x14ac:dyDescent="0.25">
      <c r="Y10780" s="98"/>
    </row>
    <row r="10781" spans="25:25" x14ac:dyDescent="0.25">
      <c r="Y10781" s="98"/>
    </row>
    <row r="10782" spans="25:25" x14ac:dyDescent="0.25">
      <c r="Y10782" s="98"/>
    </row>
    <row r="10783" spans="25:25" x14ac:dyDescent="0.25">
      <c r="Y10783" s="98"/>
    </row>
    <row r="10784" spans="25:25" x14ac:dyDescent="0.25">
      <c r="Y10784" s="98"/>
    </row>
    <row r="10785" spans="25:25" x14ac:dyDescent="0.25">
      <c r="Y10785" s="98"/>
    </row>
    <row r="10786" spans="25:25" x14ac:dyDescent="0.25">
      <c r="Y10786" s="98"/>
    </row>
    <row r="10787" spans="25:25" x14ac:dyDescent="0.25">
      <c r="Y10787" s="98"/>
    </row>
    <row r="10788" spans="25:25" x14ac:dyDescent="0.25">
      <c r="Y10788" s="98"/>
    </row>
    <row r="10789" spans="25:25" x14ac:dyDescent="0.25">
      <c r="Y10789" s="98"/>
    </row>
    <row r="10790" spans="25:25" x14ac:dyDescent="0.25">
      <c r="Y10790" s="98"/>
    </row>
    <row r="10791" spans="25:25" x14ac:dyDescent="0.25">
      <c r="Y10791" s="98"/>
    </row>
    <row r="10792" spans="25:25" x14ac:dyDescent="0.25">
      <c r="Y10792" s="98"/>
    </row>
    <row r="10793" spans="25:25" x14ac:dyDescent="0.25">
      <c r="Y10793" s="98"/>
    </row>
    <row r="10794" spans="25:25" x14ac:dyDescent="0.25">
      <c r="Y10794" s="98"/>
    </row>
    <row r="10795" spans="25:25" x14ac:dyDescent="0.25">
      <c r="Y10795" s="98"/>
    </row>
    <row r="10796" spans="25:25" x14ac:dyDescent="0.25">
      <c r="Y10796" s="98"/>
    </row>
    <row r="10797" spans="25:25" x14ac:dyDescent="0.25">
      <c r="Y10797" s="98"/>
    </row>
    <row r="10798" spans="25:25" x14ac:dyDescent="0.25">
      <c r="Y10798" s="98"/>
    </row>
    <row r="10799" spans="25:25" x14ac:dyDescent="0.25">
      <c r="Y10799" s="98"/>
    </row>
    <row r="10800" spans="25:25" x14ac:dyDescent="0.25">
      <c r="Y10800" s="98"/>
    </row>
    <row r="10801" spans="25:25" x14ac:dyDescent="0.25">
      <c r="Y10801" s="98"/>
    </row>
    <row r="10802" spans="25:25" x14ac:dyDescent="0.25">
      <c r="Y10802" s="98"/>
    </row>
    <row r="10803" spans="25:25" x14ac:dyDescent="0.25">
      <c r="Y10803" s="98"/>
    </row>
    <row r="10804" spans="25:25" x14ac:dyDescent="0.25">
      <c r="Y10804" s="98"/>
    </row>
    <row r="10805" spans="25:25" x14ac:dyDescent="0.25">
      <c r="Y10805" s="98"/>
    </row>
    <row r="10806" spans="25:25" x14ac:dyDescent="0.25">
      <c r="Y10806" s="98"/>
    </row>
    <row r="10807" spans="25:25" x14ac:dyDescent="0.25">
      <c r="Y10807" s="98"/>
    </row>
    <row r="10808" spans="25:25" x14ac:dyDescent="0.25">
      <c r="Y10808" s="98"/>
    </row>
    <row r="10809" spans="25:25" x14ac:dyDescent="0.25">
      <c r="Y10809" s="98"/>
    </row>
    <row r="10810" spans="25:25" x14ac:dyDescent="0.25">
      <c r="Y10810" s="98"/>
    </row>
    <row r="10811" spans="25:25" x14ac:dyDescent="0.25">
      <c r="Y10811" s="98"/>
    </row>
    <row r="10812" spans="25:25" x14ac:dyDescent="0.25">
      <c r="Y10812" s="98"/>
    </row>
    <row r="10813" spans="25:25" x14ac:dyDescent="0.25">
      <c r="Y10813" s="98"/>
    </row>
    <row r="10814" spans="25:25" x14ac:dyDescent="0.25">
      <c r="Y10814" s="98"/>
    </row>
    <row r="10815" spans="25:25" x14ac:dyDescent="0.25">
      <c r="Y10815" s="98"/>
    </row>
    <row r="10816" spans="25:25" x14ac:dyDescent="0.25">
      <c r="Y10816" s="98"/>
    </row>
    <row r="10817" spans="25:25" x14ac:dyDescent="0.25">
      <c r="Y10817" s="98"/>
    </row>
    <row r="10818" spans="25:25" x14ac:dyDescent="0.25">
      <c r="Y10818" s="98"/>
    </row>
    <row r="10819" spans="25:25" x14ac:dyDescent="0.25">
      <c r="Y10819" s="98"/>
    </row>
    <row r="10820" spans="25:25" x14ac:dyDescent="0.25">
      <c r="Y10820" s="98"/>
    </row>
    <row r="10821" spans="25:25" x14ac:dyDescent="0.25">
      <c r="Y10821" s="98"/>
    </row>
    <row r="10822" spans="25:25" x14ac:dyDescent="0.25">
      <c r="Y10822" s="98"/>
    </row>
    <row r="10823" spans="25:25" x14ac:dyDescent="0.25">
      <c r="Y10823" s="98"/>
    </row>
    <row r="10824" spans="25:25" x14ac:dyDescent="0.25">
      <c r="Y10824" s="98"/>
    </row>
    <row r="10825" spans="25:25" x14ac:dyDescent="0.25">
      <c r="Y10825" s="98"/>
    </row>
    <row r="10826" spans="25:25" x14ac:dyDescent="0.25">
      <c r="Y10826" s="98"/>
    </row>
    <row r="10827" spans="25:25" x14ac:dyDescent="0.25">
      <c r="Y10827" s="98"/>
    </row>
    <row r="10828" spans="25:25" x14ac:dyDescent="0.25">
      <c r="Y10828" s="98"/>
    </row>
    <row r="10829" spans="25:25" x14ac:dyDescent="0.25">
      <c r="Y10829" s="98"/>
    </row>
    <row r="10830" spans="25:25" x14ac:dyDescent="0.25">
      <c r="Y10830" s="98"/>
    </row>
    <row r="10831" spans="25:25" x14ac:dyDescent="0.25">
      <c r="Y10831" s="98"/>
    </row>
    <row r="10832" spans="25:25" x14ac:dyDescent="0.25">
      <c r="Y10832" s="98"/>
    </row>
    <row r="10833" spans="25:25" x14ac:dyDescent="0.25">
      <c r="Y10833" s="98"/>
    </row>
    <row r="10834" spans="25:25" x14ac:dyDescent="0.25">
      <c r="Y10834" s="98"/>
    </row>
    <row r="10835" spans="25:25" x14ac:dyDescent="0.25">
      <c r="Y10835" s="98"/>
    </row>
    <row r="10836" spans="25:25" x14ac:dyDescent="0.25">
      <c r="Y10836" s="98"/>
    </row>
    <row r="10837" spans="25:25" x14ac:dyDescent="0.25">
      <c r="Y10837" s="98"/>
    </row>
    <row r="10838" spans="25:25" x14ac:dyDescent="0.25">
      <c r="Y10838" s="98"/>
    </row>
    <row r="10839" spans="25:25" x14ac:dyDescent="0.25">
      <c r="Y10839" s="98"/>
    </row>
    <row r="10840" spans="25:25" x14ac:dyDescent="0.25">
      <c r="Y10840" s="98"/>
    </row>
    <row r="10841" spans="25:25" x14ac:dyDescent="0.25">
      <c r="Y10841" s="98"/>
    </row>
    <row r="10842" spans="25:25" x14ac:dyDescent="0.25">
      <c r="Y10842" s="98"/>
    </row>
    <row r="10843" spans="25:25" x14ac:dyDescent="0.25">
      <c r="Y10843" s="98"/>
    </row>
    <row r="10844" spans="25:25" x14ac:dyDescent="0.25">
      <c r="Y10844" s="98"/>
    </row>
    <row r="10845" spans="25:25" x14ac:dyDescent="0.25">
      <c r="Y10845" s="98"/>
    </row>
    <row r="10846" spans="25:25" x14ac:dyDescent="0.25">
      <c r="Y10846" s="98"/>
    </row>
    <row r="10847" spans="25:25" x14ac:dyDescent="0.25">
      <c r="Y10847" s="98"/>
    </row>
    <row r="10848" spans="25:25" x14ac:dyDescent="0.25">
      <c r="Y10848" s="98"/>
    </row>
    <row r="10849" spans="25:25" x14ac:dyDescent="0.25">
      <c r="Y10849" s="98"/>
    </row>
    <row r="10850" spans="25:25" x14ac:dyDescent="0.25">
      <c r="Y10850" s="98"/>
    </row>
    <row r="10851" spans="25:25" x14ac:dyDescent="0.25">
      <c r="Y10851" s="98"/>
    </row>
    <row r="10852" spans="25:25" x14ac:dyDescent="0.25">
      <c r="Y10852" s="98"/>
    </row>
    <row r="10853" spans="25:25" x14ac:dyDescent="0.25">
      <c r="Y10853" s="98"/>
    </row>
    <row r="10854" spans="25:25" x14ac:dyDescent="0.25">
      <c r="Y10854" s="98"/>
    </row>
    <row r="10855" spans="25:25" x14ac:dyDescent="0.25">
      <c r="Y10855" s="98"/>
    </row>
    <row r="10856" spans="25:25" x14ac:dyDescent="0.25">
      <c r="Y10856" s="98"/>
    </row>
    <row r="10857" spans="25:25" x14ac:dyDescent="0.25">
      <c r="Y10857" s="98"/>
    </row>
    <row r="10858" spans="25:25" x14ac:dyDescent="0.25">
      <c r="Y10858" s="98"/>
    </row>
    <row r="10859" spans="25:25" x14ac:dyDescent="0.25">
      <c r="Y10859" s="98"/>
    </row>
    <row r="10860" spans="25:25" x14ac:dyDescent="0.25">
      <c r="Y10860" s="98"/>
    </row>
    <row r="10861" spans="25:25" x14ac:dyDescent="0.25">
      <c r="Y10861" s="98"/>
    </row>
    <row r="10862" spans="25:25" x14ac:dyDescent="0.25">
      <c r="Y10862" s="98"/>
    </row>
    <row r="10863" spans="25:25" x14ac:dyDescent="0.25">
      <c r="Y10863" s="98"/>
    </row>
    <row r="10864" spans="25:25" x14ac:dyDescent="0.25">
      <c r="Y10864" s="98"/>
    </row>
    <row r="10865" spans="25:25" x14ac:dyDescent="0.25">
      <c r="Y10865" s="98"/>
    </row>
    <row r="10866" spans="25:25" x14ac:dyDescent="0.25">
      <c r="Y10866" s="98"/>
    </row>
    <row r="10867" spans="25:25" x14ac:dyDescent="0.25">
      <c r="Y10867" s="98"/>
    </row>
    <row r="10868" spans="25:25" x14ac:dyDescent="0.25">
      <c r="Y10868" s="98"/>
    </row>
    <row r="10869" spans="25:25" x14ac:dyDescent="0.25">
      <c r="Y10869" s="98"/>
    </row>
    <row r="10870" spans="25:25" x14ac:dyDescent="0.25">
      <c r="Y10870" s="98"/>
    </row>
    <row r="10871" spans="25:25" x14ac:dyDescent="0.25">
      <c r="Y10871" s="98"/>
    </row>
    <row r="10872" spans="25:25" x14ac:dyDescent="0.25">
      <c r="Y10872" s="98"/>
    </row>
    <row r="10873" spans="25:25" x14ac:dyDescent="0.25">
      <c r="Y10873" s="98"/>
    </row>
    <row r="10874" spans="25:25" x14ac:dyDescent="0.25">
      <c r="Y10874" s="98"/>
    </row>
    <row r="10875" spans="25:25" x14ac:dyDescent="0.25">
      <c r="Y10875" s="98"/>
    </row>
    <row r="10876" spans="25:25" x14ac:dyDescent="0.25">
      <c r="Y10876" s="98"/>
    </row>
    <row r="10877" spans="25:25" x14ac:dyDescent="0.25">
      <c r="Y10877" s="98"/>
    </row>
    <row r="10878" spans="25:25" x14ac:dyDescent="0.25">
      <c r="Y10878" s="98"/>
    </row>
    <row r="10879" spans="25:25" x14ac:dyDescent="0.25">
      <c r="Y10879" s="98"/>
    </row>
    <row r="10880" spans="25:25" x14ac:dyDescent="0.25">
      <c r="Y10880" s="98"/>
    </row>
    <row r="10881" spans="25:25" x14ac:dyDescent="0.25">
      <c r="Y10881" s="98"/>
    </row>
    <row r="10882" spans="25:25" x14ac:dyDescent="0.25">
      <c r="Y10882" s="98"/>
    </row>
    <row r="10883" spans="25:25" x14ac:dyDescent="0.25">
      <c r="Y10883" s="98"/>
    </row>
    <row r="10884" spans="25:25" x14ac:dyDescent="0.25">
      <c r="Y10884" s="98"/>
    </row>
    <row r="10885" spans="25:25" x14ac:dyDescent="0.25">
      <c r="Y10885" s="98"/>
    </row>
    <row r="10886" spans="25:25" x14ac:dyDescent="0.25">
      <c r="Y10886" s="98"/>
    </row>
    <row r="10887" spans="25:25" x14ac:dyDescent="0.25">
      <c r="Y10887" s="98"/>
    </row>
    <row r="10888" spans="25:25" x14ac:dyDescent="0.25">
      <c r="Y10888" s="98"/>
    </row>
    <row r="10889" spans="25:25" x14ac:dyDescent="0.25">
      <c r="Y10889" s="98"/>
    </row>
    <row r="10890" spans="25:25" x14ac:dyDescent="0.25">
      <c r="Y10890" s="98"/>
    </row>
    <row r="10891" spans="25:25" x14ac:dyDescent="0.25">
      <c r="Y10891" s="98"/>
    </row>
    <row r="10892" spans="25:25" x14ac:dyDescent="0.25">
      <c r="Y10892" s="98"/>
    </row>
    <row r="10893" spans="25:25" x14ac:dyDescent="0.25">
      <c r="Y10893" s="98"/>
    </row>
    <row r="10894" spans="25:25" x14ac:dyDescent="0.25">
      <c r="Y10894" s="98"/>
    </row>
    <row r="10895" spans="25:25" x14ac:dyDescent="0.25">
      <c r="Y10895" s="98"/>
    </row>
    <row r="10896" spans="25:25" x14ac:dyDescent="0.25">
      <c r="Y10896" s="98"/>
    </row>
    <row r="10897" spans="25:25" x14ac:dyDescent="0.25">
      <c r="Y10897" s="98"/>
    </row>
    <row r="10898" spans="25:25" x14ac:dyDescent="0.25">
      <c r="Y10898" s="98"/>
    </row>
    <row r="10899" spans="25:25" x14ac:dyDescent="0.25">
      <c r="Y10899" s="98"/>
    </row>
    <row r="10900" spans="25:25" x14ac:dyDescent="0.25">
      <c r="Y10900" s="98"/>
    </row>
    <row r="10901" spans="25:25" x14ac:dyDescent="0.25">
      <c r="Y10901" s="98"/>
    </row>
    <row r="10902" spans="25:25" x14ac:dyDescent="0.25">
      <c r="Y10902" s="98"/>
    </row>
    <row r="10903" spans="25:25" x14ac:dyDescent="0.25">
      <c r="Y10903" s="98"/>
    </row>
    <row r="10904" spans="25:25" x14ac:dyDescent="0.25">
      <c r="Y10904" s="98"/>
    </row>
    <row r="10905" spans="25:25" x14ac:dyDescent="0.25">
      <c r="Y10905" s="98"/>
    </row>
    <row r="10906" spans="25:25" x14ac:dyDescent="0.25">
      <c r="Y10906" s="98"/>
    </row>
    <row r="10907" spans="25:25" x14ac:dyDescent="0.25">
      <c r="Y10907" s="98"/>
    </row>
    <row r="10908" spans="25:25" x14ac:dyDescent="0.25">
      <c r="Y10908" s="98"/>
    </row>
    <row r="10909" spans="25:25" x14ac:dyDescent="0.25">
      <c r="Y10909" s="98"/>
    </row>
    <row r="10910" spans="25:25" x14ac:dyDescent="0.25">
      <c r="Y10910" s="98"/>
    </row>
    <row r="10911" spans="25:25" x14ac:dyDescent="0.25">
      <c r="Y10911" s="98"/>
    </row>
    <row r="10912" spans="25:25" x14ac:dyDescent="0.25">
      <c r="Y10912" s="98"/>
    </row>
    <row r="10913" spans="25:25" x14ac:dyDescent="0.25">
      <c r="Y10913" s="98"/>
    </row>
    <row r="10914" spans="25:25" x14ac:dyDescent="0.25">
      <c r="Y10914" s="98"/>
    </row>
    <row r="10915" spans="25:25" x14ac:dyDescent="0.25">
      <c r="Y10915" s="98"/>
    </row>
    <row r="10916" spans="25:25" x14ac:dyDescent="0.25">
      <c r="Y10916" s="98"/>
    </row>
    <row r="10917" spans="25:25" x14ac:dyDescent="0.25">
      <c r="Y10917" s="98"/>
    </row>
    <row r="10918" spans="25:25" x14ac:dyDescent="0.25">
      <c r="Y10918" s="98"/>
    </row>
    <row r="10919" spans="25:25" x14ac:dyDescent="0.25">
      <c r="Y10919" s="98"/>
    </row>
    <row r="10920" spans="25:25" x14ac:dyDescent="0.25">
      <c r="Y10920" s="98"/>
    </row>
    <row r="10921" spans="25:25" x14ac:dyDescent="0.25">
      <c r="Y10921" s="98"/>
    </row>
    <row r="10922" spans="25:25" x14ac:dyDescent="0.25">
      <c r="Y10922" s="98"/>
    </row>
    <row r="10923" spans="25:25" x14ac:dyDescent="0.25">
      <c r="Y10923" s="98"/>
    </row>
    <row r="10924" spans="25:25" x14ac:dyDescent="0.25">
      <c r="Y10924" s="98"/>
    </row>
    <row r="10925" spans="25:25" x14ac:dyDescent="0.25">
      <c r="Y10925" s="98"/>
    </row>
    <row r="10926" spans="25:25" x14ac:dyDescent="0.25">
      <c r="Y10926" s="98"/>
    </row>
    <row r="10927" spans="25:25" x14ac:dyDescent="0.25">
      <c r="Y10927" s="98"/>
    </row>
    <row r="10928" spans="25:25" x14ac:dyDescent="0.25">
      <c r="Y10928" s="98"/>
    </row>
    <row r="10929" spans="25:25" x14ac:dyDescent="0.25">
      <c r="Y10929" s="98"/>
    </row>
    <row r="10930" spans="25:25" x14ac:dyDescent="0.25">
      <c r="Y10930" s="98"/>
    </row>
    <row r="10931" spans="25:25" x14ac:dyDescent="0.25">
      <c r="Y10931" s="98"/>
    </row>
    <row r="10932" spans="25:25" x14ac:dyDescent="0.25">
      <c r="Y10932" s="98"/>
    </row>
    <row r="10933" spans="25:25" x14ac:dyDescent="0.25">
      <c r="Y10933" s="98"/>
    </row>
    <row r="10934" spans="25:25" x14ac:dyDescent="0.25">
      <c r="Y10934" s="98"/>
    </row>
    <row r="10935" spans="25:25" x14ac:dyDescent="0.25">
      <c r="Y10935" s="98"/>
    </row>
    <row r="10936" spans="25:25" x14ac:dyDescent="0.25">
      <c r="Y10936" s="98"/>
    </row>
    <row r="10937" spans="25:25" x14ac:dyDescent="0.25">
      <c r="Y10937" s="98"/>
    </row>
    <row r="10938" spans="25:25" x14ac:dyDescent="0.25">
      <c r="Y10938" s="98"/>
    </row>
    <row r="10939" spans="25:25" x14ac:dyDescent="0.25">
      <c r="Y10939" s="98"/>
    </row>
    <row r="10940" spans="25:25" x14ac:dyDescent="0.25">
      <c r="Y10940" s="98"/>
    </row>
    <row r="10941" spans="25:25" x14ac:dyDescent="0.25">
      <c r="Y10941" s="98"/>
    </row>
    <row r="10942" spans="25:25" x14ac:dyDescent="0.25">
      <c r="Y10942" s="98"/>
    </row>
    <row r="10943" spans="25:25" x14ac:dyDescent="0.25">
      <c r="Y10943" s="98"/>
    </row>
    <row r="10944" spans="25:25" x14ac:dyDescent="0.25">
      <c r="Y10944" s="98"/>
    </row>
    <row r="10945" spans="25:25" x14ac:dyDescent="0.25">
      <c r="Y10945" s="98"/>
    </row>
    <row r="10946" spans="25:25" x14ac:dyDescent="0.25">
      <c r="Y10946" s="98"/>
    </row>
    <row r="10947" spans="25:25" x14ac:dyDescent="0.25">
      <c r="Y10947" s="98"/>
    </row>
    <row r="10948" spans="25:25" x14ac:dyDescent="0.25">
      <c r="Y10948" s="98"/>
    </row>
    <row r="10949" spans="25:25" x14ac:dyDescent="0.25">
      <c r="Y10949" s="98"/>
    </row>
    <row r="10950" spans="25:25" x14ac:dyDescent="0.25">
      <c r="Y10950" s="98"/>
    </row>
    <row r="10951" spans="25:25" x14ac:dyDescent="0.25">
      <c r="Y10951" s="98"/>
    </row>
    <row r="10952" spans="25:25" x14ac:dyDescent="0.25">
      <c r="Y10952" s="98"/>
    </row>
    <row r="10953" spans="25:25" x14ac:dyDescent="0.25">
      <c r="Y10953" s="98"/>
    </row>
    <row r="10954" spans="25:25" x14ac:dyDescent="0.25">
      <c r="Y10954" s="98"/>
    </row>
    <row r="10955" spans="25:25" x14ac:dyDescent="0.25">
      <c r="Y10955" s="98"/>
    </row>
    <row r="10956" spans="25:25" x14ac:dyDescent="0.25">
      <c r="Y10956" s="98"/>
    </row>
    <row r="10957" spans="25:25" x14ac:dyDescent="0.25">
      <c r="Y10957" s="98"/>
    </row>
    <row r="10958" spans="25:25" x14ac:dyDescent="0.25">
      <c r="Y10958" s="98"/>
    </row>
    <row r="10959" spans="25:25" x14ac:dyDescent="0.25">
      <c r="Y10959" s="98"/>
    </row>
    <row r="10960" spans="25:25" x14ac:dyDescent="0.25">
      <c r="Y10960" s="98"/>
    </row>
    <row r="10961" spans="25:25" x14ac:dyDescent="0.25">
      <c r="Y10961" s="98"/>
    </row>
    <row r="10962" spans="25:25" x14ac:dyDescent="0.25">
      <c r="Y10962" s="98"/>
    </row>
    <row r="10963" spans="25:25" x14ac:dyDescent="0.25">
      <c r="Y10963" s="98"/>
    </row>
    <row r="10964" spans="25:25" x14ac:dyDescent="0.25">
      <c r="Y10964" s="98"/>
    </row>
    <row r="10965" spans="25:25" x14ac:dyDescent="0.25">
      <c r="Y10965" s="98"/>
    </row>
    <row r="10966" spans="25:25" x14ac:dyDescent="0.25">
      <c r="Y10966" s="98"/>
    </row>
    <row r="10967" spans="25:25" x14ac:dyDescent="0.25">
      <c r="Y10967" s="98"/>
    </row>
    <row r="10968" spans="25:25" x14ac:dyDescent="0.25">
      <c r="Y10968" s="98"/>
    </row>
    <row r="10969" spans="25:25" x14ac:dyDescent="0.25">
      <c r="Y10969" s="98"/>
    </row>
    <row r="10970" spans="25:25" x14ac:dyDescent="0.25">
      <c r="Y10970" s="98"/>
    </row>
    <row r="10971" spans="25:25" x14ac:dyDescent="0.25">
      <c r="Y10971" s="98"/>
    </row>
    <row r="10972" spans="25:25" x14ac:dyDescent="0.25">
      <c r="Y10972" s="98"/>
    </row>
    <row r="10973" spans="25:25" x14ac:dyDescent="0.25">
      <c r="Y10973" s="98"/>
    </row>
    <row r="10974" spans="25:25" x14ac:dyDescent="0.25">
      <c r="Y10974" s="98"/>
    </row>
    <row r="10975" spans="25:25" x14ac:dyDescent="0.25">
      <c r="Y10975" s="98"/>
    </row>
    <row r="10976" spans="25:25" x14ac:dyDescent="0.25">
      <c r="Y10976" s="98"/>
    </row>
    <row r="10977" spans="25:25" x14ac:dyDescent="0.25">
      <c r="Y10977" s="98"/>
    </row>
    <row r="10978" spans="25:25" x14ac:dyDescent="0.25">
      <c r="Y10978" s="98"/>
    </row>
    <row r="10979" spans="25:25" x14ac:dyDescent="0.25">
      <c r="Y10979" s="98"/>
    </row>
    <row r="10980" spans="25:25" x14ac:dyDescent="0.25">
      <c r="Y10980" s="98"/>
    </row>
    <row r="10981" spans="25:25" x14ac:dyDescent="0.25">
      <c r="Y10981" s="98"/>
    </row>
    <row r="10982" spans="25:25" x14ac:dyDescent="0.25">
      <c r="Y10982" s="98"/>
    </row>
    <row r="10983" spans="25:25" x14ac:dyDescent="0.25">
      <c r="Y10983" s="98"/>
    </row>
    <row r="10984" spans="25:25" x14ac:dyDescent="0.25">
      <c r="Y10984" s="98"/>
    </row>
    <row r="10985" spans="25:25" x14ac:dyDescent="0.25">
      <c r="Y10985" s="98"/>
    </row>
    <row r="10986" spans="25:25" x14ac:dyDescent="0.25">
      <c r="Y10986" s="98"/>
    </row>
    <row r="10987" spans="25:25" x14ac:dyDescent="0.25">
      <c r="Y10987" s="98"/>
    </row>
    <row r="10988" spans="25:25" x14ac:dyDescent="0.25">
      <c r="Y10988" s="98"/>
    </row>
    <row r="10989" spans="25:25" x14ac:dyDescent="0.25">
      <c r="Y10989" s="98"/>
    </row>
    <row r="10990" spans="25:25" x14ac:dyDescent="0.25">
      <c r="Y10990" s="98"/>
    </row>
    <row r="10991" spans="25:25" x14ac:dyDescent="0.25">
      <c r="Y10991" s="98"/>
    </row>
    <row r="10992" spans="25:25" x14ac:dyDescent="0.25">
      <c r="Y10992" s="98"/>
    </row>
    <row r="10993" spans="25:25" x14ac:dyDescent="0.25">
      <c r="Y10993" s="98"/>
    </row>
    <row r="10994" spans="25:25" x14ac:dyDescent="0.25">
      <c r="Y10994" s="98"/>
    </row>
    <row r="10995" spans="25:25" x14ac:dyDescent="0.25">
      <c r="Y10995" s="98"/>
    </row>
    <row r="10996" spans="25:25" x14ac:dyDescent="0.25">
      <c r="Y10996" s="98"/>
    </row>
    <row r="10997" spans="25:25" x14ac:dyDescent="0.25">
      <c r="Y10997" s="98"/>
    </row>
    <row r="10998" spans="25:25" x14ac:dyDescent="0.25">
      <c r="Y10998" s="98"/>
    </row>
    <row r="10999" spans="25:25" x14ac:dyDescent="0.25">
      <c r="Y10999" s="98"/>
    </row>
    <row r="11000" spans="25:25" x14ac:dyDescent="0.25">
      <c r="Y11000" s="98"/>
    </row>
    <row r="11001" spans="25:25" x14ac:dyDescent="0.25">
      <c r="Y11001" s="98"/>
    </row>
    <row r="11002" spans="25:25" x14ac:dyDescent="0.25">
      <c r="Y11002" s="98"/>
    </row>
    <row r="11003" spans="25:25" x14ac:dyDescent="0.25">
      <c r="Y11003" s="98"/>
    </row>
    <row r="11004" spans="25:25" x14ac:dyDescent="0.25">
      <c r="Y11004" s="98"/>
    </row>
    <row r="11005" spans="25:25" x14ac:dyDescent="0.25">
      <c r="Y11005" s="98"/>
    </row>
    <row r="11006" spans="25:25" x14ac:dyDescent="0.25">
      <c r="Y11006" s="98"/>
    </row>
    <row r="11007" spans="25:25" x14ac:dyDescent="0.25">
      <c r="Y11007" s="98"/>
    </row>
    <row r="11008" spans="25:25" x14ac:dyDescent="0.25">
      <c r="Y11008" s="98"/>
    </row>
    <row r="11009" spans="25:25" x14ac:dyDescent="0.25">
      <c r="Y11009" s="98"/>
    </row>
    <row r="11010" spans="25:25" x14ac:dyDescent="0.25">
      <c r="Y11010" s="98"/>
    </row>
    <row r="11011" spans="25:25" x14ac:dyDescent="0.25">
      <c r="Y11011" s="98"/>
    </row>
    <row r="11012" spans="25:25" x14ac:dyDescent="0.25">
      <c r="Y11012" s="98"/>
    </row>
    <row r="11013" spans="25:25" x14ac:dyDescent="0.25">
      <c r="Y11013" s="98"/>
    </row>
    <row r="11014" spans="25:25" x14ac:dyDescent="0.25">
      <c r="Y11014" s="98"/>
    </row>
    <row r="11015" spans="25:25" x14ac:dyDescent="0.25">
      <c r="Y11015" s="98"/>
    </row>
    <row r="11016" spans="25:25" x14ac:dyDescent="0.25">
      <c r="Y11016" s="98"/>
    </row>
    <row r="11017" spans="25:25" x14ac:dyDescent="0.25">
      <c r="Y11017" s="98"/>
    </row>
    <row r="11018" spans="25:25" x14ac:dyDescent="0.25">
      <c r="Y11018" s="98"/>
    </row>
    <row r="11019" spans="25:25" x14ac:dyDescent="0.25">
      <c r="Y11019" s="98"/>
    </row>
    <row r="11020" spans="25:25" x14ac:dyDescent="0.25">
      <c r="Y11020" s="98"/>
    </row>
    <row r="11021" spans="25:25" x14ac:dyDescent="0.25">
      <c r="Y11021" s="98"/>
    </row>
    <row r="11022" spans="25:25" x14ac:dyDescent="0.25">
      <c r="Y11022" s="98"/>
    </row>
    <row r="11023" spans="25:25" x14ac:dyDescent="0.25">
      <c r="Y11023" s="98"/>
    </row>
    <row r="11024" spans="25:25" x14ac:dyDescent="0.25">
      <c r="Y11024" s="98"/>
    </row>
    <row r="11025" spans="25:25" x14ac:dyDescent="0.25">
      <c r="Y11025" s="98"/>
    </row>
    <row r="11026" spans="25:25" x14ac:dyDescent="0.25">
      <c r="Y11026" s="98"/>
    </row>
    <row r="11027" spans="25:25" x14ac:dyDescent="0.25">
      <c r="Y11027" s="98"/>
    </row>
    <row r="11028" spans="25:25" x14ac:dyDescent="0.25">
      <c r="Y11028" s="98"/>
    </row>
    <row r="11029" spans="25:25" x14ac:dyDescent="0.25">
      <c r="Y11029" s="98"/>
    </row>
    <row r="11030" spans="25:25" x14ac:dyDescent="0.25">
      <c r="Y11030" s="98"/>
    </row>
    <row r="11031" spans="25:25" x14ac:dyDescent="0.25">
      <c r="Y11031" s="98"/>
    </row>
    <row r="11032" spans="25:25" x14ac:dyDescent="0.25">
      <c r="Y11032" s="98"/>
    </row>
    <row r="11033" spans="25:25" x14ac:dyDescent="0.25">
      <c r="Y11033" s="98"/>
    </row>
    <row r="11034" spans="25:25" x14ac:dyDescent="0.25">
      <c r="Y11034" s="98"/>
    </row>
    <row r="11035" spans="25:25" x14ac:dyDescent="0.25">
      <c r="Y11035" s="98"/>
    </row>
    <row r="11036" spans="25:25" x14ac:dyDescent="0.25">
      <c r="Y11036" s="98"/>
    </row>
    <row r="11037" spans="25:25" x14ac:dyDescent="0.25">
      <c r="Y11037" s="98"/>
    </row>
    <row r="11038" spans="25:25" x14ac:dyDescent="0.25">
      <c r="Y11038" s="98"/>
    </row>
    <row r="11039" spans="25:25" x14ac:dyDescent="0.25">
      <c r="Y11039" s="98"/>
    </row>
    <row r="11040" spans="25:25" x14ac:dyDescent="0.25">
      <c r="Y11040" s="98"/>
    </row>
    <row r="11041" spans="25:25" x14ac:dyDescent="0.25">
      <c r="Y11041" s="98"/>
    </row>
    <row r="11042" spans="25:25" x14ac:dyDescent="0.25">
      <c r="Y11042" s="98"/>
    </row>
    <row r="11043" spans="25:25" x14ac:dyDescent="0.25">
      <c r="Y11043" s="98"/>
    </row>
    <row r="11044" spans="25:25" x14ac:dyDescent="0.25">
      <c r="Y11044" s="98"/>
    </row>
    <row r="11045" spans="25:25" x14ac:dyDescent="0.25">
      <c r="Y11045" s="98"/>
    </row>
    <row r="11046" spans="25:25" x14ac:dyDescent="0.25">
      <c r="Y11046" s="98"/>
    </row>
    <row r="11047" spans="25:25" x14ac:dyDescent="0.25">
      <c r="Y11047" s="98"/>
    </row>
    <row r="11048" spans="25:25" x14ac:dyDescent="0.25">
      <c r="Y11048" s="98"/>
    </row>
    <row r="11049" spans="25:25" x14ac:dyDescent="0.25">
      <c r="Y11049" s="98"/>
    </row>
    <row r="11050" spans="25:25" x14ac:dyDescent="0.25">
      <c r="Y11050" s="98"/>
    </row>
    <row r="11051" spans="25:25" x14ac:dyDescent="0.25">
      <c r="Y11051" s="98"/>
    </row>
    <row r="11052" spans="25:25" x14ac:dyDescent="0.25">
      <c r="Y11052" s="98"/>
    </row>
    <row r="11053" spans="25:25" x14ac:dyDescent="0.25">
      <c r="Y11053" s="98"/>
    </row>
    <row r="11054" spans="25:25" x14ac:dyDescent="0.25">
      <c r="Y11054" s="98"/>
    </row>
    <row r="11055" spans="25:25" x14ac:dyDescent="0.25">
      <c r="Y11055" s="98"/>
    </row>
    <row r="11056" spans="25:25" x14ac:dyDescent="0.25">
      <c r="Y11056" s="98"/>
    </row>
    <row r="11057" spans="25:25" x14ac:dyDescent="0.25">
      <c r="Y11057" s="98"/>
    </row>
    <row r="11058" spans="25:25" x14ac:dyDescent="0.25">
      <c r="Y11058" s="98"/>
    </row>
    <row r="11059" spans="25:25" x14ac:dyDescent="0.25">
      <c r="Y11059" s="98"/>
    </row>
    <row r="11060" spans="25:25" x14ac:dyDescent="0.25">
      <c r="Y11060" s="98"/>
    </row>
    <row r="11061" spans="25:25" x14ac:dyDescent="0.25">
      <c r="Y11061" s="98"/>
    </row>
    <row r="11062" spans="25:25" x14ac:dyDescent="0.25">
      <c r="Y11062" s="98"/>
    </row>
    <row r="11063" spans="25:25" x14ac:dyDescent="0.25">
      <c r="Y11063" s="98"/>
    </row>
    <row r="11064" spans="25:25" x14ac:dyDescent="0.25">
      <c r="Y11064" s="98"/>
    </row>
    <row r="11065" spans="25:25" x14ac:dyDescent="0.25">
      <c r="Y11065" s="98"/>
    </row>
    <row r="11066" spans="25:25" x14ac:dyDescent="0.25">
      <c r="Y11066" s="98"/>
    </row>
    <row r="11067" spans="25:25" x14ac:dyDescent="0.25">
      <c r="Y11067" s="98"/>
    </row>
    <row r="11068" spans="25:25" x14ac:dyDescent="0.25">
      <c r="Y11068" s="98"/>
    </row>
    <row r="11069" spans="25:25" x14ac:dyDescent="0.25">
      <c r="Y11069" s="98"/>
    </row>
    <row r="11070" spans="25:25" x14ac:dyDescent="0.25">
      <c r="Y11070" s="98"/>
    </row>
    <row r="11071" spans="25:25" x14ac:dyDescent="0.25">
      <c r="Y11071" s="98"/>
    </row>
    <row r="11072" spans="25:25" x14ac:dyDescent="0.25">
      <c r="Y11072" s="98"/>
    </row>
    <row r="11073" spans="25:25" x14ac:dyDescent="0.25">
      <c r="Y11073" s="98"/>
    </row>
    <row r="11074" spans="25:25" x14ac:dyDescent="0.25">
      <c r="Y11074" s="98"/>
    </row>
    <row r="11075" spans="25:25" x14ac:dyDescent="0.25">
      <c r="Y11075" s="98"/>
    </row>
    <row r="11076" spans="25:25" x14ac:dyDescent="0.25">
      <c r="Y11076" s="98"/>
    </row>
    <row r="11077" spans="25:25" x14ac:dyDescent="0.25">
      <c r="Y11077" s="98"/>
    </row>
    <row r="11078" spans="25:25" x14ac:dyDescent="0.25">
      <c r="Y11078" s="98"/>
    </row>
    <row r="11079" spans="25:25" x14ac:dyDescent="0.25">
      <c r="Y11079" s="98"/>
    </row>
    <row r="11080" spans="25:25" x14ac:dyDescent="0.25">
      <c r="Y11080" s="98"/>
    </row>
    <row r="11081" spans="25:25" x14ac:dyDescent="0.25">
      <c r="Y11081" s="98"/>
    </row>
    <row r="11082" spans="25:25" x14ac:dyDescent="0.25">
      <c r="Y11082" s="98"/>
    </row>
    <row r="11083" spans="25:25" x14ac:dyDescent="0.25">
      <c r="Y11083" s="98"/>
    </row>
    <row r="11084" spans="25:25" x14ac:dyDescent="0.25">
      <c r="Y11084" s="98"/>
    </row>
    <row r="11085" spans="25:25" x14ac:dyDescent="0.25">
      <c r="Y11085" s="98"/>
    </row>
    <row r="11086" spans="25:25" x14ac:dyDescent="0.25">
      <c r="Y11086" s="98"/>
    </row>
    <row r="11087" spans="25:25" x14ac:dyDescent="0.25">
      <c r="Y11087" s="98"/>
    </row>
    <row r="11088" spans="25:25" x14ac:dyDescent="0.25">
      <c r="Y11088" s="98"/>
    </row>
    <row r="11089" spans="25:25" x14ac:dyDescent="0.25">
      <c r="Y11089" s="98"/>
    </row>
    <row r="11090" spans="25:25" x14ac:dyDescent="0.25">
      <c r="Y11090" s="98"/>
    </row>
    <row r="11091" spans="25:25" x14ac:dyDescent="0.25">
      <c r="Y11091" s="98"/>
    </row>
    <row r="11092" spans="25:25" x14ac:dyDescent="0.25">
      <c r="Y11092" s="98"/>
    </row>
    <row r="11093" spans="25:25" x14ac:dyDescent="0.25">
      <c r="Y11093" s="98"/>
    </row>
    <row r="11094" spans="25:25" x14ac:dyDescent="0.25">
      <c r="Y11094" s="98"/>
    </row>
    <row r="11095" spans="25:25" x14ac:dyDescent="0.25">
      <c r="Y11095" s="98"/>
    </row>
    <row r="11096" spans="25:25" x14ac:dyDescent="0.25">
      <c r="Y11096" s="98"/>
    </row>
    <row r="11097" spans="25:25" x14ac:dyDescent="0.25">
      <c r="Y11097" s="98"/>
    </row>
    <row r="11098" spans="25:25" x14ac:dyDescent="0.25">
      <c r="Y11098" s="98"/>
    </row>
    <row r="11099" spans="25:25" x14ac:dyDescent="0.25">
      <c r="Y11099" s="98"/>
    </row>
    <row r="11100" spans="25:25" x14ac:dyDescent="0.25">
      <c r="Y11100" s="98"/>
    </row>
    <row r="11101" spans="25:25" x14ac:dyDescent="0.25">
      <c r="Y11101" s="98"/>
    </row>
    <row r="11102" spans="25:25" x14ac:dyDescent="0.25">
      <c r="Y11102" s="98"/>
    </row>
    <row r="11103" spans="25:25" x14ac:dyDescent="0.25">
      <c r="Y11103" s="98"/>
    </row>
    <row r="11104" spans="25:25" x14ac:dyDescent="0.25">
      <c r="Y11104" s="98"/>
    </row>
    <row r="11105" spans="25:25" x14ac:dyDescent="0.25">
      <c r="Y11105" s="98"/>
    </row>
    <row r="11106" spans="25:25" x14ac:dyDescent="0.25">
      <c r="Y11106" s="98"/>
    </row>
    <row r="11107" spans="25:25" x14ac:dyDescent="0.25">
      <c r="Y11107" s="98"/>
    </row>
    <row r="11108" spans="25:25" x14ac:dyDescent="0.25">
      <c r="Y11108" s="98"/>
    </row>
    <row r="11109" spans="25:25" x14ac:dyDescent="0.25">
      <c r="Y11109" s="98"/>
    </row>
    <row r="11110" spans="25:25" x14ac:dyDescent="0.25">
      <c r="Y11110" s="98"/>
    </row>
    <row r="11111" spans="25:25" x14ac:dyDescent="0.25">
      <c r="Y11111" s="98"/>
    </row>
    <row r="11112" spans="25:25" x14ac:dyDescent="0.25">
      <c r="Y11112" s="98"/>
    </row>
    <row r="11113" spans="25:25" x14ac:dyDescent="0.25">
      <c r="Y11113" s="98"/>
    </row>
    <row r="11114" spans="25:25" x14ac:dyDescent="0.25">
      <c r="Y11114" s="98"/>
    </row>
    <row r="11115" spans="25:25" x14ac:dyDescent="0.25">
      <c r="Y11115" s="98"/>
    </row>
    <row r="11116" spans="25:25" x14ac:dyDescent="0.25">
      <c r="Y11116" s="98"/>
    </row>
    <row r="11117" spans="25:25" x14ac:dyDescent="0.25">
      <c r="Y11117" s="98"/>
    </row>
    <row r="11118" spans="25:25" x14ac:dyDescent="0.25">
      <c r="Y11118" s="98"/>
    </row>
    <row r="11119" spans="25:25" x14ac:dyDescent="0.25">
      <c r="Y11119" s="98"/>
    </row>
    <row r="11120" spans="25:25" x14ac:dyDescent="0.25">
      <c r="Y11120" s="98"/>
    </row>
    <row r="11121" spans="25:25" x14ac:dyDescent="0.25">
      <c r="Y11121" s="98"/>
    </row>
    <row r="11122" spans="25:25" x14ac:dyDescent="0.25">
      <c r="Y11122" s="98"/>
    </row>
    <row r="11123" spans="25:25" x14ac:dyDescent="0.25">
      <c r="Y11123" s="98"/>
    </row>
    <row r="11124" spans="25:25" x14ac:dyDescent="0.25">
      <c r="Y11124" s="98"/>
    </row>
    <row r="11125" spans="25:25" x14ac:dyDescent="0.25">
      <c r="Y11125" s="98"/>
    </row>
    <row r="11126" spans="25:25" x14ac:dyDescent="0.25">
      <c r="Y11126" s="98"/>
    </row>
    <row r="11127" spans="25:25" x14ac:dyDescent="0.25">
      <c r="Y11127" s="98"/>
    </row>
    <row r="11128" spans="25:25" x14ac:dyDescent="0.25">
      <c r="Y11128" s="98"/>
    </row>
    <row r="11129" spans="25:25" x14ac:dyDescent="0.25">
      <c r="Y11129" s="98"/>
    </row>
    <row r="11130" spans="25:25" x14ac:dyDescent="0.25">
      <c r="Y11130" s="98"/>
    </row>
    <row r="11131" spans="25:25" x14ac:dyDescent="0.25">
      <c r="Y11131" s="98"/>
    </row>
    <row r="11132" spans="25:25" x14ac:dyDescent="0.25">
      <c r="Y11132" s="98"/>
    </row>
    <row r="11133" spans="25:25" x14ac:dyDescent="0.25">
      <c r="Y11133" s="98"/>
    </row>
    <row r="11134" spans="25:25" x14ac:dyDescent="0.25">
      <c r="Y11134" s="98"/>
    </row>
    <row r="11135" spans="25:25" x14ac:dyDescent="0.25">
      <c r="Y11135" s="98"/>
    </row>
    <row r="11136" spans="25:25" x14ac:dyDescent="0.25">
      <c r="Y11136" s="98"/>
    </row>
    <row r="11137" spans="25:25" x14ac:dyDescent="0.25">
      <c r="Y11137" s="98"/>
    </row>
    <row r="11138" spans="25:25" x14ac:dyDescent="0.25">
      <c r="Y11138" s="98"/>
    </row>
    <row r="11139" spans="25:25" x14ac:dyDescent="0.25">
      <c r="Y11139" s="98"/>
    </row>
    <row r="11140" spans="25:25" x14ac:dyDescent="0.25">
      <c r="Y11140" s="98"/>
    </row>
    <row r="11141" spans="25:25" x14ac:dyDescent="0.25">
      <c r="Y11141" s="98"/>
    </row>
    <row r="11142" spans="25:25" x14ac:dyDescent="0.25">
      <c r="Y11142" s="98"/>
    </row>
    <row r="11143" spans="25:25" x14ac:dyDescent="0.25">
      <c r="Y11143" s="98"/>
    </row>
    <row r="11144" spans="25:25" x14ac:dyDescent="0.25">
      <c r="Y11144" s="98"/>
    </row>
    <row r="11145" spans="25:25" x14ac:dyDescent="0.25">
      <c r="Y11145" s="98"/>
    </row>
    <row r="11146" spans="25:25" x14ac:dyDescent="0.25">
      <c r="Y11146" s="98"/>
    </row>
    <row r="11147" spans="25:25" x14ac:dyDescent="0.25">
      <c r="Y11147" s="98"/>
    </row>
    <row r="11148" spans="25:25" x14ac:dyDescent="0.25">
      <c r="Y11148" s="98"/>
    </row>
    <row r="11149" spans="25:25" x14ac:dyDescent="0.25">
      <c r="Y11149" s="98"/>
    </row>
    <row r="11150" spans="25:25" x14ac:dyDescent="0.25">
      <c r="Y11150" s="98"/>
    </row>
    <row r="11151" spans="25:25" x14ac:dyDescent="0.25">
      <c r="Y11151" s="98"/>
    </row>
    <row r="11152" spans="25:25" x14ac:dyDescent="0.25">
      <c r="Y11152" s="98"/>
    </row>
    <row r="11153" spans="25:25" x14ac:dyDescent="0.25">
      <c r="Y11153" s="98"/>
    </row>
    <row r="11154" spans="25:25" x14ac:dyDescent="0.25">
      <c r="Y11154" s="98"/>
    </row>
    <row r="11155" spans="25:25" x14ac:dyDescent="0.25">
      <c r="Y11155" s="98"/>
    </row>
    <row r="11156" spans="25:25" x14ac:dyDescent="0.25">
      <c r="Y11156" s="98"/>
    </row>
    <row r="11157" spans="25:25" x14ac:dyDescent="0.25">
      <c r="Y11157" s="98"/>
    </row>
    <row r="11158" spans="25:25" x14ac:dyDescent="0.25">
      <c r="Y11158" s="98"/>
    </row>
    <row r="11159" spans="25:25" x14ac:dyDescent="0.25">
      <c r="Y11159" s="98"/>
    </row>
    <row r="11160" spans="25:25" x14ac:dyDescent="0.25">
      <c r="Y11160" s="98"/>
    </row>
    <row r="11161" spans="25:25" x14ac:dyDescent="0.25">
      <c r="Y11161" s="98"/>
    </row>
    <row r="11162" spans="25:25" x14ac:dyDescent="0.25">
      <c r="Y11162" s="98"/>
    </row>
    <row r="11163" spans="25:25" x14ac:dyDescent="0.25">
      <c r="Y11163" s="98"/>
    </row>
    <row r="11164" spans="25:25" x14ac:dyDescent="0.25">
      <c r="Y11164" s="98"/>
    </row>
    <row r="11165" spans="25:25" x14ac:dyDescent="0.25">
      <c r="Y11165" s="98"/>
    </row>
    <row r="11166" spans="25:25" x14ac:dyDescent="0.25">
      <c r="Y11166" s="98"/>
    </row>
    <row r="11167" spans="25:25" x14ac:dyDescent="0.25">
      <c r="Y11167" s="98"/>
    </row>
    <row r="11168" spans="25:25" x14ac:dyDescent="0.25">
      <c r="Y11168" s="98"/>
    </row>
    <row r="11169" spans="25:25" x14ac:dyDescent="0.25">
      <c r="Y11169" s="98"/>
    </row>
    <row r="11170" spans="25:25" x14ac:dyDescent="0.25">
      <c r="Y11170" s="98"/>
    </row>
    <row r="11171" spans="25:25" x14ac:dyDescent="0.25">
      <c r="Y11171" s="98"/>
    </row>
    <row r="11172" spans="25:25" x14ac:dyDescent="0.25">
      <c r="Y11172" s="98"/>
    </row>
    <row r="11173" spans="25:25" x14ac:dyDescent="0.25">
      <c r="Y11173" s="98"/>
    </row>
    <row r="11174" spans="25:25" x14ac:dyDescent="0.25">
      <c r="Y11174" s="98"/>
    </row>
    <row r="11175" spans="25:25" x14ac:dyDescent="0.25">
      <c r="Y11175" s="98"/>
    </row>
    <row r="11176" spans="25:25" x14ac:dyDescent="0.25">
      <c r="Y11176" s="98"/>
    </row>
    <row r="11177" spans="25:25" x14ac:dyDescent="0.25">
      <c r="Y11177" s="98"/>
    </row>
    <row r="11178" spans="25:25" x14ac:dyDescent="0.25">
      <c r="Y11178" s="98"/>
    </row>
    <row r="11179" spans="25:25" x14ac:dyDescent="0.25">
      <c r="Y11179" s="98"/>
    </row>
    <row r="11180" spans="25:25" x14ac:dyDescent="0.25">
      <c r="Y11180" s="98"/>
    </row>
    <row r="11181" spans="25:25" x14ac:dyDescent="0.25">
      <c r="Y11181" s="98"/>
    </row>
    <row r="11182" spans="25:25" x14ac:dyDescent="0.25">
      <c r="Y11182" s="98"/>
    </row>
    <row r="11183" spans="25:25" x14ac:dyDescent="0.25">
      <c r="Y11183" s="98"/>
    </row>
    <row r="11184" spans="25:25" x14ac:dyDescent="0.25">
      <c r="Y11184" s="98"/>
    </row>
    <row r="11185" spans="25:25" x14ac:dyDescent="0.25">
      <c r="Y11185" s="98"/>
    </row>
    <row r="11186" spans="25:25" x14ac:dyDescent="0.25">
      <c r="Y11186" s="98"/>
    </row>
    <row r="11187" spans="25:25" x14ac:dyDescent="0.25">
      <c r="Y11187" s="98"/>
    </row>
    <row r="11188" spans="25:25" x14ac:dyDescent="0.25">
      <c r="Y11188" s="98"/>
    </row>
    <row r="11189" spans="25:25" x14ac:dyDescent="0.25">
      <c r="Y11189" s="98"/>
    </row>
    <row r="11190" spans="25:25" x14ac:dyDescent="0.25">
      <c r="Y11190" s="98"/>
    </row>
    <row r="11191" spans="25:25" x14ac:dyDescent="0.25">
      <c r="Y11191" s="98"/>
    </row>
    <row r="11192" spans="25:25" x14ac:dyDescent="0.25">
      <c r="Y11192" s="98"/>
    </row>
    <row r="11193" spans="25:25" x14ac:dyDescent="0.25">
      <c r="Y11193" s="98"/>
    </row>
    <row r="11194" spans="25:25" x14ac:dyDescent="0.25">
      <c r="Y11194" s="98"/>
    </row>
    <row r="11195" spans="25:25" x14ac:dyDescent="0.25">
      <c r="Y11195" s="98"/>
    </row>
    <row r="11196" spans="25:25" x14ac:dyDescent="0.25">
      <c r="Y11196" s="98"/>
    </row>
    <row r="11197" spans="25:25" x14ac:dyDescent="0.25">
      <c r="Y11197" s="98"/>
    </row>
    <row r="11198" spans="25:25" x14ac:dyDescent="0.25">
      <c r="Y11198" s="98"/>
    </row>
    <row r="11199" spans="25:25" x14ac:dyDescent="0.25">
      <c r="Y11199" s="98"/>
    </row>
    <row r="11200" spans="25:25" x14ac:dyDescent="0.25">
      <c r="Y11200" s="98"/>
    </row>
    <row r="11201" spans="25:25" x14ac:dyDescent="0.25">
      <c r="Y11201" s="98"/>
    </row>
    <row r="11202" spans="25:25" x14ac:dyDescent="0.25">
      <c r="Y11202" s="98"/>
    </row>
    <row r="11203" spans="25:25" x14ac:dyDescent="0.25">
      <c r="Y11203" s="98"/>
    </row>
    <row r="11204" spans="25:25" x14ac:dyDescent="0.25">
      <c r="Y11204" s="98"/>
    </row>
    <row r="11205" spans="25:25" x14ac:dyDescent="0.25">
      <c r="Y11205" s="98"/>
    </row>
    <row r="11206" spans="25:25" x14ac:dyDescent="0.25">
      <c r="Y11206" s="98"/>
    </row>
    <row r="11207" spans="25:25" x14ac:dyDescent="0.25">
      <c r="Y11207" s="98"/>
    </row>
    <row r="11208" spans="25:25" x14ac:dyDescent="0.25">
      <c r="Y11208" s="98"/>
    </row>
    <row r="11209" spans="25:25" x14ac:dyDescent="0.25">
      <c r="Y11209" s="98"/>
    </row>
    <row r="11210" spans="25:25" x14ac:dyDescent="0.25">
      <c r="Y11210" s="98"/>
    </row>
    <row r="11211" spans="25:25" x14ac:dyDescent="0.25">
      <c r="Y11211" s="98"/>
    </row>
    <row r="11212" spans="25:25" x14ac:dyDescent="0.25">
      <c r="Y11212" s="98"/>
    </row>
    <row r="11213" spans="25:25" x14ac:dyDescent="0.25">
      <c r="Y11213" s="98"/>
    </row>
    <row r="11214" spans="25:25" x14ac:dyDescent="0.25">
      <c r="Y11214" s="98"/>
    </row>
    <row r="11215" spans="25:25" x14ac:dyDescent="0.25">
      <c r="Y11215" s="98"/>
    </row>
    <row r="11216" spans="25:25" x14ac:dyDescent="0.25">
      <c r="Y11216" s="98"/>
    </row>
    <row r="11217" spans="25:25" x14ac:dyDescent="0.25">
      <c r="Y11217" s="98"/>
    </row>
    <row r="11218" spans="25:25" x14ac:dyDescent="0.25">
      <c r="Y11218" s="98"/>
    </row>
    <row r="11219" spans="25:25" x14ac:dyDescent="0.25">
      <c r="Y11219" s="98"/>
    </row>
    <row r="11220" spans="25:25" x14ac:dyDescent="0.25">
      <c r="Y11220" s="98"/>
    </row>
    <row r="11221" spans="25:25" x14ac:dyDescent="0.25">
      <c r="Y11221" s="98"/>
    </row>
    <row r="11222" spans="25:25" x14ac:dyDescent="0.25">
      <c r="Y11222" s="98"/>
    </row>
    <row r="11223" spans="25:25" x14ac:dyDescent="0.25">
      <c r="Y11223" s="98"/>
    </row>
    <row r="11224" spans="25:25" x14ac:dyDescent="0.25">
      <c r="Y11224" s="98"/>
    </row>
    <row r="11225" spans="25:25" x14ac:dyDescent="0.25">
      <c r="Y11225" s="98"/>
    </row>
    <row r="11226" spans="25:25" x14ac:dyDescent="0.25">
      <c r="Y11226" s="98"/>
    </row>
    <row r="11227" spans="25:25" x14ac:dyDescent="0.25">
      <c r="Y11227" s="98"/>
    </row>
    <row r="11228" spans="25:25" x14ac:dyDescent="0.25">
      <c r="Y11228" s="98"/>
    </row>
    <row r="11229" spans="25:25" x14ac:dyDescent="0.25">
      <c r="Y11229" s="98"/>
    </row>
    <row r="11230" spans="25:25" x14ac:dyDescent="0.25">
      <c r="Y11230" s="98"/>
    </row>
    <row r="11231" spans="25:25" x14ac:dyDescent="0.25">
      <c r="Y11231" s="98"/>
    </row>
    <row r="11232" spans="25:25" x14ac:dyDescent="0.25">
      <c r="Y11232" s="98"/>
    </row>
    <row r="11233" spans="25:25" x14ac:dyDescent="0.25">
      <c r="Y11233" s="98"/>
    </row>
    <row r="11234" spans="25:25" x14ac:dyDescent="0.25">
      <c r="Y11234" s="98"/>
    </row>
    <row r="11235" spans="25:25" x14ac:dyDescent="0.25">
      <c r="Y11235" s="98"/>
    </row>
    <row r="11236" spans="25:25" x14ac:dyDescent="0.25">
      <c r="Y11236" s="98"/>
    </row>
    <row r="11237" spans="25:25" x14ac:dyDescent="0.25">
      <c r="Y11237" s="98"/>
    </row>
    <row r="11238" spans="25:25" x14ac:dyDescent="0.25">
      <c r="Y11238" s="98"/>
    </row>
    <row r="11239" spans="25:25" x14ac:dyDescent="0.25">
      <c r="Y11239" s="98"/>
    </row>
    <row r="11240" spans="25:25" x14ac:dyDescent="0.25">
      <c r="Y11240" s="98"/>
    </row>
    <row r="11241" spans="25:25" x14ac:dyDescent="0.25">
      <c r="Y11241" s="98"/>
    </row>
    <row r="11242" spans="25:25" x14ac:dyDescent="0.25">
      <c r="Y11242" s="98"/>
    </row>
    <row r="11243" spans="25:25" x14ac:dyDescent="0.25">
      <c r="Y11243" s="98"/>
    </row>
    <row r="11244" spans="25:25" x14ac:dyDescent="0.25">
      <c r="Y11244" s="98"/>
    </row>
    <row r="11245" spans="25:25" x14ac:dyDescent="0.25">
      <c r="Y11245" s="98"/>
    </row>
    <row r="11246" spans="25:25" x14ac:dyDescent="0.25">
      <c r="Y11246" s="98"/>
    </row>
    <row r="11247" spans="25:25" x14ac:dyDescent="0.25">
      <c r="Y11247" s="98"/>
    </row>
    <row r="11248" spans="25:25" x14ac:dyDescent="0.25">
      <c r="Y11248" s="98"/>
    </row>
    <row r="11249" spans="25:25" x14ac:dyDescent="0.25">
      <c r="Y11249" s="98"/>
    </row>
    <row r="11250" spans="25:25" x14ac:dyDescent="0.25">
      <c r="Y11250" s="98"/>
    </row>
    <row r="11251" spans="25:25" x14ac:dyDescent="0.25">
      <c r="Y11251" s="98"/>
    </row>
    <row r="11252" spans="25:25" x14ac:dyDescent="0.25">
      <c r="Y11252" s="98"/>
    </row>
    <row r="11253" spans="25:25" x14ac:dyDescent="0.25">
      <c r="Y11253" s="98"/>
    </row>
    <row r="11254" spans="25:25" x14ac:dyDescent="0.25">
      <c r="Y11254" s="98"/>
    </row>
    <row r="11255" spans="25:25" x14ac:dyDescent="0.25">
      <c r="Y11255" s="98"/>
    </row>
    <row r="11256" spans="25:25" x14ac:dyDescent="0.25">
      <c r="Y11256" s="98"/>
    </row>
    <row r="11257" spans="25:25" x14ac:dyDescent="0.25">
      <c r="Y11257" s="98"/>
    </row>
    <row r="11258" spans="25:25" x14ac:dyDescent="0.25">
      <c r="Y11258" s="98"/>
    </row>
    <row r="11259" spans="25:25" x14ac:dyDescent="0.25">
      <c r="Y11259" s="98"/>
    </row>
    <row r="11260" spans="25:25" x14ac:dyDescent="0.25">
      <c r="Y11260" s="98"/>
    </row>
    <row r="11261" spans="25:25" x14ac:dyDescent="0.25">
      <c r="Y11261" s="98"/>
    </row>
    <row r="11262" spans="25:25" x14ac:dyDescent="0.25">
      <c r="Y11262" s="98"/>
    </row>
    <row r="11263" spans="25:25" x14ac:dyDescent="0.25">
      <c r="Y11263" s="98"/>
    </row>
    <row r="11264" spans="25:25" x14ac:dyDescent="0.25">
      <c r="Y11264" s="98"/>
    </row>
    <row r="11265" spans="25:25" x14ac:dyDescent="0.25">
      <c r="Y11265" s="98"/>
    </row>
    <row r="11266" spans="25:25" x14ac:dyDescent="0.25">
      <c r="Y11266" s="98"/>
    </row>
    <row r="11267" spans="25:25" x14ac:dyDescent="0.25">
      <c r="Y11267" s="98"/>
    </row>
    <row r="11268" spans="25:25" x14ac:dyDescent="0.25">
      <c r="Y11268" s="98"/>
    </row>
    <row r="11269" spans="25:25" x14ac:dyDescent="0.25">
      <c r="Y11269" s="98"/>
    </row>
    <row r="11270" spans="25:25" x14ac:dyDescent="0.25">
      <c r="Y11270" s="98"/>
    </row>
    <row r="11271" spans="25:25" x14ac:dyDescent="0.25">
      <c r="Y11271" s="98"/>
    </row>
    <row r="11272" spans="25:25" x14ac:dyDescent="0.25">
      <c r="Y11272" s="98"/>
    </row>
    <row r="11273" spans="25:25" x14ac:dyDescent="0.25">
      <c r="Y11273" s="98"/>
    </row>
    <row r="11274" spans="25:25" x14ac:dyDescent="0.25">
      <c r="Y11274" s="98"/>
    </row>
    <row r="11275" spans="25:25" x14ac:dyDescent="0.25">
      <c r="Y11275" s="98"/>
    </row>
    <row r="11276" spans="25:25" x14ac:dyDescent="0.25">
      <c r="Y11276" s="98"/>
    </row>
    <row r="11277" spans="25:25" x14ac:dyDescent="0.25">
      <c r="Y11277" s="98"/>
    </row>
    <row r="11278" spans="25:25" x14ac:dyDescent="0.25">
      <c r="Y11278" s="98"/>
    </row>
    <row r="11279" spans="25:25" x14ac:dyDescent="0.25">
      <c r="Y11279" s="98"/>
    </row>
    <row r="11280" spans="25:25" x14ac:dyDescent="0.25">
      <c r="Y11280" s="98"/>
    </row>
    <row r="11281" spans="25:25" x14ac:dyDescent="0.25">
      <c r="Y11281" s="98"/>
    </row>
    <row r="11282" spans="25:25" x14ac:dyDescent="0.25">
      <c r="Y11282" s="98"/>
    </row>
    <row r="11283" spans="25:25" x14ac:dyDescent="0.25">
      <c r="Y11283" s="98"/>
    </row>
    <row r="11284" spans="25:25" x14ac:dyDescent="0.25">
      <c r="Y11284" s="98"/>
    </row>
    <row r="11285" spans="25:25" x14ac:dyDescent="0.25">
      <c r="Y11285" s="98"/>
    </row>
    <row r="11286" spans="25:25" x14ac:dyDescent="0.25">
      <c r="Y11286" s="98"/>
    </row>
    <row r="11287" spans="25:25" x14ac:dyDescent="0.25">
      <c r="Y11287" s="98"/>
    </row>
    <row r="11288" spans="25:25" x14ac:dyDescent="0.25">
      <c r="Y11288" s="98"/>
    </row>
    <row r="11289" spans="25:25" x14ac:dyDescent="0.25">
      <c r="Y11289" s="98"/>
    </row>
    <row r="11290" spans="25:25" x14ac:dyDescent="0.25">
      <c r="Y11290" s="98"/>
    </row>
    <row r="11291" spans="25:25" x14ac:dyDescent="0.25">
      <c r="Y11291" s="98"/>
    </row>
    <row r="11292" spans="25:25" x14ac:dyDescent="0.25">
      <c r="Y11292" s="98"/>
    </row>
    <row r="11293" spans="25:25" x14ac:dyDescent="0.25">
      <c r="Y11293" s="98"/>
    </row>
    <row r="11294" spans="25:25" x14ac:dyDescent="0.25">
      <c r="Y11294" s="98"/>
    </row>
    <row r="11295" spans="25:25" x14ac:dyDescent="0.25">
      <c r="Y11295" s="98"/>
    </row>
    <row r="11296" spans="25:25" x14ac:dyDescent="0.25">
      <c r="Y11296" s="98"/>
    </row>
    <row r="11297" spans="25:25" x14ac:dyDescent="0.25">
      <c r="Y11297" s="98"/>
    </row>
    <row r="11298" spans="25:25" x14ac:dyDescent="0.25">
      <c r="Y11298" s="98"/>
    </row>
    <row r="11299" spans="25:25" x14ac:dyDescent="0.25">
      <c r="Y11299" s="98"/>
    </row>
    <row r="11300" spans="25:25" x14ac:dyDescent="0.25">
      <c r="Y11300" s="98"/>
    </row>
    <row r="11301" spans="25:25" x14ac:dyDescent="0.25">
      <c r="Y11301" s="98"/>
    </row>
    <row r="11302" spans="25:25" x14ac:dyDescent="0.25">
      <c r="Y11302" s="98"/>
    </row>
    <row r="11303" spans="25:25" x14ac:dyDescent="0.25">
      <c r="Y11303" s="98"/>
    </row>
    <row r="11304" spans="25:25" x14ac:dyDescent="0.25">
      <c r="Y11304" s="98"/>
    </row>
    <row r="11305" spans="25:25" x14ac:dyDescent="0.25">
      <c r="Y11305" s="98"/>
    </row>
    <row r="11306" spans="25:25" x14ac:dyDescent="0.25">
      <c r="Y11306" s="98"/>
    </row>
    <row r="11307" spans="25:25" x14ac:dyDescent="0.25">
      <c r="Y11307" s="98"/>
    </row>
    <row r="11308" spans="25:25" x14ac:dyDescent="0.25">
      <c r="Y11308" s="98"/>
    </row>
    <row r="11309" spans="25:25" x14ac:dyDescent="0.25">
      <c r="Y11309" s="98"/>
    </row>
    <row r="11310" spans="25:25" x14ac:dyDescent="0.25">
      <c r="Y11310" s="98"/>
    </row>
    <row r="11311" spans="25:25" x14ac:dyDescent="0.25">
      <c r="Y11311" s="98"/>
    </row>
    <row r="11312" spans="25:25" x14ac:dyDescent="0.25">
      <c r="Y11312" s="98"/>
    </row>
    <row r="11313" spans="25:25" x14ac:dyDescent="0.25">
      <c r="Y11313" s="98"/>
    </row>
    <row r="11314" spans="25:25" x14ac:dyDescent="0.25">
      <c r="Y11314" s="98"/>
    </row>
    <row r="11315" spans="25:25" x14ac:dyDescent="0.25">
      <c r="Y11315" s="98"/>
    </row>
    <row r="11316" spans="25:25" x14ac:dyDescent="0.25">
      <c r="Y11316" s="98"/>
    </row>
    <row r="11317" spans="25:25" x14ac:dyDescent="0.25">
      <c r="Y11317" s="98"/>
    </row>
    <row r="11318" spans="25:25" x14ac:dyDescent="0.25">
      <c r="Y11318" s="98"/>
    </row>
    <row r="11319" spans="25:25" x14ac:dyDescent="0.25">
      <c r="Y11319" s="98"/>
    </row>
    <row r="11320" spans="25:25" x14ac:dyDescent="0.25">
      <c r="Y11320" s="98"/>
    </row>
    <row r="11321" spans="25:25" x14ac:dyDescent="0.25">
      <c r="Y11321" s="98"/>
    </row>
    <row r="11322" spans="25:25" x14ac:dyDescent="0.25">
      <c r="Y11322" s="98"/>
    </row>
    <row r="11323" spans="25:25" x14ac:dyDescent="0.25">
      <c r="Y11323" s="98"/>
    </row>
    <row r="11324" spans="25:25" x14ac:dyDescent="0.25">
      <c r="Y11324" s="98"/>
    </row>
    <row r="11325" spans="25:25" x14ac:dyDescent="0.25">
      <c r="Y11325" s="98"/>
    </row>
    <row r="11326" spans="25:25" x14ac:dyDescent="0.25">
      <c r="Y11326" s="98"/>
    </row>
    <row r="11327" spans="25:25" x14ac:dyDescent="0.25">
      <c r="Y11327" s="98"/>
    </row>
    <row r="11328" spans="25:25" x14ac:dyDescent="0.25">
      <c r="Y11328" s="98"/>
    </row>
    <row r="11329" spans="25:25" x14ac:dyDescent="0.25">
      <c r="Y11329" s="98"/>
    </row>
    <row r="11330" spans="25:25" x14ac:dyDescent="0.25">
      <c r="Y11330" s="98"/>
    </row>
    <row r="11331" spans="25:25" x14ac:dyDescent="0.25">
      <c r="Y11331" s="98"/>
    </row>
    <row r="11332" spans="25:25" x14ac:dyDescent="0.25">
      <c r="Y11332" s="98"/>
    </row>
    <row r="11333" spans="25:25" x14ac:dyDescent="0.25">
      <c r="Y11333" s="98"/>
    </row>
    <row r="11334" spans="25:25" x14ac:dyDescent="0.25">
      <c r="Y11334" s="98"/>
    </row>
    <row r="11335" spans="25:25" x14ac:dyDescent="0.25">
      <c r="Y11335" s="98"/>
    </row>
    <row r="11336" spans="25:25" x14ac:dyDescent="0.25">
      <c r="Y11336" s="98"/>
    </row>
    <row r="11337" spans="25:25" x14ac:dyDescent="0.25">
      <c r="Y11337" s="98"/>
    </row>
    <row r="11338" spans="25:25" x14ac:dyDescent="0.25">
      <c r="Y11338" s="98"/>
    </row>
    <row r="11339" spans="25:25" x14ac:dyDescent="0.25">
      <c r="Y11339" s="98"/>
    </row>
    <row r="11340" spans="25:25" x14ac:dyDescent="0.25">
      <c r="Y11340" s="98"/>
    </row>
    <row r="11341" spans="25:25" x14ac:dyDescent="0.25">
      <c r="Y11341" s="98"/>
    </row>
    <row r="11342" spans="25:25" x14ac:dyDescent="0.25">
      <c r="Y11342" s="98"/>
    </row>
    <row r="11343" spans="25:25" x14ac:dyDescent="0.25">
      <c r="Y11343" s="98"/>
    </row>
    <row r="11344" spans="25:25" x14ac:dyDescent="0.25">
      <c r="Y11344" s="98"/>
    </row>
    <row r="11345" spans="25:25" x14ac:dyDescent="0.25">
      <c r="Y11345" s="98"/>
    </row>
    <row r="11346" spans="25:25" x14ac:dyDescent="0.25">
      <c r="Y11346" s="98"/>
    </row>
    <row r="11347" spans="25:25" x14ac:dyDescent="0.25">
      <c r="Y11347" s="98"/>
    </row>
    <row r="11348" spans="25:25" x14ac:dyDescent="0.25">
      <c r="Y11348" s="98"/>
    </row>
    <row r="11349" spans="25:25" x14ac:dyDescent="0.25">
      <c r="Y11349" s="98"/>
    </row>
    <row r="11350" spans="25:25" x14ac:dyDescent="0.25">
      <c r="Y11350" s="98"/>
    </row>
    <row r="11351" spans="25:25" x14ac:dyDescent="0.25">
      <c r="Y11351" s="98"/>
    </row>
    <row r="11352" spans="25:25" x14ac:dyDescent="0.25">
      <c r="Y11352" s="98"/>
    </row>
    <row r="11353" spans="25:25" x14ac:dyDescent="0.25">
      <c r="Y11353" s="98"/>
    </row>
    <row r="11354" spans="25:25" x14ac:dyDescent="0.25">
      <c r="Y11354" s="98"/>
    </row>
    <row r="11355" spans="25:25" x14ac:dyDescent="0.25">
      <c r="Y11355" s="98"/>
    </row>
    <row r="11356" spans="25:25" x14ac:dyDescent="0.25">
      <c r="Y11356" s="98"/>
    </row>
    <row r="11357" spans="25:25" x14ac:dyDescent="0.25">
      <c r="Y11357" s="98"/>
    </row>
    <row r="11358" spans="25:25" x14ac:dyDescent="0.25">
      <c r="Y11358" s="98"/>
    </row>
    <row r="11359" spans="25:25" x14ac:dyDescent="0.25">
      <c r="Y11359" s="98"/>
    </row>
    <row r="11360" spans="25:25" x14ac:dyDescent="0.25">
      <c r="Y11360" s="98"/>
    </row>
    <row r="11361" spans="25:25" x14ac:dyDescent="0.25">
      <c r="Y11361" s="98"/>
    </row>
    <row r="11362" spans="25:25" x14ac:dyDescent="0.25">
      <c r="Y11362" s="98"/>
    </row>
    <row r="11363" spans="25:25" x14ac:dyDescent="0.25">
      <c r="Y11363" s="98"/>
    </row>
    <row r="11364" spans="25:25" x14ac:dyDescent="0.25">
      <c r="Y11364" s="98"/>
    </row>
    <row r="11365" spans="25:25" x14ac:dyDescent="0.25">
      <c r="Y11365" s="98"/>
    </row>
    <row r="11366" spans="25:25" x14ac:dyDescent="0.25">
      <c r="Y11366" s="98"/>
    </row>
    <row r="11367" spans="25:25" x14ac:dyDescent="0.25">
      <c r="Y11367" s="98"/>
    </row>
    <row r="11368" spans="25:25" x14ac:dyDescent="0.25">
      <c r="Y11368" s="98"/>
    </row>
    <row r="11369" spans="25:25" x14ac:dyDescent="0.25">
      <c r="Y11369" s="98"/>
    </row>
    <row r="11370" spans="25:25" x14ac:dyDescent="0.25">
      <c r="Y11370" s="98"/>
    </row>
    <row r="11371" spans="25:25" x14ac:dyDescent="0.25">
      <c r="Y11371" s="98"/>
    </row>
    <row r="11372" spans="25:25" x14ac:dyDescent="0.25">
      <c r="Y11372" s="98"/>
    </row>
    <row r="11373" spans="25:25" x14ac:dyDescent="0.25">
      <c r="Y11373" s="98"/>
    </row>
    <row r="11374" spans="25:25" x14ac:dyDescent="0.25">
      <c r="Y11374" s="98"/>
    </row>
    <row r="11375" spans="25:25" x14ac:dyDescent="0.25">
      <c r="Y11375" s="98"/>
    </row>
    <row r="11376" spans="25:25" x14ac:dyDescent="0.25">
      <c r="Y11376" s="98"/>
    </row>
    <row r="11377" spans="25:25" x14ac:dyDescent="0.25">
      <c r="Y11377" s="98"/>
    </row>
    <row r="11378" spans="25:25" x14ac:dyDescent="0.25">
      <c r="Y11378" s="98"/>
    </row>
    <row r="11379" spans="25:25" x14ac:dyDescent="0.25">
      <c r="Y11379" s="98"/>
    </row>
    <row r="11380" spans="25:25" x14ac:dyDescent="0.25">
      <c r="Y11380" s="98"/>
    </row>
    <row r="11381" spans="25:25" x14ac:dyDescent="0.25">
      <c r="Y11381" s="98"/>
    </row>
    <row r="11382" spans="25:25" x14ac:dyDescent="0.25">
      <c r="Y11382" s="98"/>
    </row>
    <row r="11383" spans="25:25" x14ac:dyDescent="0.25">
      <c r="Y11383" s="98"/>
    </row>
    <row r="11384" spans="25:25" x14ac:dyDescent="0.25">
      <c r="Y11384" s="98"/>
    </row>
    <row r="11385" spans="25:25" x14ac:dyDescent="0.25">
      <c r="Y11385" s="98"/>
    </row>
    <row r="11386" spans="25:25" x14ac:dyDescent="0.25">
      <c r="Y11386" s="98"/>
    </row>
    <row r="11387" spans="25:25" x14ac:dyDescent="0.25">
      <c r="Y11387" s="98"/>
    </row>
    <row r="11388" spans="25:25" x14ac:dyDescent="0.25">
      <c r="Y11388" s="98"/>
    </row>
    <row r="11389" spans="25:25" x14ac:dyDescent="0.25">
      <c r="Y11389" s="98"/>
    </row>
    <row r="11390" spans="25:25" x14ac:dyDescent="0.25">
      <c r="Y11390" s="98"/>
    </row>
    <row r="11391" spans="25:25" x14ac:dyDescent="0.25">
      <c r="Y11391" s="98"/>
    </row>
    <row r="11392" spans="25:25" x14ac:dyDescent="0.25">
      <c r="Y11392" s="98"/>
    </row>
    <row r="11393" spans="25:25" x14ac:dyDescent="0.25">
      <c r="Y11393" s="98"/>
    </row>
    <row r="11394" spans="25:25" x14ac:dyDescent="0.25">
      <c r="Y11394" s="98"/>
    </row>
    <row r="11395" spans="25:25" x14ac:dyDescent="0.25">
      <c r="Y11395" s="98"/>
    </row>
    <row r="11396" spans="25:25" x14ac:dyDescent="0.25">
      <c r="Y11396" s="98"/>
    </row>
    <row r="11397" spans="25:25" x14ac:dyDescent="0.25">
      <c r="Y11397" s="98"/>
    </row>
    <row r="11398" spans="25:25" x14ac:dyDescent="0.25">
      <c r="Y11398" s="98"/>
    </row>
    <row r="11399" spans="25:25" x14ac:dyDescent="0.25">
      <c r="Y11399" s="98"/>
    </row>
    <row r="11400" spans="25:25" x14ac:dyDescent="0.25">
      <c r="Y11400" s="98"/>
    </row>
    <row r="11401" spans="25:25" x14ac:dyDescent="0.25">
      <c r="Y11401" s="98"/>
    </row>
    <row r="11402" spans="25:25" x14ac:dyDescent="0.25">
      <c r="Y11402" s="98"/>
    </row>
    <row r="11403" spans="25:25" x14ac:dyDescent="0.25">
      <c r="Y11403" s="98"/>
    </row>
    <row r="11404" spans="25:25" x14ac:dyDescent="0.25">
      <c r="Y11404" s="98"/>
    </row>
    <row r="11405" spans="25:25" x14ac:dyDescent="0.25">
      <c r="Y11405" s="98"/>
    </row>
    <row r="11406" spans="25:25" x14ac:dyDescent="0.25">
      <c r="Y11406" s="98"/>
    </row>
    <row r="11407" spans="25:25" x14ac:dyDescent="0.25">
      <c r="Y11407" s="98"/>
    </row>
    <row r="11408" spans="25:25" x14ac:dyDescent="0.25">
      <c r="Y11408" s="98"/>
    </row>
    <row r="11409" spans="25:25" x14ac:dyDescent="0.25">
      <c r="Y11409" s="98"/>
    </row>
    <row r="11410" spans="25:25" x14ac:dyDescent="0.25">
      <c r="Y11410" s="98"/>
    </row>
    <row r="11411" spans="25:25" x14ac:dyDescent="0.25">
      <c r="Y11411" s="98"/>
    </row>
    <row r="11412" spans="25:25" x14ac:dyDescent="0.25">
      <c r="Y11412" s="98"/>
    </row>
    <row r="11413" spans="25:25" x14ac:dyDescent="0.25">
      <c r="Y11413" s="98"/>
    </row>
    <row r="11414" spans="25:25" x14ac:dyDescent="0.25">
      <c r="Y11414" s="98"/>
    </row>
    <row r="11415" spans="25:25" x14ac:dyDescent="0.25">
      <c r="Y11415" s="98"/>
    </row>
    <row r="11416" spans="25:25" x14ac:dyDescent="0.25">
      <c r="Y11416" s="98"/>
    </row>
    <row r="11417" spans="25:25" x14ac:dyDescent="0.25">
      <c r="Y11417" s="98"/>
    </row>
    <row r="11418" spans="25:25" x14ac:dyDescent="0.25">
      <c r="Y11418" s="98"/>
    </row>
    <row r="11419" spans="25:25" x14ac:dyDescent="0.25">
      <c r="Y11419" s="98"/>
    </row>
    <row r="11420" spans="25:25" x14ac:dyDescent="0.25">
      <c r="Y11420" s="98"/>
    </row>
    <row r="11421" spans="25:25" x14ac:dyDescent="0.25">
      <c r="Y11421" s="98"/>
    </row>
    <row r="11422" spans="25:25" x14ac:dyDescent="0.25">
      <c r="Y11422" s="98"/>
    </row>
    <row r="11423" spans="25:25" x14ac:dyDescent="0.25">
      <c r="Y11423" s="98"/>
    </row>
    <row r="11424" spans="25:25" x14ac:dyDescent="0.25">
      <c r="Y11424" s="98"/>
    </row>
    <row r="11425" spans="25:25" x14ac:dyDescent="0.25">
      <c r="Y11425" s="98"/>
    </row>
    <row r="11426" spans="25:25" x14ac:dyDescent="0.25">
      <c r="Y11426" s="98"/>
    </row>
    <row r="11427" spans="25:25" x14ac:dyDescent="0.25">
      <c r="Y11427" s="98"/>
    </row>
    <row r="11428" spans="25:25" x14ac:dyDescent="0.25">
      <c r="Y11428" s="98"/>
    </row>
    <row r="11429" spans="25:25" x14ac:dyDescent="0.25">
      <c r="Y11429" s="98"/>
    </row>
    <row r="11430" spans="25:25" x14ac:dyDescent="0.25">
      <c r="Y11430" s="98"/>
    </row>
    <row r="11431" spans="25:25" x14ac:dyDescent="0.25">
      <c r="Y11431" s="98"/>
    </row>
    <row r="11432" spans="25:25" x14ac:dyDescent="0.25">
      <c r="Y11432" s="98"/>
    </row>
    <row r="11433" spans="25:25" x14ac:dyDescent="0.25">
      <c r="Y11433" s="98"/>
    </row>
    <row r="11434" spans="25:25" x14ac:dyDescent="0.25">
      <c r="Y11434" s="98"/>
    </row>
    <row r="11435" spans="25:25" x14ac:dyDescent="0.25">
      <c r="Y11435" s="98"/>
    </row>
    <row r="11436" spans="25:25" x14ac:dyDescent="0.25">
      <c r="Y11436" s="98"/>
    </row>
    <row r="11437" spans="25:25" x14ac:dyDescent="0.25">
      <c r="Y11437" s="98"/>
    </row>
    <row r="11438" spans="25:25" x14ac:dyDescent="0.25">
      <c r="Y11438" s="98"/>
    </row>
    <row r="11439" spans="25:25" x14ac:dyDescent="0.25">
      <c r="Y11439" s="98"/>
    </row>
    <row r="11440" spans="25:25" x14ac:dyDescent="0.25">
      <c r="Y11440" s="98"/>
    </row>
    <row r="11441" spans="25:25" x14ac:dyDescent="0.25">
      <c r="Y11441" s="98"/>
    </row>
    <row r="11442" spans="25:25" x14ac:dyDescent="0.25">
      <c r="Y11442" s="98"/>
    </row>
    <row r="11443" spans="25:25" x14ac:dyDescent="0.25">
      <c r="Y11443" s="98"/>
    </row>
    <row r="11444" spans="25:25" x14ac:dyDescent="0.25">
      <c r="Y11444" s="98"/>
    </row>
    <row r="11445" spans="25:25" x14ac:dyDescent="0.25">
      <c r="Y11445" s="98"/>
    </row>
    <row r="11446" spans="25:25" x14ac:dyDescent="0.25">
      <c r="Y11446" s="98"/>
    </row>
    <row r="11447" spans="25:25" x14ac:dyDescent="0.25">
      <c r="Y11447" s="98"/>
    </row>
    <row r="11448" spans="25:25" x14ac:dyDescent="0.25">
      <c r="Y11448" s="98"/>
    </row>
    <row r="11449" spans="25:25" x14ac:dyDescent="0.25">
      <c r="Y11449" s="98"/>
    </row>
    <row r="11450" spans="25:25" x14ac:dyDescent="0.25">
      <c r="Y11450" s="98"/>
    </row>
    <row r="11451" spans="25:25" x14ac:dyDescent="0.25">
      <c r="Y11451" s="98"/>
    </row>
    <row r="11452" spans="25:25" x14ac:dyDescent="0.25">
      <c r="Y11452" s="98"/>
    </row>
    <row r="11453" spans="25:25" x14ac:dyDescent="0.25">
      <c r="Y11453" s="98"/>
    </row>
    <row r="11454" spans="25:25" x14ac:dyDescent="0.25">
      <c r="Y11454" s="98"/>
    </row>
    <row r="11455" spans="25:25" x14ac:dyDescent="0.25">
      <c r="Y11455" s="98"/>
    </row>
    <row r="11456" spans="25:25" x14ac:dyDescent="0.25">
      <c r="Y11456" s="98"/>
    </row>
    <row r="11457" spans="25:25" x14ac:dyDescent="0.25">
      <c r="Y11457" s="98"/>
    </row>
    <row r="11458" spans="25:25" x14ac:dyDescent="0.25">
      <c r="Y11458" s="98"/>
    </row>
    <row r="11459" spans="25:25" x14ac:dyDescent="0.25">
      <c r="Y11459" s="98"/>
    </row>
    <row r="11460" spans="25:25" x14ac:dyDescent="0.25">
      <c r="Y11460" s="98"/>
    </row>
    <row r="11461" spans="25:25" x14ac:dyDescent="0.25">
      <c r="Y11461" s="98"/>
    </row>
    <row r="11462" spans="25:25" x14ac:dyDescent="0.25">
      <c r="Y11462" s="98"/>
    </row>
    <row r="11463" spans="25:25" x14ac:dyDescent="0.25">
      <c r="Y11463" s="98"/>
    </row>
    <row r="11464" spans="25:25" x14ac:dyDescent="0.25">
      <c r="Y11464" s="98"/>
    </row>
    <row r="11465" spans="25:25" x14ac:dyDescent="0.25">
      <c r="Y11465" s="98"/>
    </row>
    <row r="11466" spans="25:25" x14ac:dyDescent="0.25">
      <c r="Y11466" s="98"/>
    </row>
    <row r="11467" spans="25:25" x14ac:dyDescent="0.25">
      <c r="Y11467" s="98"/>
    </row>
    <row r="11468" spans="25:25" x14ac:dyDescent="0.25">
      <c r="Y11468" s="98"/>
    </row>
    <row r="11469" spans="25:25" x14ac:dyDescent="0.25">
      <c r="Y11469" s="98"/>
    </row>
    <row r="11470" spans="25:25" x14ac:dyDescent="0.25">
      <c r="Y11470" s="98"/>
    </row>
    <row r="11471" spans="25:25" x14ac:dyDescent="0.25">
      <c r="Y11471" s="98"/>
    </row>
    <row r="11472" spans="25:25" x14ac:dyDescent="0.25">
      <c r="Y11472" s="98"/>
    </row>
    <row r="11473" spans="25:25" x14ac:dyDescent="0.25">
      <c r="Y11473" s="98"/>
    </row>
    <row r="11474" spans="25:25" x14ac:dyDescent="0.25">
      <c r="Y11474" s="98"/>
    </row>
    <row r="11475" spans="25:25" x14ac:dyDescent="0.25">
      <c r="Y11475" s="98"/>
    </row>
    <row r="11476" spans="25:25" x14ac:dyDescent="0.25">
      <c r="Y11476" s="98"/>
    </row>
    <row r="11477" spans="25:25" x14ac:dyDescent="0.25">
      <c r="Y11477" s="98"/>
    </row>
    <row r="11478" spans="25:25" x14ac:dyDescent="0.25">
      <c r="Y11478" s="98"/>
    </row>
    <row r="11479" spans="25:25" x14ac:dyDescent="0.25">
      <c r="Y11479" s="98"/>
    </row>
    <row r="11480" spans="25:25" x14ac:dyDescent="0.25">
      <c r="Y11480" s="98"/>
    </row>
    <row r="11481" spans="25:25" x14ac:dyDescent="0.25">
      <c r="Y11481" s="98"/>
    </row>
    <row r="11482" spans="25:25" x14ac:dyDescent="0.25">
      <c r="Y11482" s="98"/>
    </row>
    <row r="11483" spans="25:25" x14ac:dyDescent="0.25">
      <c r="Y11483" s="98"/>
    </row>
    <row r="11484" spans="25:25" x14ac:dyDescent="0.25">
      <c r="Y11484" s="98"/>
    </row>
    <row r="11485" spans="25:25" x14ac:dyDescent="0.25">
      <c r="Y11485" s="98"/>
    </row>
    <row r="11486" spans="25:25" x14ac:dyDescent="0.25">
      <c r="Y11486" s="98"/>
    </row>
    <row r="11487" spans="25:25" x14ac:dyDescent="0.25">
      <c r="Y11487" s="98"/>
    </row>
    <row r="11488" spans="25:25" x14ac:dyDescent="0.25">
      <c r="Y11488" s="98"/>
    </row>
    <row r="11489" spans="25:25" x14ac:dyDescent="0.25">
      <c r="Y11489" s="98"/>
    </row>
    <row r="11490" spans="25:25" x14ac:dyDescent="0.25">
      <c r="Y11490" s="98"/>
    </row>
    <row r="11491" spans="25:25" x14ac:dyDescent="0.25">
      <c r="Y11491" s="98"/>
    </row>
    <row r="11492" spans="25:25" x14ac:dyDescent="0.25">
      <c r="Y11492" s="98"/>
    </row>
    <row r="11493" spans="25:25" x14ac:dyDescent="0.25">
      <c r="Y11493" s="98"/>
    </row>
    <row r="11494" spans="25:25" x14ac:dyDescent="0.25">
      <c r="Y11494" s="98"/>
    </row>
    <row r="11495" spans="25:25" x14ac:dyDescent="0.25">
      <c r="Y11495" s="98"/>
    </row>
    <row r="11496" spans="25:25" x14ac:dyDescent="0.25">
      <c r="Y11496" s="98"/>
    </row>
    <row r="11497" spans="25:25" x14ac:dyDescent="0.25">
      <c r="Y11497" s="98"/>
    </row>
    <row r="11498" spans="25:25" x14ac:dyDescent="0.25">
      <c r="Y11498" s="98"/>
    </row>
    <row r="11499" spans="25:25" x14ac:dyDescent="0.25">
      <c r="Y11499" s="98"/>
    </row>
    <row r="11500" spans="25:25" x14ac:dyDescent="0.25">
      <c r="Y11500" s="98"/>
    </row>
    <row r="11501" spans="25:25" x14ac:dyDescent="0.25">
      <c r="Y11501" s="98"/>
    </row>
    <row r="11502" spans="25:25" x14ac:dyDescent="0.25">
      <c r="Y11502" s="98"/>
    </row>
    <row r="11503" spans="25:25" x14ac:dyDescent="0.25">
      <c r="Y11503" s="98"/>
    </row>
    <row r="11504" spans="25:25" x14ac:dyDescent="0.25">
      <c r="Y11504" s="98"/>
    </row>
    <row r="11505" spans="25:25" x14ac:dyDescent="0.25">
      <c r="Y11505" s="98"/>
    </row>
    <row r="11506" spans="25:25" x14ac:dyDescent="0.25">
      <c r="Y11506" s="98"/>
    </row>
    <row r="11507" spans="25:25" x14ac:dyDescent="0.25">
      <c r="Y11507" s="98"/>
    </row>
    <row r="11508" spans="25:25" x14ac:dyDescent="0.25">
      <c r="Y11508" s="98"/>
    </row>
    <row r="11509" spans="25:25" x14ac:dyDescent="0.25">
      <c r="Y11509" s="98"/>
    </row>
    <row r="11510" spans="25:25" x14ac:dyDescent="0.25">
      <c r="Y11510" s="98"/>
    </row>
    <row r="11511" spans="25:25" x14ac:dyDescent="0.25">
      <c r="Y11511" s="98"/>
    </row>
    <row r="11512" spans="25:25" x14ac:dyDescent="0.25">
      <c r="Y11512" s="98"/>
    </row>
    <row r="11513" spans="25:25" x14ac:dyDescent="0.25">
      <c r="Y11513" s="98"/>
    </row>
    <row r="11514" spans="25:25" x14ac:dyDescent="0.25">
      <c r="Y11514" s="98"/>
    </row>
    <row r="11515" spans="25:25" x14ac:dyDescent="0.25">
      <c r="Y11515" s="98"/>
    </row>
    <row r="11516" spans="25:25" x14ac:dyDescent="0.25">
      <c r="Y11516" s="98"/>
    </row>
    <row r="11517" spans="25:25" x14ac:dyDescent="0.25">
      <c r="Y11517" s="98"/>
    </row>
    <row r="11518" spans="25:25" x14ac:dyDescent="0.25">
      <c r="Y11518" s="98"/>
    </row>
    <row r="11519" spans="25:25" x14ac:dyDescent="0.25">
      <c r="Y11519" s="98"/>
    </row>
    <row r="11520" spans="25:25" x14ac:dyDescent="0.25">
      <c r="Y11520" s="98"/>
    </row>
    <row r="11521" spans="25:25" x14ac:dyDescent="0.25">
      <c r="Y11521" s="98"/>
    </row>
    <row r="11522" spans="25:25" x14ac:dyDescent="0.25">
      <c r="Y11522" s="98"/>
    </row>
    <row r="11523" spans="25:25" x14ac:dyDescent="0.25">
      <c r="Y11523" s="98"/>
    </row>
    <row r="11524" spans="25:25" x14ac:dyDescent="0.25">
      <c r="Y11524" s="98"/>
    </row>
    <row r="11525" spans="25:25" x14ac:dyDescent="0.25">
      <c r="Y11525" s="98"/>
    </row>
    <row r="11526" spans="25:25" x14ac:dyDescent="0.25">
      <c r="Y11526" s="98"/>
    </row>
    <row r="11527" spans="25:25" x14ac:dyDescent="0.25">
      <c r="Y11527" s="98"/>
    </row>
    <row r="11528" spans="25:25" x14ac:dyDescent="0.25">
      <c r="Y11528" s="98"/>
    </row>
    <row r="11529" spans="25:25" x14ac:dyDescent="0.25">
      <c r="Y11529" s="98"/>
    </row>
    <row r="11530" spans="25:25" x14ac:dyDescent="0.25">
      <c r="Y11530" s="98"/>
    </row>
    <row r="11531" spans="25:25" x14ac:dyDescent="0.25">
      <c r="Y11531" s="98"/>
    </row>
    <row r="11532" spans="25:25" x14ac:dyDescent="0.25">
      <c r="Y11532" s="98"/>
    </row>
    <row r="11533" spans="25:25" x14ac:dyDescent="0.25">
      <c r="Y11533" s="98"/>
    </row>
    <row r="11534" spans="25:25" x14ac:dyDescent="0.25">
      <c r="Y11534" s="98"/>
    </row>
    <row r="11535" spans="25:25" x14ac:dyDescent="0.25">
      <c r="Y11535" s="98"/>
    </row>
    <row r="11536" spans="25:25" x14ac:dyDescent="0.25">
      <c r="Y11536" s="98"/>
    </row>
    <row r="11537" spans="25:25" x14ac:dyDescent="0.25">
      <c r="Y11537" s="98"/>
    </row>
    <row r="11538" spans="25:25" x14ac:dyDescent="0.25">
      <c r="Y11538" s="98"/>
    </row>
    <row r="11539" spans="25:25" x14ac:dyDescent="0.25">
      <c r="Y11539" s="98"/>
    </row>
    <row r="11540" spans="25:25" x14ac:dyDescent="0.25">
      <c r="Y11540" s="98"/>
    </row>
    <row r="11541" spans="25:25" x14ac:dyDescent="0.25">
      <c r="Y11541" s="98"/>
    </row>
    <row r="11542" spans="25:25" x14ac:dyDescent="0.25">
      <c r="Y11542" s="98"/>
    </row>
    <row r="11543" spans="25:25" x14ac:dyDescent="0.25">
      <c r="Y11543" s="98"/>
    </row>
    <row r="11544" spans="25:25" x14ac:dyDescent="0.25">
      <c r="Y11544" s="98"/>
    </row>
    <row r="11545" spans="25:25" x14ac:dyDescent="0.25">
      <c r="Y11545" s="98"/>
    </row>
    <row r="11546" spans="25:25" x14ac:dyDescent="0.25">
      <c r="Y11546" s="98"/>
    </row>
    <row r="11547" spans="25:25" x14ac:dyDescent="0.25">
      <c r="Y11547" s="98"/>
    </row>
    <row r="11548" spans="25:25" x14ac:dyDescent="0.25">
      <c r="Y11548" s="98"/>
    </row>
    <row r="11549" spans="25:25" x14ac:dyDescent="0.25">
      <c r="Y11549" s="98"/>
    </row>
    <row r="11550" spans="25:25" x14ac:dyDescent="0.25">
      <c r="Y11550" s="98"/>
    </row>
    <row r="11551" spans="25:25" x14ac:dyDescent="0.25">
      <c r="Y11551" s="98"/>
    </row>
    <row r="11552" spans="25:25" x14ac:dyDescent="0.25">
      <c r="Y11552" s="98"/>
    </row>
    <row r="11553" spans="25:25" x14ac:dyDescent="0.25">
      <c r="Y11553" s="98"/>
    </row>
    <row r="11554" spans="25:25" x14ac:dyDescent="0.25">
      <c r="Y11554" s="98"/>
    </row>
    <row r="11555" spans="25:25" x14ac:dyDescent="0.25">
      <c r="Y11555" s="98"/>
    </row>
    <row r="11556" spans="25:25" x14ac:dyDescent="0.25">
      <c r="Y11556" s="98"/>
    </row>
    <row r="11557" spans="25:25" x14ac:dyDescent="0.25">
      <c r="Y11557" s="98"/>
    </row>
    <row r="11558" spans="25:25" x14ac:dyDescent="0.25">
      <c r="Y11558" s="98"/>
    </row>
    <row r="11559" spans="25:25" x14ac:dyDescent="0.25">
      <c r="Y11559" s="98"/>
    </row>
    <row r="11560" spans="25:25" x14ac:dyDescent="0.25">
      <c r="Y11560" s="98"/>
    </row>
    <row r="11561" spans="25:25" x14ac:dyDescent="0.25">
      <c r="Y11561" s="98"/>
    </row>
    <row r="11562" spans="25:25" x14ac:dyDescent="0.25">
      <c r="Y11562" s="98"/>
    </row>
    <row r="11563" spans="25:25" x14ac:dyDescent="0.25">
      <c r="Y11563" s="98"/>
    </row>
    <row r="11564" spans="25:25" x14ac:dyDescent="0.25">
      <c r="Y11564" s="98"/>
    </row>
    <row r="11565" spans="25:25" x14ac:dyDescent="0.25">
      <c r="Y11565" s="98"/>
    </row>
    <row r="11566" spans="25:25" x14ac:dyDescent="0.25">
      <c r="Y11566" s="98"/>
    </row>
    <row r="11567" spans="25:25" x14ac:dyDescent="0.25">
      <c r="Y11567" s="98"/>
    </row>
    <row r="11568" spans="25:25" x14ac:dyDescent="0.25">
      <c r="Y11568" s="98"/>
    </row>
    <row r="11569" spans="25:25" x14ac:dyDescent="0.25">
      <c r="Y11569" s="98"/>
    </row>
    <row r="11570" spans="25:25" x14ac:dyDescent="0.25">
      <c r="Y11570" s="98"/>
    </row>
    <row r="11571" spans="25:25" x14ac:dyDescent="0.25">
      <c r="Y11571" s="98"/>
    </row>
    <row r="11572" spans="25:25" x14ac:dyDescent="0.25">
      <c r="Y11572" s="98"/>
    </row>
    <row r="11573" spans="25:25" x14ac:dyDescent="0.25">
      <c r="Y11573" s="98"/>
    </row>
    <row r="11574" spans="25:25" x14ac:dyDescent="0.25">
      <c r="Y11574" s="98"/>
    </row>
    <row r="11575" spans="25:25" x14ac:dyDescent="0.25">
      <c r="Y11575" s="98"/>
    </row>
    <row r="11576" spans="25:25" x14ac:dyDescent="0.25">
      <c r="Y11576" s="98"/>
    </row>
    <row r="11577" spans="25:25" x14ac:dyDescent="0.25">
      <c r="Y11577" s="98"/>
    </row>
    <row r="11578" spans="25:25" x14ac:dyDescent="0.25">
      <c r="Y11578" s="98"/>
    </row>
    <row r="11579" spans="25:25" x14ac:dyDescent="0.25">
      <c r="Y11579" s="98"/>
    </row>
    <row r="11580" spans="25:25" x14ac:dyDescent="0.25">
      <c r="Y11580" s="98"/>
    </row>
    <row r="11581" spans="25:25" x14ac:dyDescent="0.25">
      <c r="Y11581" s="98"/>
    </row>
    <row r="11582" spans="25:25" x14ac:dyDescent="0.25">
      <c r="Y11582" s="98"/>
    </row>
    <row r="11583" spans="25:25" x14ac:dyDescent="0.25">
      <c r="Y11583" s="98"/>
    </row>
    <row r="11584" spans="25:25" x14ac:dyDescent="0.25">
      <c r="Y11584" s="98"/>
    </row>
    <row r="11585" spans="25:25" x14ac:dyDescent="0.25">
      <c r="Y11585" s="98"/>
    </row>
    <row r="11586" spans="25:25" x14ac:dyDescent="0.25">
      <c r="Y11586" s="98"/>
    </row>
    <row r="11587" spans="25:25" x14ac:dyDescent="0.25">
      <c r="Y11587" s="98"/>
    </row>
    <row r="11588" spans="25:25" x14ac:dyDescent="0.25">
      <c r="Y11588" s="98"/>
    </row>
    <row r="11589" spans="25:25" x14ac:dyDescent="0.25">
      <c r="Y11589" s="98"/>
    </row>
    <row r="11590" spans="25:25" x14ac:dyDescent="0.25">
      <c r="Y11590" s="98"/>
    </row>
    <row r="11591" spans="25:25" x14ac:dyDescent="0.25">
      <c r="Y11591" s="98"/>
    </row>
    <row r="11592" spans="25:25" x14ac:dyDescent="0.25">
      <c r="Y11592" s="98"/>
    </row>
    <row r="11593" spans="25:25" x14ac:dyDescent="0.25">
      <c r="Y11593" s="98"/>
    </row>
    <row r="11594" spans="25:25" x14ac:dyDescent="0.25">
      <c r="Y11594" s="98"/>
    </row>
    <row r="11595" spans="25:25" x14ac:dyDescent="0.25">
      <c r="Y11595" s="98"/>
    </row>
    <row r="11596" spans="25:25" x14ac:dyDescent="0.25">
      <c r="Y11596" s="98"/>
    </row>
    <row r="11597" spans="25:25" x14ac:dyDescent="0.25">
      <c r="Y11597" s="98"/>
    </row>
    <row r="11598" spans="25:25" x14ac:dyDescent="0.25">
      <c r="Y11598" s="98"/>
    </row>
    <row r="11599" spans="25:25" x14ac:dyDescent="0.25">
      <c r="Y11599" s="98"/>
    </row>
    <row r="11600" spans="25:25" x14ac:dyDescent="0.25">
      <c r="Y11600" s="98"/>
    </row>
    <row r="11601" spans="25:25" x14ac:dyDescent="0.25">
      <c r="Y11601" s="98"/>
    </row>
    <row r="11602" spans="25:25" x14ac:dyDescent="0.25">
      <c r="Y11602" s="98"/>
    </row>
    <row r="11603" spans="25:25" x14ac:dyDescent="0.25">
      <c r="Y11603" s="98"/>
    </row>
    <row r="11604" spans="25:25" x14ac:dyDescent="0.25">
      <c r="Y11604" s="98"/>
    </row>
    <row r="11605" spans="25:25" x14ac:dyDescent="0.25">
      <c r="Y11605" s="98"/>
    </row>
    <row r="11606" spans="25:25" x14ac:dyDescent="0.25">
      <c r="Y11606" s="98"/>
    </row>
    <row r="11607" spans="25:25" x14ac:dyDescent="0.25">
      <c r="Y11607" s="98"/>
    </row>
    <row r="11608" spans="25:25" x14ac:dyDescent="0.25">
      <c r="Y11608" s="98"/>
    </row>
    <row r="11609" spans="25:25" x14ac:dyDescent="0.25">
      <c r="Y11609" s="98"/>
    </row>
    <row r="11610" spans="25:25" x14ac:dyDescent="0.25">
      <c r="Y11610" s="98"/>
    </row>
    <row r="11611" spans="25:25" x14ac:dyDescent="0.25">
      <c r="Y11611" s="98"/>
    </row>
    <row r="11612" spans="25:25" x14ac:dyDescent="0.25">
      <c r="Y11612" s="98"/>
    </row>
    <row r="11613" spans="25:25" x14ac:dyDescent="0.25">
      <c r="Y11613" s="98"/>
    </row>
    <row r="11614" spans="25:25" x14ac:dyDescent="0.25">
      <c r="Y11614" s="98"/>
    </row>
    <row r="11615" spans="25:25" x14ac:dyDescent="0.25">
      <c r="Y11615" s="98"/>
    </row>
    <row r="11616" spans="25:25" x14ac:dyDescent="0.25">
      <c r="Y11616" s="98"/>
    </row>
    <row r="11617" spans="25:25" x14ac:dyDescent="0.25">
      <c r="Y11617" s="98"/>
    </row>
    <row r="11618" spans="25:25" x14ac:dyDescent="0.25">
      <c r="Y11618" s="98"/>
    </row>
    <row r="11619" spans="25:25" x14ac:dyDescent="0.25">
      <c r="Y11619" s="98"/>
    </row>
    <row r="11620" spans="25:25" x14ac:dyDescent="0.25">
      <c r="Y11620" s="98"/>
    </row>
    <row r="11621" spans="25:25" x14ac:dyDescent="0.25">
      <c r="Y11621" s="98"/>
    </row>
    <row r="11622" spans="25:25" x14ac:dyDescent="0.25">
      <c r="Y11622" s="98"/>
    </row>
    <row r="11623" spans="25:25" x14ac:dyDescent="0.25">
      <c r="Y11623" s="98"/>
    </row>
    <row r="11624" spans="25:25" x14ac:dyDescent="0.25">
      <c r="Y11624" s="98"/>
    </row>
    <row r="11625" spans="25:25" x14ac:dyDescent="0.25">
      <c r="Y11625" s="98"/>
    </row>
    <row r="11626" spans="25:25" x14ac:dyDescent="0.25">
      <c r="Y11626" s="98"/>
    </row>
    <row r="11627" spans="25:25" x14ac:dyDescent="0.25">
      <c r="Y11627" s="98"/>
    </row>
    <row r="11628" spans="25:25" x14ac:dyDescent="0.25">
      <c r="Y11628" s="98"/>
    </row>
    <row r="11629" spans="25:25" x14ac:dyDescent="0.25">
      <c r="Y11629" s="98"/>
    </row>
    <row r="11630" spans="25:25" x14ac:dyDescent="0.25">
      <c r="Y11630" s="98"/>
    </row>
    <row r="11631" spans="25:25" x14ac:dyDescent="0.25">
      <c r="Y11631" s="98"/>
    </row>
    <row r="11632" spans="25:25" x14ac:dyDescent="0.25">
      <c r="Y11632" s="98"/>
    </row>
    <row r="11633" spans="25:25" x14ac:dyDescent="0.25">
      <c r="Y11633" s="98"/>
    </row>
    <row r="11634" spans="25:25" x14ac:dyDescent="0.25">
      <c r="Y11634" s="98"/>
    </row>
    <row r="11635" spans="25:25" x14ac:dyDescent="0.25">
      <c r="Y11635" s="98"/>
    </row>
    <row r="11636" spans="25:25" x14ac:dyDescent="0.25">
      <c r="Y11636" s="98"/>
    </row>
    <row r="11637" spans="25:25" x14ac:dyDescent="0.25">
      <c r="Y11637" s="98"/>
    </row>
    <row r="11638" spans="25:25" x14ac:dyDescent="0.25">
      <c r="Y11638" s="98"/>
    </row>
    <row r="11639" spans="25:25" x14ac:dyDescent="0.25">
      <c r="Y11639" s="98"/>
    </row>
    <row r="11640" spans="25:25" x14ac:dyDescent="0.25">
      <c r="Y11640" s="98"/>
    </row>
    <row r="11641" spans="25:25" x14ac:dyDescent="0.25">
      <c r="Y11641" s="98"/>
    </row>
    <row r="11642" spans="25:25" x14ac:dyDescent="0.25">
      <c r="Y11642" s="98"/>
    </row>
    <row r="11643" spans="25:25" x14ac:dyDescent="0.25">
      <c r="Y11643" s="98"/>
    </row>
    <row r="11644" spans="25:25" x14ac:dyDescent="0.25">
      <c r="Y11644" s="98"/>
    </row>
    <row r="11645" spans="25:25" x14ac:dyDescent="0.25">
      <c r="Y11645" s="98"/>
    </row>
    <row r="11646" spans="25:25" x14ac:dyDescent="0.25">
      <c r="Y11646" s="98"/>
    </row>
    <row r="11647" spans="25:25" x14ac:dyDescent="0.25">
      <c r="Y11647" s="98"/>
    </row>
    <row r="11648" spans="25:25" x14ac:dyDescent="0.25">
      <c r="Y11648" s="98"/>
    </row>
    <row r="11649" spans="25:25" x14ac:dyDescent="0.25">
      <c r="Y11649" s="98"/>
    </row>
    <row r="11650" spans="25:25" x14ac:dyDescent="0.25">
      <c r="Y11650" s="98"/>
    </row>
    <row r="11651" spans="25:25" x14ac:dyDescent="0.25">
      <c r="Y11651" s="98"/>
    </row>
    <row r="11652" spans="25:25" x14ac:dyDescent="0.25">
      <c r="Y11652" s="98"/>
    </row>
    <row r="11653" spans="25:25" x14ac:dyDescent="0.25">
      <c r="Y11653" s="98"/>
    </row>
    <row r="11654" spans="25:25" x14ac:dyDescent="0.25">
      <c r="Y11654" s="98"/>
    </row>
    <row r="11655" spans="25:25" x14ac:dyDescent="0.25">
      <c r="Y11655" s="98"/>
    </row>
    <row r="11656" spans="25:25" x14ac:dyDescent="0.25">
      <c r="Y11656" s="98"/>
    </row>
    <row r="11657" spans="25:25" x14ac:dyDescent="0.25">
      <c r="Y11657" s="98"/>
    </row>
    <row r="11658" spans="25:25" x14ac:dyDescent="0.25">
      <c r="Y11658" s="98"/>
    </row>
    <row r="11659" spans="25:25" x14ac:dyDescent="0.25">
      <c r="Y11659" s="98"/>
    </row>
    <row r="11660" spans="25:25" x14ac:dyDescent="0.25">
      <c r="Y11660" s="98"/>
    </row>
    <row r="11661" spans="25:25" x14ac:dyDescent="0.25">
      <c r="Y11661" s="98"/>
    </row>
    <row r="11662" spans="25:25" x14ac:dyDescent="0.25">
      <c r="Y11662" s="98"/>
    </row>
    <row r="11663" spans="25:25" x14ac:dyDescent="0.25">
      <c r="Y11663" s="98"/>
    </row>
    <row r="11664" spans="25:25" x14ac:dyDescent="0.25">
      <c r="Y11664" s="98"/>
    </row>
    <row r="11665" spans="25:25" x14ac:dyDescent="0.25">
      <c r="Y11665" s="98"/>
    </row>
    <row r="11666" spans="25:25" x14ac:dyDescent="0.25">
      <c r="Y11666" s="98"/>
    </row>
    <row r="11667" spans="25:25" x14ac:dyDescent="0.25">
      <c r="Y11667" s="98"/>
    </row>
    <row r="11668" spans="25:25" x14ac:dyDescent="0.25">
      <c r="Y11668" s="98"/>
    </row>
    <row r="11669" spans="25:25" x14ac:dyDescent="0.25">
      <c r="Y11669" s="98"/>
    </row>
    <row r="11670" spans="25:25" x14ac:dyDescent="0.25">
      <c r="Y11670" s="98"/>
    </row>
    <row r="11671" spans="25:25" x14ac:dyDescent="0.25">
      <c r="Y11671" s="98"/>
    </row>
    <row r="11672" spans="25:25" x14ac:dyDescent="0.25">
      <c r="Y11672" s="98"/>
    </row>
    <row r="11673" spans="25:25" x14ac:dyDescent="0.25">
      <c r="Y11673" s="98"/>
    </row>
    <row r="11674" spans="25:25" x14ac:dyDescent="0.25">
      <c r="Y11674" s="98"/>
    </row>
    <row r="11675" spans="25:25" x14ac:dyDescent="0.25">
      <c r="Y11675" s="98"/>
    </row>
    <row r="11676" spans="25:25" x14ac:dyDescent="0.25">
      <c r="Y11676" s="98"/>
    </row>
    <row r="11677" spans="25:25" x14ac:dyDescent="0.25">
      <c r="Y11677" s="98"/>
    </row>
    <row r="11678" spans="25:25" x14ac:dyDescent="0.25">
      <c r="Y11678" s="98"/>
    </row>
    <row r="11679" spans="25:25" x14ac:dyDescent="0.25">
      <c r="Y11679" s="98"/>
    </row>
    <row r="11680" spans="25:25" x14ac:dyDescent="0.25">
      <c r="Y11680" s="98"/>
    </row>
    <row r="11681" spans="25:25" x14ac:dyDescent="0.25">
      <c r="Y11681" s="98"/>
    </row>
    <row r="11682" spans="25:25" x14ac:dyDescent="0.25">
      <c r="Y11682" s="98"/>
    </row>
    <row r="11683" spans="25:25" x14ac:dyDescent="0.25">
      <c r="Y11683" s="98"/>
    </row>
    <row r="11684" spans="25:25" x14ac:dyDescent="0.25">
      <c r="Y11684" s="98"/>
    </row>
    <row r="11685" spans="25:25" x14ac:dyDescent="0.25">
      <c r="Y11685" s="98"/>
    </row>
    <row r="11686" spans="25:25" x14ac:dyDescent="0.25">
      <c r="Y11686" s="98"/>
    </row>
    <row r="11687" spans="25:25" x14ac:dyDescent="0.25">
      <c r="Y11687" s="98"/>
    </row>
    <row r="11688" spans="25:25" x14ac:dyDescent="0.25">
      <c r="Y11688" s="98"/>
    </row>
    <row r="11689" spans="25:25" x14ac:dyDescent="0.25">
      <c r="Y11689" s="98"/>
    </row>
    <row r="11690" spans="25:25" x14ac:dyDescent="0.25">
      <c r="Y11690" s="98"/>
    </row>
    <row r="11691" spans="25:25" x14ac:dyDescent="0.25">
      <c r="Y11691" s="98"/>
    </row>
    <row r="11692" spans="25:25" x14ac:dyDescent="0.25">
      <c r="Y11692" s="98"/>
    </row>
    <row r="11693" spans="25:25" x14ac:dyDescent="0.25">
      <c r="Y11693" s="98"/>
    </row>
    <row r="11694" spans="25:25" x14ac:dyDescent="0.25">
      <c r="Y11694" s="98"/>
    </row>
    <row r="11695" spans="25:25" x14ac:dyDescent="0.25">
      <c r="Y11695" s="98"/>
    </row>
    <row r="11696" spans="25:25" x14ac:dyDescent="0.25">
      <c r="Y11696" s="98"/>
    </row>
    <row r="11697" spans="25:25" x14ac:dyDescent="0.25">
      <c r="Y11697" s="98"/>
    </row>
    <row r="11698" spans="25:25" x14ac:dyDescent="0.25">
      <c r="Y11698" s="98"/>
    </row>
    <row r="11699" spans="25:25" x14ac:dyDescent="0.25">
      <c r="Y11699" s="98"/>
    </row>
    <row r="11700" spans="25:25" x14ac:dyDescent="0.25">
      <c r="Y11700" s="98"/>
    </row>
    <row r="11701" spans="25:25" x14ac:dyDescent="0.25">
      <c r="Y11701" s="98"/>
    </row>
    <row r="11702" spans="25:25" x14ac:dyDescent="0.25">
      <c r="Y11702" s="98"/>
    </row>
    <row r="11703" spans="25:25" x14ac:dyDescent="0.25">
      <c r="Y11703" s="98"/>
    </row>
    <row r="11704" spans="25:25" x14ac:dyDescent="0.25">
      <c r="Y11704" s="98"/>
    </row>
    <row r="11705" spans="25:25" x14ac:dyDescent="0.25">
      <c r="Y11705" s="98"/>
    </row>
    <row r="11706" spans="25:25" x14ac:dyDescent="0.25">
      <c r="Y11706" s="98"/>
    </row>
    <row r="11707" spans="25:25" x14ac:dyDescent="0.25">
      <c r="Y11707" s="98"/>
    </row>
    <row r="11708" spans="25:25" x14ac:dyDescent="0.25">
      <c r="Y11708" s="98"/>
    </row>
    <row r="11709" spans="25:25" x14ac:dyDescent="0.25">
      <c r="Y11709" s="98"/>
    </row>
    <row r="11710" spans="25:25" x14ac:dyDescent="0.25">
      <c r="Y11710" s="98"/>
    </row>
    <row r="11711" spans="25:25" x14ac:dyDescent="0.25">
      <c r="Y11711" s="98"/>
    </row>
    <row r="11712" spans="25:25" x14ac:dyDescent="0.25">
      <c r="Y11712" s="98"/>
    </row>
    <row r="11713" spans="25:25" x14ac:dyDescent="0.25">
      <c r="Y11713" s="98"/>
    </row>
    <row r="11714" spans="25:25" x14ac:dyDescent="0.25">
      <c r="Y11714" s="98"/>
    </row>
    <row r="11715" spans="25:25" x14ac:dyDescent="0.25">
      <c r="Y11715" s="98"/>
    </row>
    <row r="11716" spans="25:25" x14ac:dyDescent="0.25">
      <c r="Y11716" s="98"/>
    </row>
    <row r="11717" spans="25:25" x14ac:dyDescent="0.25">
      <c r="Y11717" s="98"/>
    </row>
    <row r="11718" spans="25:25" x14ac:dyDescent="0.25">
      <c r="Y11718" s="98"/>
    </row>
    <row r="11719" spans="25:25" x14ac:dyDescent="0.25">
      <c r="Y11719" s="98"/>
    </row>
    <row r="11720" spans="25:25" x14ac:dyDescent="0.25">
      <c r="Y11720" s="98"/>
    </row>
    <row r="11721" spans="25:25" x14ac:dyDescent="0.25">
      <c r="Y11721" s="98"/>
    </row>
    <row r="11722" spans="25:25" x14ac:dyDescent="0.25">
      <c r="Y11722" s="98"/>
    </row>
    <row r="11723" spans="25:25" x14ac:dyDescent="0.25">
      <c r="Y11723" s="98"/>
    </row>
    <row r="11724" spans="25:25" x14ac:dyDescent="0.25">
      <c r="Y11724" s="98"/>
    </row>
    <row r="11725" spans="25:25" x14ac:dyDescent="0.25">
      <c r="Y11725" s="98"/>
    </row>
    <row r="11726" spans="25:25" x14ac:dyDescent="0.25">
      <c r="Y11726" s="98"/>
    </row>
    <row r="11727" spans="25:25" x14ac:dyDescent="0.25">
      <c r="Y11727" s="98"/>
    </row>
    <row r="11728" spans="25:25" x14ac:dyDescent="0.25">
      <c r="Y11728" s="98"/>
    </row>
    <row r="11729" spans="25:25" x14ac:dyDescent="0.25">
      <c r="Y11729" s="98"/>
    </row>
    <row r="11730" spans="25:25" x14ac:dyDescent="0.25">
      <c r="Y11730" s="98"/>
    </row>
    <row r="11731" spans="25:25" x14ac:dyDescent="0.25">
      <c r="Y11731" s="98"/>
    </row>
    <row r="11732" spans="25:25" x14ac:dyDescent="0.25">
      <c r="Y11732" s="98"/>
    </row>
    <row r="11733" spans="25:25" x14ac:dyDescent="0.25">
      <c r="Y11733" s="98"/>
    </row>
    <row r="11734" spans="25:25" x14ac:dyDescent="0.25">
      <c r="Y11734" s="98"/>
    </row>
    <row r="11735" spans="25:25" x14ac:dyDescent="0.25">
      <c r="Y11735" s="98"/>
    </row>
    <row r="11736" spans="25:25" x14ac:dyDescent="0.25">
      <c r="Y11736" s="98"/>
    </row>
    <row r="11737" spans="25:25" x14ac:dyDescent="0.25">
      <c r="Y11737" s="98"/>
    </row>
    <row r="11738" spans="25:25" x14ac:dyDescent="0.25">
      <c r="Y11738" s="98"/>
    </row>
    <row r="11739" spans="25:25" x14ac:dyDescent="0.25">
      <c r="Y11739" s="98"/>
    </row>
    <row r="11740" spans="25:25" x14ac:dyDescent="0.25">
      <c r="Y11740" s="98"/>
    </row>
    <row r="11741" spans="25:25" x14ac:dyDescent="0.25">
      <c r="Y11741" s="98"/>
    </row>
    <row r="11742" spans="25:25" x14ac:dyDescent="0.25">
      <c r="Y11742" s="98"/>
    </row>
    <row r="11743" spans="25:25" x14ac:dyDescent="0.25">
      <c r="Y11743" s="98"/>
    </row>
    <row r="11744" spans="25:25" x14ac:dyDescent="0.25">
      <c r="Y11744" s="98"/>
    </row>
    <row r="11745" spans="25:25" x14ac:dyDescent="0.25">
      <c r="Y11745" s="98"/>
    </row>
    <row r="11746" spans="25:25" x14ac:dyDescent="0.25">
      <c r="Y11746" s="98"/>
    </row>
    <row r="11747" spans="25:25" x14ac:dyDescent="0.25">
      <c r="Y11747" s="98"/>
    </row>
    <row r="11748" spans="25:25" x14ac:dyDescent="0.25">
      <c r="Y11748" s="98"/>
    </row>
    <row r="11749" spans="25:25" x14ac:dyDescent="0.25">
      <c r="Y11749" s="98"/>
    </row>
    <row r="11750" spans="25:25" x14ac:dyDescent="0.25">
      <c r="Y11750" s="98"/>
    </row>
    <row r="11751" spans="25:25" x14ac:dyDescent="0.25">
      <c r="Y11751" s="98"/>
    </row>
    <row r="11752" spans="25:25" x14ac:dyDescent="0.25">
      <c r="Y11752" s="98"/>
    </row>
    <row r="11753" spans="25:25" x14ac:dyDescent="0.25">
      <c r="Y11753" s="98"/>
    </row>
    <row r="11754" spans="25:25" x14ac:dyDescent="0.25">
      <c r="Y11754" s="98"/>
    </row>
    <row r="11755" spans="25:25" x14ac:dyDescent="0.25">
      <c r="Y11755" s="98"/>
    </row>
    <row r="11756" spans="25:25" x14ac:dyDescent="0.25">
      <c r="Y11756" s="98"/>
    </row>
    <row r="11757" spans="25:25" x14ac:dyDescent="0.25">
      <c r="Y11757" s="98"/>
    </row>
    <row r="11758" spans="25:25" x14ac:dyDescent="0.25">
      <c r="Y11758" s="98"/>
    </row>
    <row r="11759" spans="25:25" x14ac:dyDescent="0.25">
      <c r="Y11759" s="98"/>
    </row>
    <row r="11760" spans="25:25" x14ac:dyDescent="0.25">
      <c r="Y11760" s="98"/>
    </row>
    <row r="11761" spans="25:25" x14ac:dyDescent="0.25">
      <c r="Y11761" s="98"/>
    </row>
    <row r="11762" spans="25:25" x14ac:dyDescent="0.25">
      <c r="Y11762" s="98"/>
    </row>
    <row r="11763" spans="25:25" x14ac:dyDescent="0.25">
      <c r="Y11763" s="98"/>
    </row>
    <row r="11764" spans="25:25" x14ac:dyDescent="0.25">
      <c r="Y11764" s="98"/>
    </row>
    <row r="11765" spans="25:25" x14ac:dyDescent="0.25">
      <c r="Y11765" s="98"/>
    </row>
    <row r="11766" spans="25:25" x14ac:dyDescent="0.25">
      <c r="Y11766" s="98"/>
    </row>
    <row r="11767" spans="25:25" x14ac:dyDescent="0.25">
      <c r="Y11767" s="98"/>
    </row>
    <row r="11768" spans="25:25" x14ac:dyDescent="0.25">
      <c r="Y11768" s="98"/>
    </row>
    <row r="11769" spans="25:25" x14ac:dyDescent="0.25">
      <c r="Y11769" s="98"/>
    </row>
    <row r="11770" spans="25:25" x14ac:dyDescent="0.25">
      <c r="Y11770" s="98"/>
    </row>
    <row r="11771" spans="25:25" x14ac:dyDescent="0.25">
      <c r="Y11771" s="98"/>
    </row>
    <row r="11772" spans="25:25" x14ac:dyDescent="0.25">
      <c r="Y11772" s="98"/>
    </row>
    <row r="11773" spans="25:25" x14ac:dyDescent="0.25">
      <c r="Y11773" s="98"/>
    </row>
    <row r="11774" spans="25:25" x14ac:dyDescent="0.25">
      <c r="Y11774" s="98"/>
    </row>
    <row r="11775" spans="25:25" x14ac:dyDescent="0.25">
      <c r="Y11775" s="98"/>
    </row>
    <row r="11776" spans="25:25" x14ac:dyDescent="0.25">
      <c r="Y11776" s="98"/>
    </row>
    <row r="11777" spans="25:25" x14ac:dyDescent="0.25">
      <c r="Y11777" s="98"/>
    </row>
    <row r="11778" spans="25:25" x14ac:dyDescent="0.25">
      <c r="Y11778" s="98"/>
    </row>
    <row r="11779" spans="25:25" x14ac:dyDescent="0.25">
      <c r="Y11779" s="98"/>
    </row>
    <row r="11780" spans="25:25" x14ac:dyDescent="0.25">
      <c r="Y11780" s="98"/>
    </row>
    <row r="11781" spans="25:25" x14ac:dyDescent="0.25">
      <c r="Y11781" s="98"/>
    </row>
    <row r="11782" spans="25:25" x14ac:dyDescent="0.25">
      <c r="Y11782" s="98"/>
    </row>
    <row r="11783" spans="25:25" x14ac:dyDescent="0.25">
      <c r="Y11783" s="98"/>
    </row>
    <row r="11784" spans="25:25" x14ac:dyDescent="0.25">
      <c r="Y11784" s="98"/>
    </row>
    <row r="11785" spans="25:25" x14ac:dyDescent="0.25">
      <c r="Y11785" s="98"/>
    </row>
    <row r="11786" spans="25:25" x14ac:dyDescent="0.25">
      <c r="Y11786" s="98"/>
    </row>
    <row r="11787" spans="25:25" x14ac:dyDescent="0.25">
      <c r="Y11787" s="98"/>
    </row>
    <row r="11788" spans="25:25" x14ac:dyDescent="0.25">
      <c r="Y11788" s="98"/>
    </row>
    <row r="11789" spans="25:25" x14ac:dyDescent="0.25">
      <c r="Y11789" s="98"/>
    </row>
    <row r="11790" spans="25:25" x14ac:dyDescent="0.25">
      <c r="Y11790" s="98"/>
    </row>
    <row r="11791" spans="25:25" x14ac:dyDescent="0.25">
      <c r="Y11791" s="98"/>
    </row>
    <row r="11792" spans="25:25" x14ac:dyDescent="0.25">
      <c r="Y11792" s="98"/>
    </row>
    <row r="11793" spans="25:25" x14ac:dyDescent="0.25">
      <c r="Y11793" s="98"/>
    </row>
    <row r="11794" spans="25:25" x14ac:dyDescent="0.25">
      <c r="Y11794" s="98"/>
    </row>
    <row r="11795" spans="25:25" x14ac:dyDescent="0.25">
      <c r="Y11795" s="98"/>
    </row>
    <row r="11796" spans="25:25" x14ac:dyDescent="0.25">
      <c r="Y11796" s="98"/>
    </row>
    <row r="11797" spans="25:25" x14ac:dyDescent="0.25">
      <c r="Y11797" s="98"/>
    </row>
    <row r="11798" spans="25:25" x14ac:dyDescent="0.25">
      <c r="Y11798" s="98"/>
    </row>
    <row r="11799" spans="25:25" x14ac:dyDescent="0.25">
      <c r="Y11799" s="98"/>
    </row>
    <row r="11800" spans="25:25" x14ac:dyDescent="0.25">
      <c r="Y11800" s="98"/>
    </row>
    <row r="11801" spans="25:25" x14ac:dyDescent="0.25">
      <c r="Y11801" s="98"/>
    </row>
    <row r="11802" spans="25:25" x14ac:dyDescent="0.25">
      <c r="Y11802" s="98"/>
    </row>
    <row r="11803" spans="25:25" x14ac:dyDescent="0.25">
      <c r="Y11803" s="98"/>
    </row>
    <row r="11804" spans="25:25" x14ac:dyDescent="0.25">
      <c r="Y11804" s="98"/>
    </row>
    <row r="11805" spans="25:25" x14ac:dyDescent="0.25">
      <c r="Y11805" s="98"/>
    </row>
    <row r="11806" spans="25:25" x14ac:dyDescent="0.25">
      <c r="Y11806" s="98"/>
    </row>
    <row r="11807" spans="25:25" x14ac:dyDescent="0.25">
      <c r="Y11807" s="98"/>
    </row>
    <row r="11808" spans="25:25" x14ac:dyDescent="0.25">
      <c r="Y11808" s="98"/>
    </row>
    <row r="11809" spans="25:25" x14ac:dyDescent="0.25">
      <c r="Y11809" s="98"/>
    </row>
    <row r="11810" spans="25:25" x14ac:dyDescent="0.25">
      <c r="Y11810" s="98"/>
    </row>
    <row r="11811" spans="25:25" x14ac:dyDescent="0.25">
      <c r="Y11811" s="98"/>
    </row>
    <row r="11812" spans="25:25" x14ac:dyDescent="0.25">
      <c r="Y11812" s="98"/>
    </row>
    <row r="11813" spans="25:25" x14ac:dyDescent="0.25">
      <c r="Y11813" s="98"/>
    </row>
    <row r="11814" spans="25:25" x14ac:dyDescent="0.25">
      <c r="Y11814" s="98"/>
    </row>
    <row r="11815" spans="25:25" x14ac:dyDescent="0.25">
      <c r="Y11815" s="98"/>
    </row>
    <row r="11816" spans="25:25" x14ac:dyDescent="0.25">
      <c r="Y11816" s="98"/>
    </row>
    <row r="11817" spans="25:25" x14ac:dyDescent="0.25">
      <c r="Y11817" s="98"/>
    </row>
    <row r="11818" spans="25:25" x14ac:dyDescent="0.25">
      <c r="Y11818" s="98"/>
    </row>
    <row r="11819" spans="25:25" x14ac:dyDescent="0.25">
      <c r="Y11819" s="98"/>
    </row>
    <row r="11820" spans="25:25" x14ac:dyDescent="0.25">
      <c r="Y11820" s="98"/>
    </row>
    <row r="11821" spans="25:25" x14ac:dyDescent="0.25">
      <c r="Y11821" s="98"/>
    </row>
    <row r="11822" spans="25:25" x14ac:dyDescent="0.25">
      <c r="Y11822" s="98"/>
    </row>
    <row r="11823" spans="25:25" x14ac:dyDescent="0.25">
      <c r="Y11823" s="98"/>
    </row>
    <row r="11824" spans="25:25" x14ac:dyDescent="0.25">
      <c r="Y11824" s="98"/>
    </row>
    <row r="11825" spans="25:25" x14ac:dyDescent="0.25">
      <c r="Y11825" s="98"/>
    </row>
    <row r="11826" spans="25:25" x14ac:dyDescent="0.25">
      <c r="Y11826" s="98"/>
    </row>
    <row r="11827" spans="25:25" x14ac:dyDescent="0.25">
      <c r="Y11827" s="98"/>
    </row>
    <row r="11828" spans="25:25" x14ac:dyDescent="0.25">
      <c r="Y11828" s="98"/>
    </row>
    <row r="11829" spans="25:25" x14ac:dyDescent="0.25">
      <c r="Y11829" s="98"/>
    </row>
    <row r="11830" spans="25:25" x14ac:dyDescent="0.25">
      <c r="Y11830" s="98"/>
    </row>
    <row r="11831" spans="25:25" x14ac:dyDescent="0.25">
      <c r="Y11831" s="98"/>
    </row>
    <row r="11832" spans="25:25" x14ac:dyDescent="0.25">
      <c r="Y11832" s="98"/>
    </row>
    <row r="11833" spans="25:25" x14ac:dyDescent="0.25">
      <c r="Y11833" s="98"/>
    </row>
    <row r="11834" spans="25:25" x14ac:dyDescent="0.25">
      <c r="Y11834" s="98"/>
    </row>
    <row r="11835" spans="25:25" x14ac:dyDescent="0.25">
      <c r="Y11835" s="98"/>
    </row>
    <row r="11836" spans="25:25" x14ac:dyDescent="0.25">
      <c r="Y11836" s="98"/>
    </row>
    <row r="11837" spans="25:25" x14ac:dyDescent="0.25">
      <c r="Y11837" s="98"/>
    </row>
    <row r="11838" spans="25:25" x14ac:dyDescent="0.25">
      <c r="Y11838" s="98"/>
    </row>
    <row r="11839" spans="25:25" x14ac:dyDescent="0.25">
      <c r="Y11839" s="98"/>
    </row>
    <row r="11840" spans="25:25" x14ac:dyDescent="0.25">
      <c r="Y11840" s="98"/>
    </row>
    <row r="11841" spans="25:25" x14ac:dyDescent="0.25">
      <c r="Y11841" s="98"/>
    </row>
    <row r="11842" spans="25:25" x14ac:dyDescent="0.25">
      <c r="Y11842" s="98"/>
    </row>
    <row r="11843" spans="25:25" x14ac:dyDescent="0.25">
      <c r="Y11843" s="98"/>
    </row>
    <row r="11844" spans="25:25" x14ac:dyDescent="0.25">
      <c r="Y11844" s="98"/>
    </row>
    <row r="11845" spans="25:25" x14ac:dyDescent="0.25">
      <c r="Y11845" s="98"/>
    </row>
    <row r="11846" spans="25:25" x14ac:dyDescent="0.25">
      <c r="Y11846" s="98"/>
    </row>
    <row r="11847" spans="25:25" x14ac:dyDescent="0.25">
      <c r="Y11847" s="98"/>
    </row>
    <row r="11848" spans="25:25" x14ac:dyDescent="0.25">
      <c r="Y11848" s="98"/>
    </row>
    <row r="11849" spans="25:25" x14ac:dyDescent="0.25">
      <c r="Y11849" s="98"/>
    </row>
    <row r="11850" spans="25:25" x14ac:dyDescent="0.25">
      <c r="Y11850" s="98"/>
    </row>
    <row r="11851" spans="25:25" x14ac:dyDescent="0.25">
      <c r="Y11851" s="98"/>
    </row>
    <row r="11852" spans="25:25" x14ac:dyDescent="0.25">
      <c r="Y11852" s="98"/>
    </row>
    <row r="11853" spans="25:25" x14ac:dyDescent="0.25">
      <c r="Y11853" s="98"/>
    </row>
    <row r="11854" spans="25:25" x14ac:dyDescent="0.25">
      <c r="Y11854" s="98"/>
    </row>
    <row r="11855" spans="25:25" x14ac:dyDescent="0.25">
      <c r="Y11855" s="98"/>
    </row>
    <row r="11856" spans="25:25" x14ac:dyDescent="0.25">
      <c r="Y11856" s="98"/>
    </row>
    <row r="11857" spans="25:25" x14ac:dyDescent="0.25">
      <c r="Y11857" s="98"/>
    </row>
    <row r="11858" spans="25:25" x14ac:dyDescent="0.25">
      <c r="Y11858" s="98"/>
    </row>
    <row r="11859" spans="25:25" x14ac:dyDescent="0.25">
      <c r="Y11859" s="98"/>
    </row>
    <row r="11860" spans="25:25" x14ac:dyDescent="0.25">
      <c r="Y11860" s="98"/>
    </row>
    <row r="11861" spans="25:25" x14ac:dyDescent="0.25">
      <c r="Y11861" s="98"/>
    </row>
    <row r="11862" spans="25:25" x14ac:dyDescent="0.25">
      <c r="Y11862" s="98"/>
    </row>
    <row r="11863" spans="25:25" x14ac:dyDescent="0.25">
      <c r="Y11863" s="98"/>
    </row>
    <row r="11864" spans="25:25" x14ac:dyDescent="0.25">
      <c r="Y11864" s="98"/>
    </row>
    <row r="11865" spans="25:25" x14ac:dyDescent="0.25">
      <c r="Y11865" s="98"/>
    </row>
    <row r="11866" spans="25:25" x14ac:dyDescent="0.25">
      <c r="Y11866" s="98"/>
    </row>
    <row r="11867" spans="25:25" x14ac:dyDescent="0.25">
      <c r="Y11867" s="98"/>
    </row>
    <row r="11868" spans="25:25" x14ac:dyDescent="0.25">
      <c r="Y11868" s="98"/>
    </row>
    <row r="11869" spans="25:25" x14ac:dyDescent="0.25">
      <c r="Y11869" s="98"/>
    </row>
    <row r="11870" spans="25:25" x14ac:dyDescent="0.25">
      <c r="Y11870" s="98"/>
    </row>
    <row r="11871" spans="25:25" x14ac:dyDescent="0.25">
      <c r="Y11871" s="98"/>
    </row>
    <row r="11872" spans="25:25" x14ac:dyDescent="0.25">
      <c r="Y11872" s="98"/>
    </row>
    <row r="11873" spans="25:25" x14ac:dyDescent="0.25">
      <c r="Y11873" s="98"/>
    </row>
    <row r="11874" spans="25:25" x14ac:dyDescent="0.25">
      <c r="Y11874" s="98"/>
    </row>
    <row r="11875" spans="25:25" x14ac:dyDescent="0.25">
      <c r="Y11875" s="98"/>
    </row>
    <row r="11876" spans="25:25" x14ac:dyDescent="0.25">
      <c r="Y11876" s="98"/>
    </row>
    <row r="11877" spans="25:25" x14ac:dyDescent="0.25">
      <c r="Y11877" s="98"/>
    </row>
    <row r="11878" spans="25:25" x14ac:dyDescent="0.25">
      <c r="Y11878" s="98"/>
    </row>
    <row r="11879" spans="25:25" x14ac:dyDescent="0.25">
      <c r="Y11879" s="98"/>
    </row>
    <row r="11880" spans="25:25" x14ac:dyDescent="0.25">
      <c r="Y11880" s="98"/>
    </row>
    <row r="11881" spans="25:25" x14ac:dyDescent="0.25">
      <c r="Y11881" s="98"/>
    </row>
    <row r="11882" spans="25:25" x14ac:dyDescent="0.25">
      <c r="Y11882" s="98"/>
    </row>
    <row r="11883" spans="25:25" x14ac:dyDescent="0.25">
      <c r="Y11883" s="98"/>
    </row>
    <row r="11884" spans="25:25" x14ac:dyDescent="0.25">
      <c r="Y11884" s="98"/>
    </row>
    <row r="11885" spans="25:25" x14ac:dyDescent="0.25">
      <c r="Y11885" s="98"/>
    </row>
    <row r="11886" spans="25:25" x14ac:dyDescent="0.25">
      <c r="Y11886" s="98"/>
    </row>
    <row r="11887" spans="25:25" x14ac:dyDescent="0.25">
      <c r="Y11887" s="98"/>
    </row>
    <row r="11888" spans="25:25" x14ac:dyDescent="0.25">
      <c r="Y11888" s="98"/>
    </row>
    <row r="11889" spans="25:25" x14ac:dyDescent="0.25">
      <c r="Y11889" s="98"/>
    </row>
    <row r="11890" spans="25:25" x14ac:dyDescent="0.25">
      <c r="Y11890" s="98"/>
    </row>
    <row r="11891" spans="25:25" x14ac:dyDescent="0.25">
      <c r="Y11891" s="98"/>
    </row>
    <row r="11892" spans="25:25" x14ac:dyDescent="0.25">
      <c r="Y11892" s="98"/>
    </row>
    <row r="11893" spans="25:25" x14ac:dyDescent="0.25">
      <c r="Y11893" s="98"/>
    </row>
    <row r="11894" spans="25:25" x14ac:dyDescent="0.25">
      <c r="Y11894" s="98"/>
    </row>
    <row r="11895" spans="25:25" x14ac:dyDescent="0.25">
      <c r="Y11895" s="98"/>
    </row>
    <row r="11896" spans="25:25" x14ac:dyDescent="0.25">
      <c r="Y11896" s="98"/>
    </row>
    <row r="11897" spans="25:25" x14ac:dyDescent="0.25">
      <c r="Y11897" s="98"/>
    </row>
    <row r="11898" spans="25:25" x14ac:dyDescent="0.25">
      <c r="Y11898" s="98"/>
    </row>
    <row r="11899" spans="25:25" x14ac:dyDescent="0.25">
      <c r="Y11899" s="98"/>
    </row>
    <row r="11900" spans="25:25" x14ac:dyDescent="0.25">
      <c r="Y11900" s="98"/>
    </row>
    <row r="11901" spans="25:25" x14ac:dyDescent="0.25">
      <c r="Y11901" s="98"/>
    </row>
    <row r="11902" spans="25:25" x14ac:dyDescent="0.25">
      <c r="Y11902" s="98"/>
    </row>
    <row r="11903" spans="25:25" x14ac:dyDescent="0.25">
      <c r="Y11903" s="98"/>
    </row>
    <row r="11904" spans="25:25" x14ac:dyDescent="0.25">
      <c r="Y11904" s="98"/>
    </row>
    <row r="11905" spans="25:25" x14ac:dyDescent="0.25">
      <c r="Y11905" s="98"/>
    </row>
    <row r="11906" spans="25:25" x14ac:dyDescent="0.25">
      <c r="Y11906" s="98"/>
    </row>
    <row r="11907" spans="25:25" x14ac:dyDescent="0.25">
      <c r="Y11907" s="98"/>
    </row>
    <row r="11908" spans="25:25" x14ac:dyDescent="0.25">
      <c r="Y11908" s="98"/>
    </row>
    <row r="11909" spans="25:25" x14ac:dyDescent="0.25">
      <c r="Y11909" s="98"/>
    </row>
    <row r="11910" spans="25:25" x14ac:dyDescent="0.25">
      <c r="Y11910" s="98"/>
    </row>
    <row r="11911" spans="25:25" x14ac:dyDescent="0.25">
      <c r="Y11911" s="98"/>
    </row>
    <row r="11912" spans="25:25" x14ac:dyDescent="0.25">
      <c r="Y11912" s="98"/>
    </row>
    <row r="11913" spans="25:25" x14ac:dyDescent="0.25">
      <c r="Y11913" s="98"/>
    </row>
    <row r="11914" spans="25:25" x14ac:dyDescent="0.25">
      <c r="Y11914" s="98"/>
    </row>
    <row r="11915" spans="25:25" x14ac:dyDescent="0.25">
      <c r="Y11915" s="98"/>
    </row>
    <row r="11916" spans="25:25" x14ac:dyDescent="0.25">
      <c r="Y11916" s="98"/>
    </row>
    <row r="11917" spans="25:25" x14ac:dyDescent="0.25">
      <c r="Y11917" s="98"/>
    </row>
    <row r="11918" spans="25:25" x14ac:dyDescent="0.25">
      <c r="Y11918" s="98"/>
    </row>
    <row r="11919" spans="25:25" x14ac:dyDescent="0.25">
      <c r="Y11919" s="98"/>
    </row>
    <row r="11920" spans="25:25" x14ac:dyDescent="0.25">
      <c r="Y11920" s="98"/>
    </row>
    <row r="11921" spans="25:25" x14ac:dyDescent="0.25">
      <c r="Y11921" s="98"/>
    </row>
    <row r="11922" spans="25:25" x14ac:dyDescent="0.25">
      <c r="Y11922" s="98"/>
    </row>
    <row r="11923" spans="25:25" x14ac:dyDescent="0.25">
      <c r="Y11923" s="98"/>
    </row>
    <row r="11924" spans="25:25" x14ac:dyDescent="0.25">
      <c r="Y11924" s="98"/>
    </row>
    <row r="11925" spans="25:25" x14ac:dyDescent="0.25">
      <c r="Y11925" s="98"/>
    </row>
    <row r="11926" spans="25:25" x14ac:dyDescent="0.25">
      <c r="Y11926" s="98"/>
    </row>
    <row r="11927" spans="25:25" x14ac:dyDescent="0.25">
      <c r="Y11927" s="98"/>
    </row>
    <row r="11928" spans="25:25" x14ac:dyDescent="0.25">
      <c r="Y11928" s="98"/>
    </row>
    <row r="11929" spans="25:25" x14ac:dyDescent="0.25">
      <c r="Y11929" s="98"/>
    </row>
    <row r="11930" spans="25:25" x14ac:dyDescent="0.25">
      <c r="Y11930" s="98"/>
    </row>
    <row r="11931" spans="25:25" x14ac:dyDescent="0.25">
      <c r="Y11931" s="98"/>
    </row>
    <row r="11932" spans="25:25" x14ac:dyDescent="0.25">
      <c r="Y11932" s="98"/>
    </row>
    <row r="11933" spans="25:25" x14ac:dyDescent="0.25">
      <c r="Y11933" s="98"/>
    </row>
    <row r="11934" spans="25:25" x14ac:dyDescent="0.25">
      <c r="Y11934" s="98"/>
    </row>
    <row r="11935" spans="25:25" x14ac:dyDescent="0.25">
      <c r="Y11935" s="98"/>
    </row>
    <row r="11936" spans="25:25" x14ac:dyDescent="0.25">
      <c r="Y11936" s="98"/>
    </row>
    <row r="11937" spans="25:25" x14ac:dyDescent="0.25">
      <c r="Y11937" s="98"/>
    </row>
    <row r="11938" spans="25:25" x14ac:dyDescent="0.25">
      <c r="Y11938" s="98"/>
    </row>
    <row r="11939" spans="25:25" x14ac:dyDescent="0.25">
      <c r="Y11939" s="98"/>
    </row>
    <row r="11940" spans="25:25" x14ac:dyDescent="0.25">
      <c r="Y11940" s="98"/>
    </row>
    <row r="11941" spans="25:25" x14ac:dyDescent="0.25">
      <c r="Y11941" s="98"/>
    </row>
    <row r="11942" spans="25:25" x14ac:dyDescent="0.25">
      <c r="Y11942" s="98"/>
    </row>
    <row r="11943" spans="25:25" x14ac:dyDescent="0.25">
      <c r="Y11943" s="98"/>
    </row>
    <row r="11944" spans="25:25" x14ac:dyDescent="0.25">
      <c r="Y11944" s="98"/>
    </row>
    <row r="11945" spans="25:25" x14ac:dyDescent="0.25">
      <c r="Y11945" s="98"/>
    </row>
    <row r="11946" spans="25:25" x14ac:dyDescent="0.25">
      <c r="Y11946" s="98"/>
    </row>
    <row r="11947" spans="25:25" x14ac:dyDescent="0.25">
      <c r="Y11947" s="98"/>
    </row>
    <row r="11948" spans="25:25" x14ac:dyDescent="0.25">
      <c r="Y11948" s="98"/>
    </row>
    <row r="11949" spans="25:25" x14ac:dyDescent="0.25">
      <c r="Y11949" s="98"/>
    </row>
    <row r="11950" spans="25:25" x14ac:dyDescent="0.25">
      <c r="Y11950" s="98"/>
    </row>
    <row r="11951" spans="25:25" x14ac:dyDescent="0.25">
      <c r="Y11951" s="98"/>
    </row>
    <row r="11952" spans="25:25" x14ac:dyDescent="0.25">
      <c r="Y11952" s="98"/>
    </row>
    <row r="11953" spans="25:25" x14ac:dyDescent="0.25">
      <c r="Y11953" s="98"/>
    </row>
    <row r="11954" spans="25:25" x14ac:dyDescent="0.25">
      <c r="Y11954" s="98"/>
    </row>
    <row r="11955" spans="25:25" x14ac:dyDescent="0.25">
      <c r="Y11955" s="98"/>
    </row>
    <row r="11956" spans="25:25" x14ac:dyDescent="0.25">
      <c r="Y11956" s="98"/>
    </row>
    <row r="11957" spans="25:25" x14ac:dyDescent="0.25">
      <c r="Y11957" s="98"/>
    </row>
    <row r="11958" spans="25:25" x14ac:dyDescent="0.25">
      <c r="Y11958" s="98"/>
    </row>
    <row r="11959" spans="25:25" x14ac:dyDescent="0.25">
      <c r="Y11959" s="98"/>
    </row>
    <row r="11960" spans="25:25" x14ac:dyDescent="0.25">
      <c r="Y11960" s="98"/>
    </row>
    <row r="11961" spans="25:25" x14ac:dyDescent="0.25">
      <c r="Y11961" s="98"/>
    </row>
    <row r="11962" spans="25:25" x14ac:dyDescent="0.25">
      <c r="Y11962" s="98"/>
    </row>
    <row r="11963" spans="25:25" x14ac:dyDescent="0.25">
      <c r="Y11963" s="98"/>
    </row>
    <row r="11964" spans="25:25" x14ac:dyDescent="0.25">
      <c r="Y11964" s="98"/>
    </row>
    <row r="11965" spans="25:25" x14ac:dyDescent="0.25">
      <c r="Y11965" s="98"/>
    </row>
    <row r="11966" spans="25:25" x14ac:dyDescent="0.25">
      <c r="Y11966" s="98"/>
    </row>
    <row r="11967" spans="25:25" x14ac:dyDescent="0.25">
      <c r="Y11967" s="98"/>
    </row>
    <row r="11968" spans="25:25" x14ac:dyDescent="0.25">
      <c r="Y11968" s="98"/>
    </row>
    <row r="11969" spans="25:25" x14ac:dyDescent="0.25">
      <c r="Y11969" s="98"/>
    </row>
    <row r="11970" spans="25:25" x14ac:dyDescent="0.25">
      <c r="Y11970" s="98"/>
    </row>
    <row r="11971" spans="25:25" x14ac:dyDescent="0.25">
      <c r="Y11971" s="98"/>
    </row>
    <row r="11972" spans="25:25" x14ac:dyDescent="0.25">
      <c r="Y11972" s="98"/>
    </row>
    <row r="11973" spans="25:25" x14ac:dyDescent="0.25">
      <c r="Y11973" s="98"/>
    </row>
    <row r="11974" spans="25:25" x14ac:dyDescent="0.25">
      <c r="Y11974" s="98"/>
    </row>
    <row r="11975" spans="25:25" x14ac:dyDescent="0.25">
      <c r="Y11975" s="98"/>
    </row>
    <row r="11976" spans="25:25" x14ac:dyDescent="0.25">
      <c r="Y11976" s="98"/>
    </row>
    <row r="11977" spans="25:25" x14ac:dyDescent="0.25">
      <c r="Y11977" s="98"/>
    </row>
    <row r="11978" spans="25:25" x14ac:dyDescent="0.25">
      <c r="Y11978" s="98"/>
    </row>
    <row r="11979" spans="25:25" x14ac:dyDescent="0.25">
      <c r="Y11979" s="98"/>
    </row>
    <row r="11980" spans="25:25" x14ac:dyDescent="0.25">
      <c r="Y11980" s="98"/>
    </row>
    <row r="11981" spans="25:25" x14ac:dyDescent="0.25">
      <c r="Y11981" s="98"/>
    </row>
    <row r="11982" spans="25:25" x14ac:dyDescent="0.25">
      <c r="Y11982" s="98"/>
    </row>
    <row r="11983" spans="25:25" x14ac:dyDescent="0.25">
      <c r="Y11983" s="98"/>
    </row>
    <row r="11984" spans="25:25" x14ac:dyDescent="0.25">
      <c r="Y11984" s="98"/>
    </row>
    <row r="11985" spans="25:25" x14ac:dyDescent="0.25">
      <c r="Y11985" s="98"/>
    </row>
    <row r="11986" spans="25:25" x14ac:dyDescent="0.25">
      <c r="Y11986" s="98"/>
    </row>
    <row r="11987" spans="25:25" x14ac:dyDescent="0.25">
      <c r="Y11987" s="98"/>
    </row>
    <row r="11988" spans="25:25" x14ac:dyDescent="0.25">
      <c r="Y11988" s="98"/>
    </row>
    <row r="11989" spans="25:25" x14ac:dyDescent="0.25">
      <c r="Y11989" s="98"/>
    </row>
    <row r="11990" spans="25:25" x14ac:dyDescent="0.25">
      <c r="Y11990" s="98"/>
    </row>
    <row r="11991" spans="25:25" x14ac:dyDescent="0.25">
      <c r="Y11991" s="98"/>
    </row>
    <row r="11992" spans="25:25" x14ac:dyDescent="0.25">
      <c r="Y11992" s="98"/>
    </row>
    <row r="11993" spans="25:25" x14ac:dyDescent="0.25">
      <c r="Y11993" s="98"/>
    </row>
    <row r="11994" spans="25:25" x14ac:dyDescent="0.25">
      <c r="Y11994" s="98"/>
    </row>
    <row r="11995" spans="25:25" x14ac:dyDescent="0.25">
      <c r="Y11995" s="98"/>
    </row>
    <row r="11996" spans="25:25" x14ac:dyDescent="0.25">
      <c r="Y11996" s="98"/>
    </row>
    <row r="11997" spans="25:25" x14ac:dyDescent="0.25">
      <c r="Y11997" s="98"/>
    </row>
    <row r="11998" spans="25:25" x14ac:dyDescent="0.25">
      <c r="Y11998" s="98"/>
    </row>
    <row r="11999" spans="25:25" x14ac:dyDescent="0.25">
      <c r="Y11999" s="98"/>
    </row>
    <row r="12000" spans="25:25" x14ac:dyDescent="0.25">
      <c r="Y12000" s="98"/>
    </row>
    <row r="12001" spans="25:25" x14ac:dyDescent="0.25">
      <c r="Y12001" s="98"/>
    </row>
    <row r="12002" spans="25:25" x14ac:dyDescent="0.25">
      <c r="Y12002" s="98"/>
    </row>
    <row r="12003" spans="25:25" x14ac:dyDescent="0.25">
      <c r="Y12003" s="98"/>
    </row>
    <row r="12004" spans="25:25" x14ac:dyDescent="0.25">
      <c r="Y12004" s="98"/>
    </row>
    <row r="12005" spans="25:25" x14ac:dyDescent="0.25">
      <c r="Y12005" s="98"/>
    </row>
    <row r="12006" spans="25:25" x14ac:dyDescent="0.25">
      <c r="Y12006" s="98"/>
    </row>
    <row r="12007" spans="25:25" x14ac:dyDescent="0.25">
      <c r="Y12007" s="98"/>
    </row>
    <row r="12008" spans="25:25" x14ac:dyDescent="0.25">
      <c r="Y12008" s="98"/>
    </row>
    <row r="12009" spans="25:25" x14ac:dyDescent="0.25">
      <c r="Y12009" s="98"/>
    </row>
    <row r="12010" spans="25:25" x14ac:dyDescent="0.25">
      <c r="Y12010" s="98"/>
    </row>
    <row r="12011" spans="25:25" x14ac:dyDescent="0.25">
      <c r="Y12011" s="98"/>
    </row>
    <row r="12012" spans="25:25" x14ac:dyDescent="0.25">
      <c r="Y12012" s="98"/>
    </row>
    <row r="12013" spans="25:25" x14ac:dyDescent="0.25">
      <c r="Y12013" s="98"/>
    </row>
    <row r="12014" spans="25:25" x14ac:dyDescent="0.25">
      <c r="Y12014" s="98"/>
    </row>
    <row r="12015" spans="25:25" x14ac:dyDescent="0.25">
      <c r="Y12015" s="98"/>
    </row>
    <row r="12016" spans="25:25" x14ac:dyDescent="0.25">
      <c r="Y12016" s="98"/>
    </row>
    <row r="12017" spans="25:25" x14ac:dyDescent="0.25">
      <c r="Y12017" s="98"/>
    </row>
    <row r="12018" spans="25:25" x14ac:dyDescent="0.25">
      <c r="Y12018" s="98"/>
    </row>
    <row r="12019" spans="25:25" x14ac:dyDescent="0.25">
      <c r="Y12019" s="98"/>
    </row>
    <row r="12020" spans="25:25" x14ac:dyDescent="0.25">
      <c r="Y12020" s="98"/>
    </row>
    <row r="12021" spans="25:25" x14ac:dyDescent="0.25">
      <c r="Y12021" s="98"/>
    </row>
    <row r="12022" spans="25:25" x14ac:dyDescent="0.25">
      <c r="Y12022" s="98"/>
    </row>
    <row r="12023" spans="25:25" x14ac:dyDescent="0.25">
      <c r="Y12023" s="98"/>
    </row>
    <row r="12024" spans="25:25" x14ac:dyDescent="0.25">
      <c r="Y12024" s="98"/>
    </row>
    <row r="12025" spans="25:25" x14ac:dyDescent="0.25">
      <c r="Y12025" s="98"/>
    </row>
    <row r="12026" spans="25:25" x14ac:dyDescent="0.25">
      <c r="Y12026" s="98"/>
    </row>
    <row r="12027" spans="25:25" x14ac:dyDescent="0.25">
      <c r="Y12027" s="98"/>
    </row>
    <row r="12028" spans="25:25" x14ac:dyDescent="0.25">
      <c r="Y12028" s="98"/>
    </row>
    <row r="12029" spans="25:25" x14ac:dyDescent="0.25">
      <c r="Y12029" s="98"/>
    </row>
    <row r="12030" spans="25:25" x14ac:dyDescent="0.25">
      <c r="Y12030" s="98"/>
    </row>
    <row r="12031" spans="25:25" x14ac:dyDescent="0.25">
      <c r="Y12031" s="98"/>
    </row>
    <row r="12032" spans="25:25" x14ac:dyDescent="0.25">
      <c r="Y12032" s="98"/>
    </row>
    <row r="12033" spans="25:25" x14ac:dyDescent="0.25">
      <c r="Y12033" s="98"/>
    </row>
    <row r="12034" spans="25:25" x14ac:dyDescent="0.25">
      <c r="Y12034" s="98"/>
    </row>
    <row r="12035" spans="25:25" x14ac:dyDescent="0.25">
      <c r="Y12035" s="98"/>
    </row>
    <row r="12036" spans="25:25" x14ac:dyDescent="0.25">
      <c r="Y12036" s="98"/>
    </row>
    <row r="12037" spans="25:25" x14ac:dyDescent="0.25">
      <c r="Y12037" s="98"/>
    </row>
    <row r="12038" spans="25:25" x14ac:dyDescent="0.25">
      <c r="Y12038" s="98"/>
    </row>
    <row r="12039" spans="25:25" x14ac:dyDescent="0.25">
      <c r="Y12039" s="98"/>
    </row>
    <row r="12040" spans="25:25" x14ac:dyDescent="0.25">
      <c r="Y12040" s="98"/>
    </row>
    <row r="12041" spans="25:25" x14ac:dyDescent="0.25">
      <c r="Y12041" s="98"/>
    </row>
    <row r="12042" spans="25:25" x14ac:dyDescent="0.25">
      <c r="Y12042" s="98"/>
    </row>
    <row r="12043" spans="25:25" x14ac:dyDescent="0.25">
      <c r="Y12043" s="98"/>
    </row>
    <row r="12044" spans="25:25" x14ac:dyDescent="0.25">
      <c r="Y12044" s="98"/>
    </row>
    <row r="12045" spans="25:25" x14ac:dyDescent="0.25">
      <c r="Y12045" s="98"/>
    </row>
    <row r="12046" spans="25:25" x14ac:dyDescent="0.25">
      <c r="Y12046" s="98"/>
    </row>
    <row r="12047" spans="25:25" x14ac:dyDescent="0.25">
      <c r="Y12047" s="98"/>
    </row>
    <row r="12048" spans="25:25" x14ac:dyDescent="0.25">
      <c r="Y12048" s="98"/>
    </row>
    <row r="12049" spans="25:25" x14ac:dyDescent="0.25">
      <c r="Y12049" s="98"/>
    </row>
    <row r="12050" spans="25:25" x14ac:dyDescent="0.25">
      <c r="Y12050" s="98"/>
    </row>
    <row r="12051" spans="25:25" x14ac:dyDescent="0.25">
      <c r="Y12051" s="98"/>
    </row>
    <row r="12052" spans="25:25" x14ac:dyDescent="0.25">
      <c r="Y12052" s="98"/>
    </row>
    <row r="12053" spans="25:25" x14ac:dyDescent="0.25">
      <c r="Y12053" s="98"/>
    </row>
    <row r="12054" spans="25:25" x14ac:dyDescent="0.25">
      <c r="Y12054" s="98"/>
    </row>
    <row r="12055" spans="25:25" x14ac:dyDescent="0.25">
      <c r="Y12055" s="98"/>
    </row>
    <row r="12056" spans="25:25" x14ac:dyDescent="0.25">
      <c r="Y12056" s="98"/>
    </row>
    <row r="12057" spans="25:25" x14ac:dyDescent="0.25">
      <c r="Y12057" s="98"/>
    </row>
    <row r="12058" spans="25:25" x14ac:dyDescent="0.25">
      <c r="Y12058" s="98"/>
    </row>
    <row r="12059" spans="25:25" x14ac:dyDescent="0.25">
      <c r="Y12059" s="98"/>
    </row>
    <row r="12060" spans="25:25" x14ac:dyDescent="0.25">
      <c r="Y12060" s="98"/>
    </row>
    <row r="12061" spans="25:25" x14ac:dyDescent="0.25">
      <c r="Y12061" s="98"/>
    </row>
    <row r="12062" spans="25:25" x14ac:dyDescent="0.25">
      <c r="Y12062" s="98"/>
    </row>
    <row r="12063" spans="25:25" x14ac:dyDescent="0.25">
      <c r="Y12063" s="98"/>
    </row>
    <row r="12064" spans="25:25" x14ac:dyDescent="0.25">
      <c r="Y12064" s="98"/>
    </row>
    <row r="12065" spans="25:25" x14ac:dyDescent="0.25">
      <c r="Y12065" s="98"/>
    </row>
    <row r="12066" spans="25:25" x14ac:dyDescent="0.25">
      <c r="Y12066" s="98"/>
    </row>
    <row r="12067" spans="25:25" x14ac:dyDescent="0.25">
      <c r="Y12067" s="98"/>
    </row>
    <row r="12068" spans="25:25" x14ac:dyDescent="0.25">
      <c r="Y12068" s="98"/>
    </row>
    <row r="12069" spans="25:25" x14ac:dyDescent="0.25">
      <c r="Y12069" s="98"/>
    </row>
    <row r="12070" spans="25:25" x14ac:dyDescent="0.25">
      <c r="Y12070" s="98"/>
    </row>
    <row r="12071" spans="25:25" x14ac:dyDescent="0.25">
      <c r="Y12071" s="98"/>
    </row>
    <row r="12072" spans="25:25" x14ac:dyDescent="0.25">
      <c r="Y12072" s="98"/>
    </row>
    <row r="12073" spans="25:25" x14ac:dyDescent="0.25">
      <c r="Y12073" s="98"/>
    </row>
    <row r="12074" spans="25:25" x14ac:dyDescent="0.25">
      <c r="Y12074" s="98"/>
    </row>
    <row r="12075" spans="25:25" x14ac:dyDescent="0.25">
      <c r="Y12075" s="98"/>
    </row>
    <row r="12076" spans="25:25" x14ac:dyDescent="0.25">
      <c r="Y12076" s="98"/>
    </row>
    <row r="12077" spans="25:25" x14ac:dyDescent="0.25">
      <c r="Y12077" s="98"/>
    </row>
    <row r="12078" spans="25:25" x14ac:dyDescent="0.25">
      <c r="Y12078" s="98"/>
    </row>
    <row r="12079" spans="25:25" x14ac:dyDescent="0.25">
      <c r="Y12079" s="98"/>
    </row>
    <row r="12080" spans="25:25" x14ac:dyDescent="0.25">
      <c r="Y12080" s="98"/>
    </row>
    <row r="12081" spans="25:25" x14ac:dyDescent="0.25">
      <c r="Y12081" s="98"/>
    </row>
    <row r="12082" spans="25:25" x14ac:dyDescent="0.25">
      <c r="Y12082" s="98"/>
    </row>
    <row r="12083" spans="25:25" x14ac:dyDescent="0.25">
      <c r="Y12083" s="98"/>
    </row>
    <row r="12084" spans="25:25" x14ac:dyDescent="0.25">
      <c r="Y12084" s="98"/>
    </row>
    <row r="12085" spans="25:25" x14ac:dyDescent="0.25">
      <c r="Y12085" s="98"/>
    </row>
    <row r="12086" spans="25:25" x14ac:dyDescent="0.25">
      <c r="Y12086" s="98"/>
    </row>
    <row r="12087" spans="25:25" x14ac:dyDescent="0.25">
      <c r="Y12087" s="98"/>
    </row>
    <row r="12088" spans="25:25" x14ac:dyDescent="0.25">
      <c r="Y12088" s="98"/>
    </row>
    <row r="12089" spans="25:25" x14ac:dyDescent="0.25">
      <c r="Y12089" s="98"/>
    </row>
    <row r="12090" spans="25:25" x14ac:dyDescent="0.25">
      <c r="Y12090" s="98"/>
    </row>
    <row r="12091" spans="25:25" x14ac:dyDescent="0.25">
      <c r="Y12091" s="98"/>
    </row>
    <row r="12092" spans="25:25" x14ac:dyDescent="0.25">
      <c r="Y12092" s="98"/>
    </row>
    <row r="12093" spans="25:25" x14ac:dyDescent="0.25">
      <c r="Y12093" s="98"/>
    </row>
    <row r="12094" spans="25:25" x14ac:dyDescent="0.25">
      <c r="Y12094" s="98"/>
    </row>
    <row r="12095" spans="25:25" x14ac:dyDescent="0.25">
      <c r="Y12095" s="98"/>
    </row>
    <row r="12096" spans="25:25" x14ac:dyDescent="0.25">
      <c r="Y12096" s="98"/>
    </row>
    <row r="12097" spans="25:25" x14ac:dyDescent="0.25">
      <c r="Y12097" s="98"/>
    </row>
    <row r="12098" spans="25:25" x14ac:dyDescent="0.25">
      <c r="Y12098" s="98"/>
    </row>
    <row r="12099" spans="25:25" x14ac:dyDescent="0.25">
      <c r="Y12099" s="98"/>
    </row>
    <row r="12100" spans="25:25" x14ac:dyDescent="0.25">
      <c r="Y12100" s="98"/>
    </row>
    <row r="12101" spans="25:25" x14ac:dyDescent="0.25">
      <c r="Y12101" s="98"/>
    </row>
    <row r="12102" spans="25:25" x14ac:dyDescent="0.25">
      <c r="Y12102" s="98"/>
    </row>
    <row r="12103" spans="25:25" x14ac:dyDescent="0.25">
      <c r="Y12103" s="98"/>
    </row>
    <row r="12104" spans="25:25" x14ac:dyDescent="0.25">
      <c r="Y12104" s="98"/>
    </row>
    <row r="12105" spans="25:25" x14ac:dyDescent="0.25">
      <c r="Y12105" s="98"/>
    </row>
    <row r="12106" spans="25:25" x14ac:dyDescent="0.25">
      <c r="Y12106" s="98"/>
    </row>
    <row r="12107" spans="25:25" x14ac:dyDescent="0.25">
      <c r="Y12107" s="98"/>
    </row>
    <row r="12108" spans="25:25" x14ac:dyDescent="0.25">
      <c r="Y12108" s="98"/>
    </row>
    <row r="12109" spans="25:25" x14ac:dyDescent="0.25">
      <c r="Y12109" s="98"/>
    </row>
    <row r="12110" spans="25:25" x14ac:dyDescent="0.25">
      <c r="Y12110" s="98"/>
    </row>
    <row r="12111" spans="25:25" x14ac:dyDescent="0.25">
      <c r="Y12111" s="98"/>
    </row>
    <row r="12112" spans="25:25" x14ac:dyDescent="0.25">
      <c r="Y12112" s="98"/>
    </row>
    <row r="12113" spans="25:25" x14ac:dyDescent="0.25">
      <c r="Y12113" s="98"/>
    </row>
    <row r="12114" spans="25:25" x14ac:dyDescent="0.25">
      <c r="Y12114" s="98"/>
    </row>
    <row r="12115" spans="25:25" x14ac:dyDescent="0.25">
      <c r="Y12115" s="98"/>
    </row>
    <row r="12116" spans="25:25" x14ac:dyDescent="0.25">
      <c r="Y12116" s="98"/>
    </row>
    <row r="12117" spans="25:25" x14ac:dyDescent="0.25">
      <c r="Y12117" s="98"/>
    </row>
    <row r="12118" spans="25:25" x14ac:dyDescent="0.25">
      <c r="Y12118" s="98"/>
    </row>
    <row r="12119" spans="25:25" x14ac:dyDescent="0.25">
      <c r="Y12119" s="98"/>
    </row>
    <row r="12120" spans="25:25" x14ac:dyDescent="0.25">
      <c r="Y12120" s="98"/>
    </row>
    <row r="12121" spans="25:25" x14ac:dyDescent="0.25">
      <c r="Y12121" s="98"/>
    </row>
    <row r="12122" spans="25:25" x14ac:dyDescent="0.25">
      <c r="Y12122" s="98"/>
    </row>
    <row r="12123" spans="25:25" x14ac:dyDescent="0.25">
      <c r="Y12123" s="98"/>
    </row>
    <row r="12124" spans="25:25" x14ac:dyDescent="0.25">
      <c r="Y12124" s="98"/>
    </row>
    <row r="12125" spans="25:25" x14ac:dyDescent="0.25">
      <c r="Y12125" s="98"/>
    </row>
    <row r="12126" spans="25:25" x14ac:dyDescent="0.25">
      <c r="Y12126" s="98"/>
    </row>
    <row r="12127" spans="25:25" x14ac:dyDescent="0.25">
      <c r="Y12127" s="98"/>
    </row>
    <row r="12128" spans="25:25" x14ac:dyDescent="0.25">
      <c r="Y12128" s="98"/>
    </row>
    <row r="12129" spans="25:25" x14ac:dyDescent="0.25">
      <c r="Y12129" s="98"/>
    </row>
    <row r="12130" spans="25:25" x14ac:dyDescent="0.25">
      <c r="Y12130" s="98"/>
    </row>
    <row r="12131" spans="25:25" x14ac:dyDescent="0.25">
      <c r="Y12131" s="98"/>
    </row>
    <row r="12132" spans="25:25" x14ac:dyDescent="0.25">
      <c r="Y12132" s="98"/>
    </row>
    <row r="12133" spans="25:25" x14ac:dyDescent="0.25">
      <c r="Y12133" s="98"/>
    </row>
    <row r="12134" spans="25:25" x14ac:dyDescent="0.25">
      <c r="Y12134" s="98"/>
    </row>
    <row r="12135" spans="25:25" x14ac:dyDescent="0.25">
      <c r="Y12135" s="98"/>
    </row>
    <row r="12136" spans="25:25" x14ac:dyDescent="0.25">
      <c r="Y12136" s="98"/>
    </row>
    <row r="12137" spans="25:25" x14ac:dyDescent="0.25">
      <c r="Y12137" s="98"/>
    </row>
    <row r="12138" spans="25:25" x14ac:dyDescent="0.25">
      <c r="Y12138" s="98"/>
    </row>
    <row r="12139" spans="25:25" x14ac:dyDescent="0.25">
      <c r="Y12139" s="98"/>
    </row>
    <row r="12140" spans="25:25" x14ac:dyDescent="0.25">
      <c r="Y12140" s="98"/>
    </row>
    <row r="12141" spans="25:25" x14ac:dyDescent="0.25">
      <c r="Y12141" s="98"/>
    </row>
    <row r="12142" spans="25:25" x14ac:dyDescent="0.25">
      <c r="Y12142" s="98"/>
    </row>
    <row r="12143" spans="25:25" x14ac:dyDescent="0.25">
      <c r="Y12143" s="98"/>
    </row>
    <row r="12144" spans="25:25" x14ac:dyDescent="0.25">
      <c r="Y12144" s="98"/>
    </row>
    <row r="12145" spans="25:25" x14ac:dyDescent="0.25">
      <c r="Y12145" s="98"/>
    </row>
    <row r="12146" spans="25:25" x14ac:dyDescent="0.25">
      <c r="Y12146" s="98"/>
    </row>
    <row r="12147" spans="25:25" x14ac:dyDescent="0.25">
      <c r="Y12147" s="98"/>
    </row>
    <row r="12148" spans="25:25" x14ac:dyDescent="0.25">
      <c r="Y12148" s="98"/>
    </row>
    <row r="12149" spans="25:25" x14ac:dyDescent="0.25">
      <c r="Y12149" s="98"/>
    </row>
    <row r="12150" spans="25:25" x14ac:dyDescent="0.25">
      <c r="Y12150" s="98"/>
    </row>
    <row r="12151" spans="25:25" x14ac:dyDescent="0.25">
      <c r="Y12151" s="98"/>
    </row>
    <row r="12152" spans="25:25" x14ac:dyDescent="0.25">
      <c r="Y12152" s="98"/>
    </row>
    <row r="12153" spans="25:25" x14ac:dyDescent="0.25">
      <c r="Y12153" s="98"/>
    </row>
    <row r="12154" spans="25:25" x14ac:dyDescent="0.25">
      <c r="Y12154" s="98"/>
    </row>
    <row r="12155" spans="25:25" x14ac:dyDescent="0.25">
      <c r="Y12155" s="98"/>
    </row>
    <row r="12156" spans="25:25" x14ac:dyDescent="0.25">
      <c r="Y12156" s="98"/>
    </row>
    <row r="12157" spans="25:25" x14ac:dyDescent="0.25">
      <c r="Y12157" s="98"/>
    </row>
    <row r="12158" spans="25:25" x14ac:dyDescent="0.25">
      <c r="Y12158" s="98"/>
    </row>
    <row r="12159" spans="25:25" x14ac:dyDescent="0.25">
      <c r="Y12159" s="98"/>
    </row>
    <row r="12160" spans="25:25" x14ac:dyDescent="0.25">
      <c r="Y12160" s="98"/>
    </row>
    <row r="12161" spans="25:25" x14ac:dyDescent="0.25">
      <c r="Y12161" s="98"/>
    </row>
    <row r="12162" spans="25:25" x14ac:dyDescent="0.25">
      <c r="Y12162" s="98"/>
    </row>
    <row r="12163" spans="25:25" x14ac:dyDescent="0.25">
      <c r="Y12163" s="98"/>
    </row>
    <row r="12164" spans="25:25" x14ac:dyDescent="0.25">
      <c r="Y12164" s="98"/>
    </row>
    <row r="12165" spans="25:25" x14ac:dyDescent="0.25">
      <c r="Y12165" s="98"/>
    </row>
    <row r="12166" spans="25:25" x14ac:dyDescent="0.25">
      <c r="Y12166" s="98"/>
    </row>
    <row r="12167" spans="25:25" x14ac:dyDescent="0.25">
      <c r="Y12167" s="98"/>
    </row>
    <row r="12168" spans="25:25" x14ac:dyDescent="0.25">
      <c r="Y12168" s="98"/>
    </row>
    <row r="12169" spans="25:25" x14ac:dyDescent="0.25">
      <c r="Y12169" s="98"/>
    </row>
    <row r="12170" spans="25:25" x14ac:dyDescent="0.25">
      <c r="Y12170" s="98"/>
    </row>
    <row r="12171" spans="25:25" x14ac:dyDescent="0.25">
      <c r="Y12171" s="98"/>
    </row>
    <row r="12172" spans="25:25" x14ac:dyDescent="0.25">
      <c r="Y12172" s="98"/>
    </row>
    <row r="12173" spans="25:25" x14ac:dyDescent="0.25">
      <c r="Y12173" s="98"/>
    </row>
    <row r="12174" spans="25:25" x14ac:dyDescent="0.25">
      <c r="Y12174" s="98"/>
    </row>
    <row r="12175" spans="25:25" x14ac:dyDescent="0.25">
      <c r="Y12175" s="98"/>
    </row>
    <row r="12176" spans="25:25" x14ac:dyDescent="0.25">
      <c r="Y12176" s="98"/>
    </row>
    <row r="12177" spans="25:25" x14ac:dyDescent="0.25">
      <c r="Y12177" s="98"/>
    </row>
    <row r="12178" spans="25:25" x14ac:dyDescent="0.25">
      <c r="Y12178" s="98"/>
    </row>
    <row r="12179" spans="25:25" x14ac:dyDescent="0.25">
      <c r="Y12179" s="98"/>
    </row>
    <row r="12180" spans="25:25" x14ac:dyDescent="0.25">
      <c r="Y12180" s="98"/>
    </row>
    <row r="12181" spans="25:25" x14ac:dyDescent="0.25">
      <c r="Y12181" s="98"/>
    </row>
    <row r="12182" spans="25:25" x14ac:dyDescent="0.25">
      <c r="Y12182" s="98"/>
    </row>
    <row r="12183" spans="25:25" x14ac:dyDescent="0.25">
      <c r="Y12183" s="98"/>
    </row>
    <row r="12184" spans="25:25" x14ac:dyDescent="0.25">
      <c r="Y12184" s="98"/>
    </row>
    <row r="12185" spans="25:25" x14ac:dyDescent="0.25">
      <c r="Y12185" s="98"/>
    </row>
    <row r="12186" spans="25:25" x14ac:dyDescent="0.25">
      <c r="Y12186" s="98"/>
    </row>
    <row r="12187" spans="25:25" x14ac:dyDescent="0.25">
      <c r="Y12187" s="98"/>
    </row>
    <row r="12188" spans="25:25" x14ac:dyDescent="0.25">
      <c r="Y12188" s="98"/>
    </row>
    <row r="12189" spans="25:25" x14ac:dyDescent="0.25">
      <c r="Y12189" s="98"/>
    </row>
    <row r="12190" spans="25:25" x14ac:dyDescent="0.25">
      <c r="Y12190" s="98"/>
    </row>
    <row r="12191" spans="25:25" x14ac:dyDescent="0.25">
      <c r="Y12191" s="98"/>
    </row>
    <row r="12192" spans="25:25" x14ac:dyDescent="0.25">
      <c r="Y12192" s="98"/>
    </row>
    <row r="12193" spans="25:25" x14ac:dyDescent="0.25">
      <c r="Y12193" s="98"/>
    </row>
    <row r="12194" spans="25:25" x14ac:dyDescent="0.25">
      <c r="Y12194" s="98"/>
    </row>
    <row r="12195" spans="25:25" x14ac:dyDescent="0.25">
      <c r="Y12195" s="98"/>
    </row>
    <row r="12196" spans="25:25" x14ac:dyDescent="0.25">
      <c r="Y12196" s="98"/>
    </row>
    <row r="12197" spans="25:25" x14ac:dyDescent="0.25">
      <c r="Y12197" s="98"/>
    </row>
    <row r="12198" spans="25:25" x14ac:dyDescent="0.25">
      <c r="Y12198" s="98"/>
    </row>
    <row r="12199" spans="25:25" x14ac:dyDescent="0.25">
      <c r="Y12199" s="98"/>
    </row>
    <row r="12200" spans="25:25" x14ac:dyDescent="0.25">
      <c r="Y12200" s="98"/>
    </row>
    <row r="12201" spans="25:25" x14ac:dyDescent="0.25">
      <c r="Y12201" s="98"/>
    </row>
    <row r="12202" spans="25:25" x14ac:dyDescent="0.25">
      <c r="Y12202" s="98"/>
    </row>
    <row r="12203" spans="25:25" x14ac:dyDescent="0.25">
      <c r="Y12203" s="98"/>
    </row>
    <row r="12204" spans="25:25" x14ac:dyDescent="0.25">
      <c r="Y12204" s="98"/>
    </row>
    <row r="12205" spans="25:25" x14ac:dyDescent="0.25">
      <c r="Y12205" s="98"/>
    </row>
    <row r="12206" spans="25:25" x14ac:dyDescent="0.25">
      <c r="Y12206" s="98"/>
    </row>
    <row r="12207" spans="25:25" x14ac:dyDescent="0.25">
      <c r="Y12207" s="98"/>
    </row>
    <row r="12208" spans="25:25" x14ac:dyDescent="0.25">
      <c r="Y12208" s="98"/>
    </row>
    <row r="12209" spans="25:25" x14ac:dyDescent="0.25">
      <c r="Y12209" s="98"/>
    </row>
    <row r="12210" spans="25:25" x14ac:dyDescent="0.25">
      <c r="Y12210" s="98"/>
    </row>
    <row r="12211" spans="25:25" x14ac:dyDescent="0.25">
      <c r="Y12211" s="98"/>
    </row>
    <row r="12212" spans="25:25" x14ac:dyDescent="0.25">
      <c r="Y12212" s="98"/>
    </row>
    <row r="12213" spans="25:25" x14ac:dyDescent="0.25">
      <c r="Y12213" s="98"/>
    </row>
    <row r="12214" spans="25:25" x14ac:dyDescent="0.25">
      <c r="Y12214" s="98"/>
    </row>
    <row r="12215" spans="25:25" x14ac:dyDescent="0.25">
      <c r="Y12215" s="98"/>
    </row>
    <row r="12216" spans="25:25" x14ac:dyDescent="0.25">
      <c r="Y12216" s="98"/>
    </row>
    <row r="12217" spans="25:25" x14ac:dyDescent="0.25">
      <c r="Y12217" s="98"/>
    </row>
    <row r="12218" spans="25:25" x14ac:dyDescent="0.25">
      <c r="Y12218" s="98"/>
    </row>
    <row r="12219" spans="25:25" x14ac:dyDescent="0.25">
      <c r="Y12219" s="98"/>
    </row>
    <row r="12220" spans="25:25" x14ac:dyDescent="0.25">
      <c r="Y12220" s="98"/>
    </row>
    <row r="12221" spans="25:25" x14ac:dyDescent="0.25">
      <c r="Y12221" s="98"/>
    </row>
    <row r="12222" spans="25:25" x14ac:dyDescent="0.25">
      <c r="Y12222" s="98"/>
    </row>
    <row r="12223" spans="25:25" x14ac:dyDescent="0.25">
      <c r="Y12223" s="98"/>
    </row>
    <row r="12224" spans="25:25" x14ac:dyDescent="0.25">
      <c r="Y12224" s="98"/>
    </row>
    <row r="12225" spans="25:25" x14ac:dyDescent="0.25">
      <c r="Y12225" s="98"/>
    </row>
    <row r="12226" spans="25:25" x14ac:dyDescent="0.25">
      <c r="Y12226" s="98"/>
    </row>
    <row r="12227" spans="25:25" x14ac:dyDescent="0.25">
      <c r="Y12227" s="98"/>
    </row>
    <row r="12228" spans="25:25" x14ac:dyDescent="0.25">
      <c r="Y12228" s="98"/>
    </row>
    <row r="12229" spans="25:25" x14ac:dyDescent="0.25">
      <c r="Y12229" s="98"/>
    </row>
    <row r="12230" spans="25:25" x14ac:dyDescent="0.25">
      <c r="Y12230" s="98"/>
    </row>
    <row r="12231" spans="25:25" x14ac:dyDescent="0.25">
      <c r="Y12231" s="98"/>
    </row>
    <row r="12232" spans="25:25" x14ac:dyDescent="0.25">
      <c r="Y12232" s="98"/>
    </row>
    <row r="12233" spans="25:25" x14ac:dyDescent="0.25">
      <c r="Y12233" s="98"/>
    </row>
    <row r="12234" spans="25:25" x14ac:dyDescent="0.25">
      <c r="Y12234" s="98"/>
    </row>
    <row r="12235" spans="25:25" x14ac:dyDescent="0.25">
      <c r="Y12235" s="98"/>
    </row>
    <row r="12236" spans="25:25" x14ac:dyDescent="0.25">
      <c r="Y12236" s="98"/>
    </row>
    <row r="12237" spans="25:25" x14ac:dyDescent="0.25">
      <c r="Y12237" s="98"/>
    </row>
    <row r="12238" spans="25:25" x14ac:dyDescent="0.25">
      <c r="Y12238" s="98"/>
    </row>
    <row r="12239" spans="25:25" x14ac:dyDescent="0.25">
      <c r="Y12239" s="98"/>
    </row>
    <row r="12240" spans="25:25" x14ac:dyDescent="0.25">
      <c r="Y12240" s="98"/>
    </row>
    <row r="12241" spans="25:25" x14ac:dyDescent="0.25">
      <c r="Y12241" s="98"/>
    </row>
    <row r="12242" spans="25:25" x14ac:dyDescent="0.25">
      <c r="Y12242" s="98"/>
    </row>
    <row r="12243" spans="25:25" x14ac:dyDescent="0.25">
      <c r="Y12243" s="98"/>
    </row>
    <row r="12244" spans="25:25" x14ac:dyDescent="0.25">
      <c r="Y12244" s="98"/>
    </row>
    <row r="12245" spans="25:25" x14ac:dyDescent="0.25">
      <c r="Y12245" s="98"/>
    </row>
    <row r="12246" spans="25:25" x14ac:dyDescent="0.25">
      <c r="Y12246" s="98"/>
    </row>
    <row r="12247" spans="25:25" x14ac:dyDescent="0.25">
      <c r="Y12247" s="98"/>
    </row>
    <row r="12248" spans="25:25" x14ac:dyDescent="0.25">
      <c r="Y12248" s="98"/>
    </row>
    <row r="12249" spans="25:25" x14ac:dyDescent="0.25">
      <c r="Y12249" s="98"/>
    </row>
    <row r="12250" spans="25:25" x14ac:dyDescent="0.25">
      <c r="Y12250" s="98"/>
    </row>
    <row r="12251" spans="25:25" x14ac:dyDescent="0.25">
      <c r="Y12251" s="98"/>
    </row>
    <row r="12252" spans="25:25" x14ac:dyDescent="0.25">
      <c r="Y12252" s="98"/>
    </row>
    <row r="12253" spans="25:25" x14ac:dyDescent="0.25">
      <c r="Y12253" s="98"/>
    </row>
    <row r="12254" spans="25:25" x14ac:dyDescent="0.25">
      <c r="Y12254" s="98"/>
    </row>
    <row r="12255" spans="25:25" x14ac:dyDescent="0.25">
      <c r="Y12255" s="98"/>
    </row>
    <row r="12256" spans="25:25" x14ac:dyDescent="0.25">
      <c r="Y12256" s="98"/>
    </row>
    <row r="12257" spans="25:25" x14ac:dyDescent="0.25">
      <c r="Y12257" s="98"/>
    </row>
    <row r="12258" spans="25:25" x14ac:dyDescent="0.25">
      <c r="Y12258" s="98"/>
    </row>
    <row r="12259" spans="25:25" x14ac:dyDescent="0.25">
      <c r="Y12259" s="98"/>
    </row>
    <row r="12260" spans="25:25" x14ac:dyDescent="0.25">
      <c r="Y12260" s="98"/>
    </row>
    <row r="12261" spans="25:25" x14ac:dyDescent="0.25">
      <c r="Y12261" s="98"/>
    </row>
    <row r="12262" spans="25:25" x14ac:dyDescent="0.25">
      <c r="Y12262" s="98"/>
    </row>
    <row r="12263" spans="25:25" x14ac:dyDescent="0.25">
      <c r="Y12263" s="98"/>
    </row>
    <row r="12264" spans="25:25" x14ac:dyDescent="0.25">
      <c r="Y12264" s="98"/>
    </row>
    <row r="12265" spans="25:25" x14ac:dyDescent="0.25">
      <c r="Y12265" s="98"/>
    </row>
    <row r="12266" spans="25:25" x14ac:dyDescent="0.25">
      <c r="Y12266" s="98"/>
    </row>
    <row r="12267" spans="25:25" x14ac:dyDescent="0.25">
      <c r="Y12267" s="98"/>
    </row>
    <row r="12268" spans="25:25" x14ac:dyDescent="0.25">
      <c r="Y12268" s="98"/>
    </row>
    <row r="12269" spans="25:25" x14ac:dyDescent="0.25">
      <c r="Y12269" s="98"/>
    </row>
    <row r="12270" spans="25:25" x14ac:dyDescent="0.25">
      <c r="Y12270" s="98"/>
    </row>
    <row r="12271" spans="25:25" x14ac:dyDescent="0.25">
      <c r="Y12271" s="98"/>
    </row>
    <row r="12272" spans="25:25" x14ac:dyDescent="0.25">
      <c r="Y12272" s="98"/>
    </row>
    <row r="12273" spans="25:25" x14ac:dyDescent="0.25">
      <c r="Y12273" s="98"/>
    </row>
    <row r="12274" spans="25:25" x14ac:dyDescent="0.25">
      <c r="Y12274" s="98"/>
    </row>
    <row r="12275" spans="25:25" x14ac:dyDescent="0.25">
      <c r="Y12275" s="98"/>
    </row>
    <row r="12276" spans="25:25" x14ac:dyDescent="0.25">
      <c r="Y12276" s="98"/>
    </row>
    <row r="12277" spans="25:25" x14ac:dyDescent="0.25">
      <c r="Y12277" s="98"/>
    </row>
    <row r="12278" spans="25:25" x14ac:dyDescent="0.25">
      <c r="Y12278" s="98"/>
    </row>
    <row r="12279" spans="25:25" x14ac:dyDescent="0.25">
      <c r="Y12279" s="98"/>
    </row>
    <row r="12280" spans="25:25" x14ac:dyDescent="0.25">
      <c r="Y12280" s="98"/>
    </row>
    <row r="12281" spans="25:25" x14ac:dyDescent="0.25">
      <c r="Y12281" s="98"/>
    </row>
    <row r="12282" spans="25:25" x14ac:dyDescent="0.25">
      <c r="Y12282" s="98"/>
    </row>
    <row r="12283" spans="25:25" x14ac:dyDescent="0.25">
      <c r="Y12283" s="98"/>
    </row>
    <row r="12284" spans="25:25" x14ac:dyDescent="0.25">
      <c r="Y12284" s="98"/>
    </row>
    <row r="12285" spans="25:25" x14ac:dyDescent="0.25">
      <c r="Y12285" s="98"/>
    </row>
    <row r="12286" spans="25:25" x14ac:dyDescent="0.25">
      <c r="Y12286" s="98"/>
    </row>
    <row r="12287" spans="25:25" x14ac:dyDescent="0.25">
      <c r="Y12287" s="98"/>
    </row>
    <row r="12288" spans="25:25" x14ac:dyDescent="0.25">
      <c r="Y12288" s="98"/>
    </row>
    <row r="12289" spans="25:25" x14ac:dyDescent="0.25">
      <c r="Y12289" s="98"/>
    </row>
    <row r="12290" spans="25:25" x14ac:dyDescent="0.25">
      <c r="Y12290" s="98"/>
    </row>
    <row r="12291" spans="25:25" x14ac:dyDescent="0.25">
      <c r="Y12291" s="98"/>
    </row>
    <row r="12292" spans="25:25" x14ac:dyDescent="0.25">
      <c r="Y12292" s="98"/>
    </row>
    <row r="12293" spans="25:25" x14ac:dyDescent="0.25">
      <c r="Y12293" s="98"/>
    </row>
    <row r="12294" spans="25:25" x14ac:dyDescent="0.25">
      <c r="Y12294" s="98"/>
    </row>
    <row r="12295" spans="25:25" x14ac:dyDescent="0.25">
      <c r="Y12295" s="98"/>
    </row>
    <row r="12296" spans="25:25" x14ac:dyDescent="0.25">
      <c r="Y12296" s="98"/>
    </row>
    <row r="12297" spans="25:25" x14ac:dyDescent="0.25">
      <c r="Y12297" s="98"/>
    </row>
    <row r="12298" spans="25:25" x14ac:dyDescent="0.25">
      <c r="Y12298" s="98"/>
    </row>
    <row r="12299" spans="25:25" x14ac:dyDescent="0.25">
      <c r="Y12299" s="98"/>
    </row>
    <row r="12300" spans="25:25" x14ac:dyDescent="0.25">
      <c r="Y12300" s="98"/>
    </row>
    <row r="12301" spans="25:25" x14ac:dyDescent="0.25">
      <c r="Y12301" s="98"/>
    </row>
    <row r="12302" spans="25:25" x14ac:dyDescent="0.25">
      <c r="Y12302" s="98"/>
    </row>
    <row r="12303" spans="25:25" x14ac:dyDescent="0.25">
      <c r="Y12303" s="98"/>
    </row>
    <row r="12304" spans="25:25" x14ac:dyDescent="0.25">
      <c r="Y12304" s="98"/>
    </row>
    <row r="12305" spans="25:25" x14ac:dyDescent="0.25">
      <c r="Y12305" s="98"/>
    </row>
    <row r="12306" spans="25:25" x14ac:dyDescent="0.25">
      <c r="Y12306" s="98"/>
    </row>
    <row r="12307" spans="25:25" x14ac:dyDescent="0.25">
      <c r="Y12307" s="98"/>
    </row>
    <row r="12308" spans="25:25" x14ac:dyDescent="0.25">
      <c r="Y12308" s="98"/>
    </row>
    <row r="12309" spans="25:25" x14ac:dyDescent="0.25">
      <c r="Y12309" s="98"/>
    </row>
    <row r="12310" spans="25:25" x14ac:dyDescent="0.25">
      <c r="Y12310" s="98"/>
    </row>
    <row r="12311" spans="25:25" x14ac:dyDescent="0.25">
      <c r="Y12311" s="98"/>
    </row>
    <row r="12312" spans="25:25" x14ac:dyDescent="0.25">
      <c r="Y12312" s="98"/>
    </row>
    <row r="12313" spans="25:25" x14ac:dyDescent="0.25">
      <c r="Y12313" s="98"/>
    </row>
    <row r="12314" spans="25:25" x14ac:dyDescent="0.25">
      <c r="Y12314" s="98"/>
    </row>
    <row r="12315" spans="25:25" x14ac:dyDescent="0.25">
      <c r="Y12315" s="98"/>
    </row>
    <row r="12316" spans="25:25" x14ac:dyDescent="0.25">
      <c r="Y12316" s="98"/>
    </row>
    <row r="12317" spans="25:25" x14ac:dyDescent="0.25">
      <c r="Y12317" s="98"/>
    </row>
    <row r="12318" spans="25:25" x14ac:dyDescent="0.25">
      <c r="Y12318" s="98"/>
    </row>
    <row r="12319" spans="25:25" x14ac:dyDescent="0.25">
      <c r="Y12319" s="98"/>
    </row>
    <row r="12320" spans="25:25" x14ac:dyDescent="0.25">
      <c r="Y12320" s="98"/>
    </row>
    <row r="12321" spans="25:25" x14ac:dyDescent="0.25">
      <c r="Y12321" s="98"/>
    </row>
    <row r="12322" spans="25:25" x14ac:dyDescent="0.25">
      <c r="Y12322" s="98"/>
    </row>
    <row r="12323" spans="25:25" x14ac:dyDescent="0.25">
      <c r="Y12323" s="98"/>
    </row>
    <row r="12324" spans="25:25" x14ac:dyDescent="0.25">
      <c r="Y12324" s="98"/>
    </row>
    <row r="12325" spans="25:25" x14ac:dyDescent="0.25">
      <c r="Y12325" s="98"/>
    </row>
    <row r="12326" spans="25:25" x14ac:dyDescent="0.25">
      <c r="Y12326" s="98"/>
    </row>
    <row r="12327" spans="25:25" x14ac:dyDescent="0.25">
      <c r="Y12327" s="98"/>
    </row>
    <row r="12328" spans="25:25" x14ac:dyDescent="0.25">
      <c r="Y12328" s="98"/>
    </row>
    <row r="12329" spans="25:25" x14ac:dyDescent="0.25">
      <c r="Y12329" s="98"/>
    </row>
    <row r="12330" spans="25:25" x14ac:dyDescent="0.25">
      <c r="Y12330" s="98"/>
    </row>
    <row r="12331" spans="25:25" x14ac:dyDescent="0.25">
      <c r="Y12331" s="98"/>
    </row>
    <row r="12332" spans="25:25" x14ac:dyDescent="0.25">
      <c r="Y12332" s="98"/>
    </row>
    <row r="12333" spans="25:25" x14ac:dyDescent="0.25">
      <c r="Y12333" s="98"/>
    </row>
    <row r="12334" spans="25:25" x14ac:dyDescent="0.25">
      <c r="Y12334" s="98"/>
    </row>
    <row r="12335" spans="25:25" x14ac:dyDescent="0.25">
      <c r="Y12335" s="98"/>
    </row>
    <row r="12336" spans="25:25" x14ac:dyDescent="0.25">
      <c r="Y12336" s="98"/>
    </row>
    <row r="12337" spans="25:25" x14ac:dyDescent="0.25">
      <c r="Y12337" s="98"/>
    </row>
    <row r="12338" spans="25:25" x14ac:dyDescent="0.25">
      <c r="Y12338" s="98"/>
    </row>
    <row r="12339" spans="25:25" x14ac:dyDescent="0.25">
      <c r="Y12339" s="98"/>
    </row>
    <row r="12340" spans="25:25" x14ac:dyDescent="0.25">
      <c r="Y12340" s="98"/>
    </row>
    <row r="12341" spans="25:25" x14ac:dyDescent="0.25">
      <c r="Y12341" s="98"/>
    </row>
    <row r="12342" spans="25:25" x14ac:dyDescent="0.25">
      <c r="Y12342" s="98"/>
    </row>
    <row r="12343" spans="25:25" x14ac:dyDescent="0.25">
      <c r="Y12343" s="98"/>
    </row>
    <row r="12344" spans="25:25" x14ac:dyDescent="0.25">
      <c r="Y12344" s="98"/>
    </row>
    <row r="12345" spans="25:25" x14ac:dyDescent="0.25">
      <c r="Y12345" s="98"/>
    </row>
    <row r="12346" spans="25:25" x14ac:dyDescent="0.25">
      <c r="Y12346" s="98"/>
    </row>
    <row r="12347" spans="25:25" x14ac:dyDescent="0.25">
      <c r="Y12347" s="98"/>
    </row>
    <row r="12348" spans="25:25" x14ac:dyDescent="0.25">
      <c r="Y12348" s="98"/>
    </row>
    <row r="12349" spans="25:25" x14ac:dyDescent="0.25">
      <c r="Y12349" s="98"/>
    </row>
    <row r="12350" spans="25:25" x14ac:dyDescent="0.25">
      <c r="Y12350" s="98"/>
    </row>
    <row r="12351" spans="25:25" x14ac:dyDescent="0.25">
      <c r="Y12351" s="98"/>
    </row>
    <row r="12352" spans="25:25" x14ac:dyDescent="0.25">
      <c r="Y12352" s="98"/>
    </row>
    <row r="12353" spans="25:25" x14ac:dyDescent="0.25">
      <c r="Y12353" s="98"/>
    </row>
    <row r="12354" spans="25:25" x14ac:dyDescent="0.25">
      <c r="Y12354" s="98"/>
    </row>
    <row r="12355" spans="25:25" x14ac:dyDescent="0.25">
      <c r="Y12355" s="98"/>
    </row>
    <row r="12356" spans="25:25" x14ac:dyDescent="0.25">
      <c r="Y12356" s="98"/>
    </row>
    <row r="12357" spans="25:25" x14ac:dyDescent="0.25">
      <c r="Y12357" s="98"/>
    </row>
    <row r="12358" spans="25:25" x14ac:dyDescent="0.25">
      <c r="Y12358" s="98"/>
    </row>
    <row r="12359" spans="25:25" x14ac:dyDescent="0.25">
      <c r="Y12359" s="98"/>
    </row>
    <row r="12360" spans="25:25" x14ac:dyDescent="0.25">
      <c r="Y12360" s="98"/>
    </row>
    <row r="12361" spans="25:25" x14ac:dyDescent="0.25">
      <c r="Y12361" s="98"/>
    </row>
    <row r="12362" spans="25:25" x14ac:dyDescent="0.25">
      <c r="Y12362" s="98"/>
    </row>
    <row r="12363" spans="25:25" x14ac:dyDescent="0.25">
      <c r="Y12363" s="98"/>
    </row>
    <row r="12364" spans="25:25" x14ac:dyDescent="0.25">
      <c r="Y12364" s="98"/>
    </row>
    <row r="12365" spans="25:25" x14ac:dyDescent="0.25">
      <c r="Y12365" s="98"/>
    </row>
    <row r="12366" spans="25:25" x14ac:dyDescent="0.25">
      <c r="Y12366" s="98"/>
    </row>
    <row r="12367" spans="25:25" x14ac:dyDescent="0.25">
      <c r="Y12367" s="98"/>
    </row>
    <row r="12368" spans="25:25" x14ac:dyDescent="0.25">
      <c r="Y12368" s="98"/>
    </row>
    <row r="12369" spans="25:25" x14ac:dyDescent="0.25">
      <c r="Y12369" s="98"/>
    </row>
    <row r="12370" spans="25:25" x14ac:dyDescent="0.25">
      <c r="Y12370" s="98"/>
    </row>
    <row r="12371" spans="25:25" x14ac:dyDescent="0.25">
      <c r="Y12371" s="98"/>
    </row>
    <row r="12372" spans="25:25" x14ac:dyDescent="0.25">
      <c r="Y12372" s="98"/>
    </row>
    <row r="12373" spans="25:25" x14ac:dyDescent="0.25">
      <c r="Y12373" s="98"/>
    </row>
    <row r="12374" spans="25:25" x14ac:dyDescent="0.25">
      <c r="Y12374" s="98"/>
    </row>
    <row r="12375" spans="25:25" x14ac:dyDescent="0.25">
      <c r="Y12375" s="98"/>
    </row>
    <row r="12376" spans="25:25" x14ac:dyDescent="0.25">
      <c r="Y12376" s="98"/>
    </row>
    <row r="12377" spans="25:25" x14ac:dyDescent="0.25">
      <c r="Y12377" s="98"/>
    </row>
    <row r="12378" spans="25:25" x14ac:dyDescent="0.25">
      <c r="Y12378" s="98"/>
    </row>
    <row r="12379" spans="25:25" x14ac:dyDescent="0.25">
      <c r="Y12379" s="98"/>
    </row>
    <row r="12380" spans="25:25" x14ac:dyDescent="0.25">
      <c r="Y12380" s="98"/>
    </row>
    <row r="12381" spans="25:25" x14ac:dyDescent="0.25">
      <c r="Y12381" s="98"/>
    </row>
    <row r="12382" spans="25:25" x14ac:dyDescent="0.25">
      <c r="Y12382" s="98"/>
    </row>
    <row r="12383" spans="25:25" x14ac:dyDescent="0.25">
      <c r="Y12383" s="98"/>
    </row>
    <row r="12384" spans="25:25" x14ac:dyDescent="0.25">
      <c r="Y12384" s="98"/>
    </row>
    <row r="12385" spans="25:25" x14ac:dyDescent="0.25">
      <c r="Y12385" s="98"/>
    </row>
    <row r="12386" spans="25:25" x14ac:dyDescent="0.25">
      <c r="Y12386" s="98"/>
    </row>
    <row r="12387" spans="25:25" x14ac:dyDescent="0.25">
      <c r="Y12387" s="98"/>
    </row>
    <row r="12388" spans="25:25" x14ac:dyDescent="0.25">
      <c r="Y12388" s="98"/>
    </row>
    <row r="12389" spans="25:25" x14ac:dyDescent="0.25">
      <c r="Y12389" s="98"/>
    </row>
    <row r="12390" spans="25:25" x14ac:dyDescent="0.25">
      <c r="Y12390" s="98"/>
    </row>
    <row r="12391" spans="25:25" x14ac:dyDescent="0.25">
      <c r="Y12391" s="98"/>
    </row>
    <row r="12392" spans="25:25" x14ac:dyDescent="0.25">
      <c r="Y12392" s="98"/>
    </row>
    <row r="12393" spans="25:25" x14ac:dyDescent="0.25">
      <c r="Y12393" s="98"/>
    </row>
    <row r="12394" spans="25:25" x14ac:dyDescent="0.25">
      <c r="Y12394" s="98"/>
    </row>
    <row r="12395" spans="25:25" x14ac:dyDescent="0.25">
      <c r="Y12395" s="98"/>
    </row>
    <row r="12396" spans="25:25" x14ac:dyDescent="0.25">
      <c r="Y12396" s="98"/>
    </row>
    <row r="12397" spans="25:25" x14ac:dyDescent="0.25">
      <c r="Y12397" s="98"/>
    </row>
    <row r="12398" spans="25:25" x14ac:dyDescent="0.25">
      <c r="Y12398" s="98"/>
    </row>
    <row r="12399" spans="25:25" x14ac:dyDescent="0.25">
      <c r="Y12399" s="98"/>
    </row>
    <row r="12400" spans="25:25" x14ac:dyDescent="0.25">
      <c r="Y12400" s="98"/>
    </row>
    <row r="12401" spans="25:25" x14ac:dyDescent="0.25">
      <c r="Y12401" s="98"/>
    </row>
    <row r="12402" spans="25:25" x14ac:dyDescent="0.25">
      <c r="Y12402" s="98"/>
    </row>
    <row r="12403" spans="25:25" x14ac:dyDescent="0.25">
      <c r="Y12403" s="98"/>
    </row>
    <row r="12404" spans="25:25" x14ac:dyDescent="0.25">
      <c r="Y12404" s="98"/>
    </row>
    <row r="12405" spans="25:25" x14ac:dyDescent="0.25">
      <c r="Y12405" s="98"/>
    </row>
    <row r="12406" spans="25:25" x14ac:dyDescent="0.25">
      <c r="Y12406" s="98"/>
    </row>
    <row r="12407" spans="25:25" x14ac:dyDescent="0.25">
      <c r="Y12407" s="98"/>
    </row>
    <row r="12408" spans="25:25" x14ac:dyDescent="0.25">
      <c r="Y12408" s="98"/>
    </row>
    <row r="12409" spans="25:25" x14ac:dyDescent="0.25">
      <c r="Y12409" s="98"/>
    </row>
    <row r="12410" spans="25:25" x14ac:dyDescent="0.25">
      <c r="Y12410" s="98"/>
    </row>
    <row r="12411" spans="25:25" x14ac:dyDescent="0.25">
      <c r="Y12411" s="98"/>
    </row>
    <row r="12412" spans="25:25" x14ac:dyDescent="0.25">
      <c r="Y12412" s="98"/>
    </row>
    <row r="12413" spans="25:25" x14ac:dyDescent="0.25">
      <c r="Y12413" s="98"/>
    </row>
    <row r="12414" spans="25:25" x14ac:dyDescent="0.25">
      <c r="Y12414" s="98"/>
    </row>
    <row r="12415" spans="25:25" x14ac:dyDescent="0.25">
      <c r="Y12415" s="98"/>
    </row>
    <row r="12416" spans="25:25" x14ac:dyDescent="0.25">
      <c r="Y12416" s="98"/>
    </row>
    <row r="12417" spans="25:25" x14ac:dyDescent="0.25">
      <c r="Y12417" s="98"/>
    </row>
    <row r="12418" spans="25:25" x14ac:dyDescent="0.25">
      <c r="Y12418" s="98"/>
    </row>
    <row r="12419" spans="25:25" x14ac:dyDescent="0.25">
      <c r="Y12419" s="98"/>
    </row>
    <row r="12420" spans="25:25" x14ac:dyDescent="0.25">
      <c r="Y12420" s="98"/>
    </row>
    <row r="12421" spans="25:25" x14ac:dyDescent="0.25">
      <c r="Y12421" s="98"/>
    </row>
    <row r="12422" spans="25:25" x14ac:dyDescent="0.25">
      <c r="Y12422" s="98"/>
    </row>
    <row r="12423" spans="25:25" x14ac:dyDescent="0.25">
      <c r="Y12423" s="98"/>
    </row>
    <row r="12424" spans="25:25" x14ac:dyDescent="0.25">
      <c r="Y12424" s="98"/>
    </row>
    <row r="12425" spans="25:25" x14ac:dyDescent="0.25">
      <c r="Y12425" s="98"/>
    </row>
    <row r="12426" spans="25:25" x14ac:dyDescent="0.25">
      <c r="Y12426" s="98"/>
    </row>
    <row r="12427" spans="25:25" x14ac:dyDescent="0.25">
      <c r="Y12427" s="98"/>
    </row>
    <row r="12428" spans="25:25" x14ac:dyDescent="0.25">
      <c r="Y12428" s="98"/>
    </row>
    <row r="12429" spans="25:25" x14ac:dyDescent="0.25">
      <c r="Y12429" s="98"/>
    </row>
    <row r="12430" spans="25:25" x14ac:dyDescent="0.25">
      <c r="Y12430" s="98"/>
    </row>
    <row r="12431" spans="25:25" x14ac:dyDescent="0.25">
      <c r="Y12431" s="98"/>
    </row>
    <row r="12432" spans="25:25" x14ac:dyDescent="0.25">
      <c r="Y12432" s="98"/>
    </row>
    <row r="12433" spans="25:25" x14ac:dyDescent="0.25">
      <c r="Y12433" s="98"/>
    </row>
    <row r="12434" spans="25:25" x14ac:dyDescent="0.25">
      <c r="Y12434" s="98"/>
    </row>
    <row r="12435" spans="25:25" x14ac:dyDescent="0.25">
      <c r="Y12435" s="98"/>
    </row>
    <row r="12436" spans="25:25" x14ac:dyDescent="0.25">
      <c r="Y12436" s="98"/>
    </row>
    <row r="12437" spans="25:25" x14ac:dyDescent="0.25">
      <c r="Y12437" s="98"/>
    </row>
    <row r="12438" spans="25:25" x14ac:dyDescent="0.25">
      <c r="Y12438" s="98"/>
    </row>
    <row r="12439" spans="25:25" x14ac:dyDescent="0.25">
      <c r="Y12439" s="98"/>
    </row>
    <row r="12440" spans="25:25" x14ac:dyDescent="0.25">
      <c r="Y12440" s="98"/>
    </row>
    <row r="12441" spans="25:25" x14ac:dyDescent="0.25">
      <c r="Y12441" s="98"/>
    </row>
    <row r="12442" spans="25:25" x14ac:dyDescent="0.25">
      <c r="Y12442" s="98"/>
    </row>
    <row r="12443" spans="25:25" x14ac:dyDescent="0.25">
      <c r="Y12443" s="98"/>
    </row>
    <row r="12444" spans="25:25" x14ac:dyDescent="0.25">
      <c r="Y12444" s="98"/>
    </row>
    <row r="12445" spans="25:25" x14ac:dyDescent="0.25">
      <c r="Y12445" s="98"/>
    </row>
    <row r="12446" spans="25:25" x14ac:dyDescent="0.25">
      <c r="Y12446" s="98"/>
    </row>
    <row r="12447" spans="25:25" x14ac:dyDescent="0.25">
      <c r="Y12447" s="98"/>
    </row>
    <row r="12448" spans="25:25" x14ac:dyDescent="0.25">
      <c r="Y12448" s="98"/>
    </row>
    <row r="12449" spans="25:25" x14ac:dyDescent="0.25">
      <c r="Y12449" s="98"/>
    </row>
    <row r="12450" spans="25:25" x14ac:dyDescent="0.25">
      <c r="Y12450" s="98"/>
    </row>
    <row r="12451" spans="25:25" x14ac:dyDescent="0.25">
      <c r="Y12451" s="98"/>
    </row>
    <row r="12452" spans="25:25" x14ac:dyDescent="0.25">
      <c r="Y12452" s="98"/>
    </row>
    <row r="12453" spans="25:25" x14ac:dyDescent="0.25">
      <c r="Y12453" s="98"/>
    </row>
    <row r="12454" spans="25:25" x14ac:dyDescent="0.25">
      <c r="Y12454" s="98"/>
    </row>
    <row r="12455" spans="25:25" x14ac:dyDescent="0.25">
      <c r="Y12455" s="98"/>
    </row>
    <row r="12456" spans="25:25" x14ac:dyDescent="0.25">
      <c r="Y12456" s="98"/>
    </row>
    <row r="12457" spans="25:25" x14ac:dyDescent="0.25">
      <c r="Y12457" s="98"/>
    </row>
    <row r="12458" spans="25:25" x14ac:dyDescent="0.25">
      <c r="Y12458" s="98"/>
    </row>
    <row r="12459" spans="25:25" x14ac:dyDescent="0.25">
      <c r="Y12459" s="98"/>
    </row>
    <row r="12460" spans="25:25" x14ac:dyDescent="0.25">
      <c r="Y12460" s="98"/>
    </row>
    <row r="12461" spans="25:25" x14ac:dyDescent="0.25">
      <c r="Y12461" s="98"/>
    </row>
    <row r="12462" spans="25:25" x14ac:dyDescent="0.25">
      <c r="Y12462" s="98"/>
    </row>
    <row r="12463" spans="25:25" x14ac:dyDescent="0.25">
      <c r="Y12463" s="98"/>
    </row>
    <row r="12464" spans="25:25" x14ac:dyDescent="0.25">
      <c r="Y12464" s="98"/>
    </row>
    <row r="12465" spans="25:25" x14ac:dyDescent="0.25">
      <c r="Y12465" s="98"/>
    </row>
    <row r="12466" spans="25:25" x14ac:dyDescent="0.25">
      <c r="Y12466" s="98"/>
    </row>
    <row r="12467" spans="25:25" x14ac:dyDescent="0.25">
      <c r="Y12467" s="98"/>
    </row>
    <row r="12468" spans="25:25" x14ac:dyDescent="0.25">
      <c r="Y12468" s="98"/>
    </row>
    <row r="12469" spans="25:25" x14ac:dyDescent="0.25">
      <c r="Y12469" s="98"/>
    </row>
    <row r="12470" spans="25:25" x14ac:dyDescent="0.25">
      <c r="Y12470" s="98"/>
    </row>
    <row r="12471" spans="25:25" x14ac:dyDescent="0.25">
      <c r="Y12471" s="98"/>
    </row>
    <row r="12472" spans="25:25" x14ac:dyDescent="0.25">
      <c r="Y12472" s="98"/>
    </row>
    <row r="12473" spans="25:25" x14ac:dyDescent="0.25">
      <c r="Y12473" s="98"/>
    </row>
    <row r="12474" spans="25:25" x14ac:dyDescent="0.25">
      <c r="Y12474" s="98"/>
    </row>
    <row r="12475" spans="25:25" x14ac:dyDescent="0.25">
      <c r="Y12475" s="98"/>
    </row>
    <row r="12476" spans="25:25" x14ac:dyDescent="0.25">
      <c r="Y12476" s="98"/>
    </row>
    <row r="12477" spans="25:25" x14ac:dyDescent="0.25">
      <c r="Y12477" s="98"/>
    </row>
    <row r="12478" spans="25:25" x14ac:dyDescent="0.25">
      <c r="Y12478" s="98"/>
    </row>
    <row r="12479" spans="25:25" x14ac:dyDescent="0.25">
      <c r="Y12479" s="98"/>
    </row>
    <row r="12480" spans="25:25" x14ac:dyDescent="0.25">
      <c r="Y12480" s="98"/>
    </row>
    <row r="12481" spans="25:25" x14ac:dyDescent="0.25">
      <c r="Y12481" s="98"/>
    </row>
    <row r="12482" spans="25:25" x14ac:dyDescent="0.25">
      <c r="Y12482" s="98"/>
    </row>
    <row r="12483" spans="25:25" x14ac:dyDescent="0.25">
      <c r="Y12483" s="98"/>
    </row>
    <row r="12484" spans="25:25" x14ac:dyDescent="0.25">
      <c r="Y12484" s="98"/>
    </row>
    <row r="12485" spans="25:25" x14ac:dyDescent="0.25">
      <c r="Y12485" s="98"/>
    </row>
    <row r="12486" spans="25:25" x14ac:dyDescent="0.25">
      <c r="Y12486" s="98"/>
    </row>
    <row r="12487" spans="25:25" x14ac:dyDescent="0.25">
      <c r="Y12487" s="98"/>
    </row>
    <row r="12488" spans="25:25" x14ac:dyDescent="0.25">
      <c r="Y12488" s="98"/>
    </row>
    <row r="12489" spans="25:25" x14ac:dyDescent="0.25">
      <c r="Y12489" s="98"/>
    </row>
    <row r="12490" spans="25:25" x14ac:dyDescent="0.25">
      <c r="Y12490" s="98"/>
    </row>
    <row r="12491" spans="25:25" x14ac:dyDescent="0.25">
      <c r="Y12491" s="98"/>
    </row>
    <row r="12492" spans="25:25" x14ac:dyDescent="0.25">
      <c r="Y12492" s="98"/>
    </row>
    <row r="12493" spans="25:25" x14ac:dyDescent="0.25">
      <c r="Y12493" s="98"/>
    </row>
    <row r="12494" spans="25:25" x14ac:dyDescent="0.25">
      <c r="Y12494" s="98"/>
    </row>
    <row r="12495" spans="25:25" x14ac:dyDescent="0.25">
      <c r="Y12495" s="98"/>
    </row>
    <row r="12496" spans="25:25" x14ac:dyDescent="0.25">
      <c r="Y12496" s="98"/>
    </row>
    <row r="12497" spans="25:25" x14ac:dyDescent="0.25">
      <c r="Y12497" s="98"/>
    </row>
    <row r="12498" spans="25:25" x14ac:dyDescent="0.25">
      <c r="Y12498" s="98"/>
    </row>
    <row r="12499" spans="25:25" x14ac:dyDescent="0.25">
      <c r="Y12499" s="98"/>
    </row>
    <row r="12500" spans="25:25" x14ac:dyDescent="0.25">
      <c r="Y12500" s="98"/>
    </row>
    <row r="12501" spans="25:25" x14ac:dyDescent="0.25">
      <c r="Y12501" s="98"/>
    </row>
    <row r="12502" spans="25:25" x14ac:dyDescent="0.25">
      <c r="Y12502" s="98"/>
    </row>
    <row r="12503" spans="25:25" x14ac:dyDescent="0.25">
      <c r="Y12503" s="98"/>
    </row>
    <row r="12504" spans="25:25" x14ac:dyDescent="0.25">
      <c r="Y12504" s="98"/>
    </row>
    <row r="12505" spans="25:25" x14ac:dyDescent="0.25">
      <c r="Y12505" s="98"/>
    </row>
    <row r="12506" spans="25:25" x14ac:dyDescent="0.25">
      <c r="Y12506" s="98"/>
    </row>
    <row r="12507" spans="25:25" x14ac:dyDescent="0.25">
      <c r="Y12507" s="98"/>
    </row>
    <row r="12508" spans="25:25" x14ac:dyDescent="0.25">
      <c r="Y12508" s="98"/>
    </row>
    <row r="12509" spans="25:25" x14ac:dyDescent="0.25">
      <c r="Y12509" s="98"/>
    </row>
    <row r="12510" spans="25:25" x14ac:dyDescent="0.25">
      <c r="Y12510" s="98"/>
    </row>
    <row r="12511" spans="25:25" x14ac:dyDescent="0.25">
      <c r="Y12511" s="98"/>
    </row>
    <row r="12512" spans="25:25" x14ac:dyDescent="0.25">
      <c r="Y12512" s="98"/>
    </row>
    <row r="12513" spans="25:25" x14ac:dyDescent="0.25">
      <c r="Y12513" s="98"/>
    </row>
    <row r="12514" spans="25:25" x14ac:dyDescent="0.25">
      <c r="Y12514" s="98"/>
    </row>
    <row r="12515" spans="25:25" x14ac:dyDescent="0.25">
      <c r="Y12515" s="98"/>
    </row>
    <row r="12516" spans="25:25" x14ac:dyDescent="0.25">
      <c r="Y12516" s="98"/>
    </row>
    <row r="12517" spans="25:25" x14ac:dyDescent="0.25">
      <c r="Y12517" s="98"/>
    </row>
    <row r="12518" spans="25:25" x14ac:dyDescent="0.25">
      <c r="Y12518" s="98"/>
    </row>
    <row r="12519" spans="25:25" x14ac:dyDescent="0.25">
      <c r="Y12519" s="98"/>
    </row>
    <row r="12520" spans="25:25" x14ac:dyDescent="0.25">
      <c r="Y12520" s="98"/>
    </row>
    <row r="12521" spans="25:25" x14ac:dyDescent="0.25">
      <c r="Y12521" s="98"/>
    </row>
    <row r="12522" spans="25:25" x14ac:dyDescent="0.25">
      <c r="Y12522" s="98"/>
    </row>
    <row r="12523" spans="25:25" x14ac:dyDescent="0.25">
      <c r="Y12523" s="98"/>
    </row>
    <row r="12524" spans="25:25" x14ac:dyDescent="0.25">
      <c r="Y12524" s="98"/>
    </row>
    <row r="12525" spans="25:25" x14ac:dyDescent="0.25">
      <c r="Y12525" s="98"/>
    </row>
    <row r="12526" spans="25:25" x14ac:dyDescent="0.25">
      <c r="Y12526" s="98"/>
    </row>
    <row r="12527" spans="25:25" x14ac:dyDescent="0.25">
      <c r="Y12527" s="98"/>
    </row>
    <row r="12528" spans="25:25" x14ac:dyDescent="0.25">
      <c r="Y12528" s="98"/>
    </row>
    <row r="12529" spans="25:25" x14ac:dyDescent="0.25">
      <c r="Y12529" s="98"/>
    </row>
    <row r="12530" spans="25:25" x14ac:dyDescent="0.25">
      <c r="Y12530" s="98"/>
    </row>
    <row r="12531" spans="25:25" x14ac:dyDescent="0.25">
      <c r="Y12531" s="98"/>
    </row>
    <row r="12532" spans="25:25" x14ac:dyDescent="0.25">
      <c r="Y12532" s="98"/>
    </row>
    <row r="12533" spans="25:25" x14ac:dyDescent="0.25">
      <c r="Y12533" s="98"/>
    </row>
    <row r="12534" spans="25:25" x14ac:dyDescent="0.25">
      <c r="Y12534" s="98"/>
    </row>
    <row r="12535" spans="25:25" x14ac:dyDescent="0.25">
      <c r="Y12535" s="98"/>
    </row>
    <row r="12536" spans="25:25" x14ac:dyDescent="0.25">
      <c r="Y12536" s="98"/>
    </row>
    <row r="12537" spans="25:25" x14ac:dyDescent="0.25">
      <c r="Y12537" s="98"/>
    </row>
    <row r="12538" spans="25:25" x14ac:dyDescent="0.25">
      <c r="Y12538" s="98"/>
    </row>
    <row r="12539" spans="25:25" x14ac:dyDescent="0.25">
      <c r="Y12539" s="98"/>
    </row>
    <row r="12540" spans="25:25" x14ac:dyDescent="0.25">
      <c r="Y12540" s="98"/>
    </row>
    <row r="12541" spans="25:25" x14ac:dyDescent="0.25">
      <c r="Y12541" s="98"/>
    </row>
    <row r="12542" spans="25:25" x14ac:dyDescent="0.25">
      <c r="Y12542" s="98"/>
    </row>
    <row r="12543" spans="25:25" x14ac:dyDescent="0.25">
      <c r="Y12543" s="98"/>
    </row>
    <row r="12544" spans="25:25" x14ac:dyDescent="0.25">
      <c r="Y12544" s="98"/>
    </row>
    <row r="12545" spans="25:25" x14ac:dyDescent="0.25">
      <c r="Y12545" s="98"/>
    </row>
    <row r="12546" spans="25:25" x14ac:dyDescent="0.25">
      <c r="Y12546" s="98"/>
    </row>
    <row r="12547" spans="25:25" x14ac:dyDescent="0.25">
      <c r="Y12547" s="98"/>
    </row>
    <row r="12548" spans="25:25" x14ac:dyDescent="0.25">
      <c r="Y12548" s="98"/>
    </row>
    <row r="12549" spans="25:25" x14ac:dyDescent="0.25">
      <c r="Y12549" s="98"/>
    </row>
    <row r="12550" spans="25:25" x14ac:dyDescent="0.25">
      <c r="Y12550" s="98"/>
    </row>
    <row r="12551" spans="25:25" x14ac:dyDescent="0.25">
      <c r="Y12551" s="98"/>
    </row>
    <row r="12552" spans="25:25" x14ac:dyDescent="0.25">
      <c r="Y12552" s="98"/>
    </row>
    <row r="12553" spans="25:25" x14ac:dyDescent="0.25">
      <c r="Y12553" s="98"/>
    </row>
    <row r="12554" spans="25:25" x14ac:dyDescent="0.25">
      <c r="Y12554" s="98"/>
    </row>
    <row r="12555" spans="25:25" x14ac:dyDescent="0.25">
      <c r="Y12555" s="98"/>
    </row>
    <row r="12556" spans="25:25" x14ac:dyDescent="0.25">
      <c r="Y12556" s="98"/>
    </row>
    <row r="12557" spans="25:25" x14ac:dyDescent="0.25">
      <c r="Y12557" s="98"/>
    </row>
    <row r="12558" spans="25:25" x14ac:dyDescent="0.25">
      <c r="Y12558" s="98"/>
    </row>
    <row r="12559" spans="25:25" x14ac:dyDescent="0.25">
      <c r="Y12559" s="98"/>
    </row>
    <row r="12560" spans="25:25" x14ac:dyDescent="0.25">
      <c r="Y12560" s="98"/>
    </row>
    <row r="12561" spans="25:25" x14ac:dyDescent="0.25">
      <c r="Y12561" s="98"/>
    </row>
    <row r="12562" spans="25:25" x14ac:dyDescent="0.25">
      <c r="Y12562" s="98"/>
    </row>
    <row r="12563" spans="25:25" x14ac:dyDescent="0.25">
      <c r="Y12563" s="98"/>
    </row>
    <row r="12564" spans="25:25" x14ac:dyDescent="0.25">
      <c r="Y12564" s="98"/>
    </row>
    <row r="12565" spans="25:25" x14ac:dyDescent="0.25">
      <c r="Y12565" s="98"/>
    </row>
    <row r="12566" spans="25:25" x14ac:dyDescent="0.25">
      <c r="Y12566" s="98"/>
    </row>
    <row r="12567" spans="25:25" x14ac:dyDescent="0.25">
      <c r="Y12567" s="98"/>
    </row>
    <row r="12568" spans="25:25" x14ac:dyDescent="0.25">
      <c r="Y12568" s="98"/>
    </row>
    <row r="12569" spans="25:25" x14ac:dyDescent="0.25">
      <c r="Y12569" s="98"/>
    </row>
    <row r="12570" spans="25:25" x14ac:dyDescent="0.25">
      <c r="Y12570" s="98"/>
    </row>
    <row r="12571" spans="25:25" x14ac:dyDescent="0.25">
      <c r="Y12571" s="98"/>
    </row>
    <row r="12572" spans="25:25" x14ac:dyDescent="0.25">
      <c r="Y12572" s="98"/>
    </row>
    <row r="12573" spans="25:25" x14ac:dyDescent="0.25">
      <c r="Y12573" s="98"/>
    </row>
    <row r="12574" spans="25:25" x14ac:dyDescent="0.25">
      <c r="Y12574" s="98"/>
    </row>
    <row r="12575" spans="25:25" x14ac:dyDescent="0.25">
      <c r="Y12575" s="98"/>
    </row>
    <row r="12576" spans="25:25" x14ac:dyDescent="0.25">
      <c r="Y12576" s="98"/>
    </row>
    <row r="12577" spans="25:25" x14ac:dyDescent="0.25">
      <c r="Y12577" s="98"/>
    </row>
    <row r="12578" spans="25:25" x14ac:dyDescent="0.25">
      <c r="Y12578" s="98"/>
    </row>
    <row r="12579" spans="25:25" x14ac:dyDescent="0.25">
      <c r="Y12579" s="98"/>
    </row>
    <row r="12580" spans="25:25" x14ac:dyDescent="0.25">
      <c r="Y12580" s="98"/>
    </row>
    <row r="12581" spans="25:25" x14ac:dyDescent="0.25">
      <c r="Y12581" s="98"/>
    </row>
    <row r="12582" spans="25:25" x14ac:dyDescent="0.25">
      <c r="Y12582" s="98"/>
    </row>
    <row r="12583" spans="25:25" x14ac:dyDescent="0.25">
      <c r="Y12583" s="98"/>
    </row>
    <row r="12584" spans="25:25" x14ac:dyDescent="0.25">
      <c r="Y12584" s="98"/>
    </row>
    <row r="12585" spans="25:25" x14ac:dyDescent="0.25">
      <c r="Y12585" s="98"/>
    </row>
    <row r="12586" spans="25:25" x14ac:dyDescent="0.25">
      <c r="Y12586" s="98"/>
    </row>
    <row r="12587" spans="25:25" x14ac:dyDescent="0.25">
      <c r="Y12587" s="98"/>
    </row>
    <row r="12588" spans="25:25" x14ac:dyDescent="0.25">
      <c r="Y12588" s="98"/>
    </row>
    <row r="12589" spans="25:25" x14ac:dyDescent="0.25">
      <c r="Y12589" s="98"/>
    </row>
    <row r="12590" spans="25:25" x14ac:dyDescent="0.25">
      <c r="Y12590" s="98"/>
    </row>
    <row r="12591" spans="25:25" x14ac:dyDescent="0.25">
      <c r="Y12591" s="98"/>
    </row>
    <row r="12592" spans="25:25" x14ac:dyDescent="0.25">
      <c r="Y12592" s="98"/>
    </row>
    <row r="12593" spans="25:25" x14ac:dyDescent="0.25">
      <c r="Y12593" s="98"/>
    </row>
    <row r="12594" spans="25:25" x14ac:dyDescent="0.25">
      <c r="Y12594" s="98"/>
    </row>
    <row r="12595" spans="25:25" x14ac:dyDescent="0.25">
      <c r="Y12595" s="98"/>
    </row>
    <row r="12596" spans="25:25" x14ac:dyDescent="0.25">
      <c r="Y12596" s="98"/>
    </row>
    <row r="12597" spans="25:25" x14ac:dyDescent="0.25">
      <c r="Y12597" s="98"/>
    </row>
    <row r="12598" spans="25:25" x14ac:dyDescent="0.25">
      <c r="Y12598" s="98"/>
    </row>
    <row r="12599" spans="25:25" x14ac:dyDescent="0.25">
      <c r="Y12599" s="98"/>
    </row>
    <row r="12600" spans="25:25" x14ac:dyDescent="0.25">
      <c r="Y12600" s="98"/>
    </row>
    <row r="12601" spans="25:25" x14ac:dyDescent="0.25">
      <c r="Y12601" s="98"/>
    </row>
    <row r="12602" spans="25:25" x14ac:dyDescent="0.25">
      <c r="Y12602" s="98"/>
    </row>
    <row r="12603" spans="25:25" x14ac:dyDescent="0.25">
      <c r="Y12603" s="98"/>
    </row>
    <row r="12604" spans="25:25" x14ac:dyDescent="0.25">
      <c r="Y12604" s="98"/>
    </row>
    <row r="12605" spans="25:25" x14ac:dyDescent="0.25">
      <c r="Y12605" s="98"/>
    </row>
    <row r="12606" spans="25:25" x14ac:dyDescent="0.25">
      <c r="Y12606" s="98"/>
    </row>
    <row r="12607" spans="25:25" x14ac:dyDescent="0.25">
      <c r="Y12607" s="98"/>
    </row>
    <row r="12608" spans="25:25" x14ac:dyDescent="0.25">
      <c r="Y12608" s="98"/>
    </row>
    <row r="12609" spans="25:25" x14ac:dyDescent="0.25">
      <c r="Y12609" s="98"/>
    </row>
    <row r="12610" spans="25:25" x14ac:dyDescent="0.25">
      <c r="Y12610" s="98"/>
    </row>
    <row r="12611" spans="25:25" x14ac:dyDescent="0.25">
      <c r="Y12611" s="98"/>
    </row>
    <row r="12612" spans="25:25" x14ac:dyDescent="0.25">
      <c r="Y12612" s="98"/>
    </row>
    <row r="12613" spans="25:25" x14ac:dyDescent="0.25">
      <c r="Y12613" s="98"/>
    </row>
    <row r="12614" spans="25:25" x14ac:dyDescent="0.25">
      <c r="Y12614" s="98"/>
    </row>
    <row r="12615" spans="25:25" x14ac:dyDescent="0.25">
      <c r="Y12615" s="98"/>
    </row>
    <row r="12616" spans="25:25" x14ac:dyDescent="0.25">
      <c r="Y12616" s="98"/>
    </row>
    <row r="12617" spans="25:25" x14ac:dyDescent="0.25">
      <c r="Y12617" s="98"/>
    </row>
    <row r="12618" spans="25:25" x14ac:dyDescent="0.25">
      <c r="Y12618" s="98"/>
    </row>
    <row r="12619" spans="25:25" x14ac:dyDescent="0.25">
      <c r="Y12619" s="98"/>
    </row>
    <row r="12620" spans="25:25" x14ac:dyDescent="0.25">
      <c r="Y12620" s="98"/>
    </row>
    <row r="12621" spans="25:25" x14ac:dyDescent="0.25">
      <c r="Y12621" s="98"/>
    </row>
    <row r="12622" spans="25:25" x14ac:dyDescent="0.25">
      <c r="Y12622" s="98"/>
    </row>
    <row r="12623" spans="25:25" x14ac:dyDescent="0.25">
      <c r="Y12623" s="98"/>
    </row>
    <row r="12624" spans="25:25" x14ac:dyDescent="0.25">
      <c r="Y12624" s="98"/>
    </row>
    <row r="12625" spans="25:25" x14ac:dyDescent="0.25">
      <c r="Y12625" s="98"/>
    </row>
    <row r="12626" spans="25:25" x14ac:dyDescent="0.25">
      <c r="Y12626" s="98"/>
    </row>
    <row r="12627" spans="25:25" x14ac:dyDescent="0.25">
      <c r="Y12627" s="98"/>
    </row>
    <row r="12628" spans="25:25" x14ac:dyDescent="0.25">
      <c r="Y12628" s="98"/>
    </row>
    <row r="12629" spans="25:25" x14ac:dyDescent="0.25">
      <c r="Y12629" s="98"/>
    </row>
    <row r="12630" spans="25:25" x14ac:dyDescent="0.25">
      <c r="Y12630" s="98"/>
    </row>
    <row r="12631" spans="25:25" x14ac:dyDescent="0.25">
      <c r="Y12631" s="98"/>
    </row>
    <row r="12632" spans="25:25" x14ac:dyDescent="0.25">
      <c r="Y12632" s="98"/>
    </row>
    <row r="12633" spans="25:25" x14ac:dyDescent="0.25">
      <c r="Y12633" s="98"/>
    </row>
    <row r="12634" spans="25:25" x14ac:dyDescent="0.25">
      <c r="Y12634" s="98"/>
    </row>
    <row r="12635" spans="25:25" x14ac:dyDescent="0.25">
      <c r="Y12635" s="98"/>
    </row>
    <row r="12636" spans="25:25" x14ac:dyDescent="0.25">
      <c r="Y12636" s="98"/>
    </row>
    <row r="12637" spans="25:25" x14ac:dyDescent="0.25">
      <c r="Y12637" s="98"/>
    </row>
    <row r="12638" spans="25:25" x14ac:dyDescent="0.25">
      <c r="Y12638" s="98"/>
    </row>
    <row r="12639" spans="25:25" x14ac:dyDescent="0.25">
      <c r="Y12639" s="98"/>
    </row>
    <row r="12640" spans="25:25" x14ac:dyDescent="0.25">
      <c r="Y12640" s="98"/>
    </row>
    <row r="12641" spans="25:25" x14ac:dyDescent="0.25">
      <c r="Y12641" s="98"/>
    </row>
    <row r="12642" spans="25:25" x14ac:dyDescent="0.25">
      <c r="Y12642" s="98"/>
    </row>
    <row r="12643" spans="25:25" x14ac:dyDescent="0.25">
      <c r="Y12643" s="98"/>
    </row>
    <row r="12644" spans="25:25" x14ac:dyDescent="0.25">
      <c r="Y12644" s="98"/>
    </row>
    <row r="12645" spans="25:25" x14ac:dyDescent="0.25">
      <c r="Y12645" s="98"/>
    </row>
    <row r="12646" spans="25:25" x14ac:dyDescent="0.25">
      <c r="Y12646" s="98"/>
    </row>
    <row r="12647" spans="25:25" x14ac:dyDescent="0.25">
      <c r="Y12647" s="98"/>
    </row>
    <row r="12648" spans="25:25" x14ac:dyDescent="0.25">
      <c r="Y12648" s="98"/>
    </row>
    <row r="12649" spans="25:25" x14ac:dyDescent="0.25">
      <c r="Y12649" s="98"/>
    </row>
    <row r="12650" spans="25:25" x14ac:dyDescent="0.25">
      <c r="Y12650" s="98"/>
    </row>
    <row r="12651" spans="25:25" x14ac:dyDescent="0.25">
      <c r="Y12651" s="98"/>
    </row>
    <row r="12652" spans="25:25" x14ac:dyDescent="0.25">
      <c r="Y12652" s="98"/>
    </row>
    <row r="12653" spans="25:25" x14ac:dyDescent="0.25">
      <c r="Y12653" s="98"/>
    </row>
    <row r="12654" spans="25:25" x14ac:dyDescent="0.25">
      <c r="Y12654" s="98"/>
    </row>
    <row r="12655" spans="25:25" x14ac:dyDescent="0.25">
      <c r="Y12655" s="98"/>
    </row>
    <row r="12656" spans="25:25" x14ac:dyDescent="0.25">
      <c r="Y12656" s="98"/>
    </row>
    <row r="12657" spans="25:25" x14ac:dyDescent="0.25">
      <c r="Y12657" s="98"/>
    </row>
    <row r="12658" spans="25:25" x14ac:dyDescent="0.25">
      <c r="Y12658" s="98"/>
    </row>
    <row r="12659" spans="25:25" x14ac:dyDescent="0.25">
      <c r="Y12659" s="98"/>
    </row>
    <row r="12660" spans="25:25" x14ac:dyDescent="0.25">
      <c r="Y12660" s="98"/>
    </row>
    <row r="12661" spans="25:25" x14ac:dyDescent="0.25">
      <c r="Y12661" s="98"/>
    </row>
    <row r="12662" spans="25:25" x14ac:dyDescent="0.25">
      <c r="Y12662" s="98"/>
    </row>
    <row r="12663" spans="25:25" x14ac:dyDescent="0.25">
      <c r="Y12663" s="98"/>
    </row>
    <row r="12664" spans="25:25" x14ac:dyDescent="0.25">
      <c r="Y12664" s="98"/>
    </row>
    <row r="12665" spans="25:25" x14ac:dyDescent="0.25">
      <c r="Y12665" s="98"/>
    </row>
    <row r="12666" spans="25:25" x14ac:dyDescent="0.25">
      <c r="Y12666" s="98"/>
    </row>
    <row r="12667" spans="25:25" x14ac:dyDescent="0.25">
      <c r="Y12667" s="98"/>
    </row>
    <row r="12668" spans="25:25" x14ac:dyDescent="0.25">
      <c r="Y12668" s="98"/>
    </row>
    <row r="12669" spans="25:25" x14ac:dyDescent="0.25">
      <c r="Y12669" s="98"/>
    </row>
    <row r="12670" spans="25:25" x14ac:dyDescent="0.25">
      <c r="Y12670" s="98"/>
    </row>
    <row r="12671" spans="25:25" x14ac:dyDescent="0.25">
      <c r="Y12671" s="98"/>
    </row>
    <row r="12672" spans="25:25" x14ac:dyDescent="0.25">
      <c r="Y12672" s="98"/>
    </row>
    <row r="12673" spans="25:25" x14ac:dyDescent="0.25">
      <c r="Y12673" s="98"/>
    </row>
    <row r="12674" spans="25:25" x14ac:dyDescent="0.25">
      <c r="Y12674" s="98"/>
    </row>
    <row r="12675" spans="25:25" x14ac:dyDescent="0.25">
      <c r="Y12675" s="98"/>
    </row>
    <row r="12676" spans="25:25" x14ac:dyDescent="0.25">
      <c r="Y12676" s="98"/>
    </row>
    <row r="12677" spans="25:25" x14ac:dyDescent="0.25">
      <c r="Y12677" s="98"/>
    </row>
    <row r="12678" spans="25:25" x14ac:dyDescent="0.25">
      <c r="Y12678" s="98"/>
    </row>
    <row r="12679" spans="25:25" x14ac:dyDescent="0.25">
      <c r="Y12679" s="98"/>
    </row>
    <row r="12680" spans="25:25" x14ac:dyDescent="0.25">
      <c r="Y12680" s="98"/>
    </row>
    <row r="12681" spans="25:25" x14ac:dyDescent="0.25">
      <c r="Y12681" s="98"/>
    </row>
    <row r="12682" spans="25:25" x14ac:dyDescent="0.25">
      <c r="Y12682" s="98"/>
    </row>
    <row r="12683" spans="25:25" x14ac:dyDescent="0.25">
      <c r="Y12683" s="98"/>
    </row>
    <row r="12684" spans="25:25" x14ac:dyDescent="0.25">
      <c r="Y12684" s="98"/>
    </row>
    <row r="12685" spans="25:25" x14ac:dyDescent="0.25">
      <c r="Y12685" s="98"/>
    </row>
    <row r="12686" spans="25:25" x14ac:dyDescent="0.25">
      <c r="Y12686" s="98"/>
    </row>
    <row r="12687" spans="25:25" x14ac:dyDescent="0.25">
      <c r="Y12687" s="98"/>
    </row>
    <row r="12688" spans="25:25" x14ac:dyDescent="0.25">
      <c r="Y12688" s="98"/>
    </row>
    <row r="12689" spans="25:25" x14ac:dyDescent="0.25">
      <c r="Y12689" s="98"/>
    </row>
    <row r="12690" spans="25:25" x14ac:dyDescent="0.25">
      <c r="Y12690" s="98"/>
    </row>
    <row r="12691" spans="25:25" x14ac:dyDescent="0.25">
      <c r="Y12691" s="98"/>
    </row>
    <row r="12692" spans="25:25" x14ac:dyDescent="0.25">
      <c r="Y12692" s="98"/>
    </row>
    <row r="12693" spans="25:25" x14ac:dyDescent="0.25">
      <c r="Y12693" s="98"/>
    </row>
    <row r="12694" spans="25:25" x14ac:dyDescent="0.25">
      <c r="Y12694" s="98"/>
    </row>
    <row r="12695" spans="25:25" x14ac:dyDescent="0.25">
      <c r="Y12695" s="98"/>
    </row>
    <row r="12696" spans="25:25" x14ac:dyDescent="0.25">
      <c r="Y12696" s="98"/>
    </row>
    <row r="12697" spans="25:25" x14ac:dyDescent="0.25">
      <c r="Y12697" s="98"/>
    </row>
    <row r="12698" spans="25:25" x14ac:dyDescent="0.25">
      <c r="Y12698" s="98"/>
    </row>
    <row r="12699" spans="25:25" x14ac:dyDescent="0.25">
      <c r="Y12699" s="98"/>
    </row>
    <row r="12700" spans="25:25" x14ac:dyDescent="0.25">
      <c r="Y12700" s="98"/>
    </row>
    <row r="12701" spans="25:25" x14ac:dyDescent="0.25">
      <c r="Y12701" s="98"/>
    </row>
    <row r="12702" spans="25:25" x14ac:dyDescent="0.25">
      <c r="Y12702" s="98"/>
    </row>
    <row r="12703" spans="25:25" x14ac:dyDescent="0.25">
      <c r="Y12703" s="98"/>
    </row>
    <row r="12704" spans="25:25" x14ac:dyDescent="0.25">
      <c r="Y12704" s="98"/>
    </row>
    <row r="12705" spans="25:25" x14ac:dyDescent="0.25">
      <c r="Y12705" s="98"/>
    </row>
    <row r="12706" spans="25:25" x14ac:dyDescent="0.25">
      <c r="Y12706" s="98"/>
    </row>
    <row r="12707" spans="25:25" x14ac:dyDescent="0.25">
      <c r="Y12707" s="98"/>
    </row>
    <row r="12708" spans="25:25" x14ac:dyDescent="0.25">
      <c r="Y12708" s="98"/>
    </row>
    <row r="12709" spans="25:25" x14ac:dyDescent="0.25">
      <c r="Y12709" s="98"/>
    </row>
    <row r="12710" spans="25:25" x14ac:dyDescent="0.25">
      <c r="Y12710" s="98"/>
    </row>
    <row r="12711" spans="25:25" x14ac:dyDescent="0.25">
      <c r="Y12711" s="98"/>
    </row>
    <row r="12712" spans="25:25" x14ac:dyDescent="0.25">
      <c r="Y12712" s="98"/>
    </row>
    <row r="12713" spans="25:25" x14ac:dyDescent="0.25">
      <c r="Y12713" s="98"/>
    </row>
    <row r="12714" spans="25:25" x14ac:dyDescent="0.25">
      <c r="Y12714" s="98"/>
    </row>
    <row r="12715" spans="25:25" x14ac:dyDescent="0.25">
      <c r="Y12715" s="98"/>
    </row>
    <row r="12716" spans="25:25" x14ac:dyDescent="0.25">
      <c r="Y12716" s="98"/>
    </row>
    <row r="12717" spans="25:25" x14ac:dyDescent="0.25">
      <c r="Y12717" s="98"/>
    </row>
    <row r="12718" spans="25:25" x14ac:dyDescent="0.25">
      <c r="Y12718" s="98"/>
    </row>
    <row r="12719" spans="25:25" x14ac:dyDescent="0.25">
      <c r="Y12719" s="98"/>
    </row>
    <row r="12720" spans="25:25" x14ac:dyDescent="0.25">
      <c r="Y12720" s="98"/>
    </row>
    <row r="12721" spans="25:25" x14ac:dyDescent="0.25">
      <c r="Y12721" s="98"/>
    </row>
    <row r="12722" spans="25:25" x14ac:dyDescent="0.25">
      <c r="Y12722" s="98"/>
    </row>
    <row r="12723" spans="25:25" x14ac:dyDescent="0.25">
      <c r="Y12723" s="98"/>
    </row>
    <row r="12724" spans="25:25" x14ac:dyDescent="0.25">
      <c r="Y12724" s="98"/>
    </row>
    <row r="12725" spans="25:25" x14ac:dyDescent="0.25">
      <c r="Y12725" s="98"/>
    </row>
    <row r="12726" spans="25:25" x14ac:dyDescent="0.25">
      <c r="Y12726" s="98"/>
    </row>
    <row r="12727" spans="25:25" x14ac:dyDescent="0.25">
      <c r="Y12727" s="98"/>
    </row>
    <row r="12728" spans="25:25" x14ac:dyDescent="0.25">
      <c r="Y12728" s="98"/>
    </row>
    <row r="12729" spans="25:25" x14ac:dyDescent="0.25">
      <c r="Y12729" s="98"/>
    </row>
    <row r="12730" spans="25:25" x14ac:dyDescent="0.25">
      <c r="Y12730" s="98"/>
    </row>
    <row r="12731" spans="25:25" x14ac:dyDescent="0.25">
      <c r="Y12731" s="98"/>
    </row>
    <row r="12732" spans="25:25" x14ac:dyDescent="0.25">
      <c r="Y12732" s="98"/>
    </row>
    <row r="12733" spans="25:25" x14ac:dyDescent="0.25">
      <c r="Y12733" s="98"/>
    </row>
    <row r="12734" spans="25:25" x14ac:dyDescent="0.25">
      <c r="Y12734" s="98"/>
    </row>
    <row r="12735" spans="25:25" x14ac:dyDescent="0.25">
      <c r="Y12735" s="98"/>
    </row>
    <row r="12736" spans="25:25" x14ac:dyDescent="0.25">
      <c r="Y12736" s="98"/>
    </row>
    <row r="12737" spans="25:25" x14ac:dyDescent="0.25">
      <c r="Y12737" s="98"/>
    </row>
    <row r="12738" spans="25:25" x14ac:dyDescent="0.25">
      <c r="Y12738" s="98"/>
    </row>
    <row r="12739" spans="25:25" x14ac:dyDescent="0.25">
      <c r="Y12739" s="98"/>
    </row>
    <row r="12740" spans="25:25" x14ac:dyDescent="0.25">
      <c r="Y12740" s="98"/>
    </row>
    <row r="12741" spans="25:25" x14ac:dyDescent="0.25">
      <c r="Y12741" s="98"/>
    </row>
    <row r="12742" spans="25:25" x14ac:dyDescent="0.25">
      <c r="Y12742" s="98"/>
    </row>
    <row r="12743" spans="25:25" x14ac:dyDescent="0.25">
      <c r="Y12743" s="98"/>
    </row>
    <row r="12744" spans="25:25" x14ac:dyDescent="0.25">
      <c r="Y12744" s="98"/>
    </row>
    <row r="12745" spans="25:25" x14ac:dyDescent="0.25">
      <c r="Y12745" s="98"/>
    </row>
    <row r="12746" spans="25:25" x14ac:dyDescent="0.25">
      <c r="Y12746" s="98"/>
    </row>
    <row r="12747" spans="25:25" x14ac:dyDescent="0.25">
      <c r="Y12747" s="98"/>
    </row>
    <row r="12748" spans="25:25" x14ac:dyDescent="0.25">
      <c r="Y12748" s="98"/>
    </row>
    <row r="12749" spans="25:25" x14ac:dyDescent="0.25">
      <c r="Y12749" s="98"/>
    </row>
    <row r="12750" spans="25:25" x14ac:dyDescent="0.25">
      <c r="Y12750" s="98"/>
    </row>
    <row r="12751" spans="25:25" x14ac:dyDescent="0.25">
      <c r="Y12751" s="98"/>
    </row>
    <row r="12752" spans="25:25" x14ac:dyDescent="0.25">
      <c r="Y12752" s="98"/>
    </row>
    <row r="12753" spans="25:25" x14ac:dyDescent="0.25">
      <c r="Y12753" s="98"/>
    </row>
    <row r="12754" spans="25:25" x14ac:dyDescent="0.25">
      <c r="Y12754" s="98"/>
    </row>
    <row r="12755" spans="25:25" x14ac:dyDescent="0.25">
      <c r="Y12755" s="98"/>
    </row>
    <row r="12756" spans="25:25" x14ac:dyDescent="0.25">
      <c r="Y12756" s="98"/>
    </row>
    <row r="12757" spans="25:25" x14ac:dyDescent="0.25">
      <c r="Y12757" s="98"/>
    </row>
    <row r="12758" spans="25:25" x14ac:dyDescent="0.25">
      <c r="Y12758" s="98"/>
    </row>
    <row r="12759" spans="25:25" x14ac:dyDescent="0.25">
      <c r="Y12759" s="98"/>
    </row>
    <row r="12760" spans="25:25" x14ac:dyDescent="0.25">
      <c r="Y12760" s="98"/>
    </row>
    <row r="12761" spans="25:25" x14ac:dyDescent="0.25">
      <c r="Y12761" s="98"/>
    </row>
    <row r="12762" spans="25:25" x14ac:dyDescent="0.25">
      <c r="Y12762" s="98"/>
    </row>
    <row r="12763" spans="25:25" x14ac:dyDescent="0.25">
      <c r="Y12763" s="98"/>
    </row>
    <row r="12764" spans="25:25" x14ac:dyDescent="0.25">
      <c r="Y12764" s="98"/>
    </row>
    <row r="12765" spans="25:25" x14ac:dyDescent="0.25">
      <c r="Y12765" s="98"/>
    </row>
    <row r="12766" spans="25:25" x14ac:dyDescent="0.25">
      <c r="Y12766" s="98"/>
    </row>
    <row r="12767" spans="25:25" x14ac:dyDescent="0.25">
      <c r="Y12767" s="98"/>
    </row>
    <row r="12768" spans="25:25" x14ac:dyDescent="0.25">
      <c r="Y12768" s="98"/>
    </row>
    <row r="12769" spans="25:25" x14ac:dyDescent="0.25">
      <c r="Y12769" s="98"/>
    </row>
    <row r="12770" spans="25:25" x14ac:dyDescent="0.25">
      <c r="Y12770" s="98"/>
    </row>
    <row r="12771" spans="25:25" x14ac:dyDescent="0.25">
      <c r="Y12771" s="98"/>
    </row>
    <row r="12772" spans="25:25" x14ac:dyDescent="0.25">
      <c r="Y12772" s="98"/>
    </row>
    <row r="12773" spans="25:25" x14ac:dyDescent="0.25">
      <c r="Y12773" s="98"/>
    </row>
    <row r="12774" spans="25:25" x14ac:dyDescent="0.25">
      <c r="Y12774" s="98"/>
    </row>
    <row r="12775" spans="25:25" x14ac:dyDescent="0.25">
      <c r="Y12775" s="98"/>
    </row>
    <row r="12776" spans="25:25" x14ac:dyDescent="0.25">
      <c r="Y12776" s="98"/>
    </row>
    <row r="12777" spans="25:25" x14ac:dyDescent="0.25">
      <c r="Y12777" s="98"/>
    </row>
    <row r="12778" spans="25:25" x14ac:dyDescent="0.25">
      <c r="Y12778" s="98"/>
    </row>
    <row r="12779" spans="25:25" x14ac:dyDescent="0.25">
      <c r="Y12779" s="98"/>
    </row>
    <row r="12780" spans="25:25" x14ac:dyDescent="0.25">
      <c r="Y12780" s="98"/>
    </row>
    <row r="12781" spans="25:25" x14ac:dyDescent="0.25">
      <c r="Y12781" s="98"/>
    </row>
    <row r="12782" spans="25:25" x14ac:dyDescent="0.25">
      <c r="Y12782" s="98"/>
    </row>
    <row r="12783" spans="25:25" x14ac:dyDescent="0.25">
      <c r="Y12783" s="98"/>
    </row>
    <row r="12784" spans="25:25" x14ac:dyDescent="0.25">
      <c r="Y12784" s="98"/>
    </row>
    <row r="12785" spans="25:25" x14ac:dyDescent="0.25">
      <c r="Y12785" s="98"/>
    </row>
    <row r="12786" spans="25:25" x14ac:dyDescent="0.25">
      <c r="Y12786" s="98"/>
    </row>
    <row r="12787" spans="25:25" x14ac:dyDescent="0.25">
      <c r="Y12787" s="98"/>
    </row>
    <row r="12788" spans="25:25" x14ac:dyDescent="0.25">
      <c r="Y12788" s="98"/>
    </row>
    <row r="12789" spans="25:25" x14ac:dyDescent="0.25">
      <c r="Y12789" s="98"/>
    </row>
    <row r="12790" spans="25:25" x14ac:dyDescent="0.25">
      <c r="Y12790" s="98"/>
    </row>
    <row r="12791" spans="25:25" x14ac:dyDescent="0.25">
      <c r="Y12791" s="98"/>
    </row>
    <row r="12792" spans="25:25" x14ac:dyDescent="0.25">
      <c r="Y12792" s="98"/>
    </row>
    <row r="12793" spans="25:25" x14ac:dyDescent="0.25">
      <c r="Y12793" s="98"/>
    </row>
    <row r="12794" spans="25:25" x14ac:dyDescent="0.25">
      <c r="Y12794" s="98"/>
    </row>
    <row r="12795" spans="25:25" x14ac:dyDescent="0.25">
      <c r="Y12795" s="98"/>
    </row>
    <row r="12796" spans="25:25" x14ac:dyDescent="0.25">
      <c r="Y12796" s="98"/>
    </row>
    <row r="12797" spans="25:25" x14ac:dyDescent="0.25">
      <c r="Y12797" s="98"/>
    </row>
    <row r="12798" spans="25:25" x14ac:dyDescent="0.25">
      <c r="Y12798" s="98"/>
    </row>
    <row r="12799" spans="25:25" x14ac:dyDescent="0.25">
      <c r="Y12799" s="98"/>
    </row>
    <row r="12800" spans="25:25" x14ac:dyDescent="0.25">
      <c r="Y12800" s="98"/>
    </row>
    <row r="12801" spans="25:25" x14ac:dyDescent="0.25">
      <c r="Y12801" s="98"/>
    </row>
    <row r="12802" spans="25:25" x14ac:dyDescent="0.25">
      <c r="Y12802" s="98"/>
    </row>
    <row r="12803" spans="25:25" x14ac:dyDescent="0.25">
      <c r="Y12803" s="98"/>
    </row>
    <row r="12804" spans="25:25" x14ac:dyDescent="0.25">
      <c r="Y12804" s="98"/>
    </row>
    <row r="12805" spans="25:25" x14ac:dyDescent="0.25">
      <c r="Y12805" s="98"/>
    </row>
    <row r="12806" spans="25:25" x14ac:dyDescent="0.25">
      <c r="Y12806" s="98"/>
    </row>
    <row r="12807" spans="25:25" x14ac:dyDescent="0.25">
      <c r="Y12807" s="98"/>
    </row>
    <row r="12808" spans="25:25" x14ac:dyDescent="0.25">
      <c r="Y12808" s="98"/>
    </row>
    <row r="12809" spans="25:25" x14ac:dyDescent="0.25">
      <c r="Y12809" s="98"/>
    </row>
    <row r="12810" spans="25:25" x14ac:dyDescent="0.25">
      <c r="Y12810" s="98"/>
    </row>
    <row r="12811" spans="25:25" x14ac:dyDescent="0.25">
      <c r="Y12811" s="98"/>
    </row>
    <row r="12812" spans="25:25" x14ac:dyDescent="0.25">
      <c r="Y12812" s="98"/>
    </row>
    <row r="12813" spans="25:25" x14ac:dyDescent="0.25">
      <c r="Y12813" s="98"/>
    </row>
    <row r="12814" spans="25:25" x14ac:dyDescent="0.25">
      <c r="Y12814" s="98"/>
    </row>
    <row r="12815" spans="25:25" x14ac:dyDescent="0.25">
      <c r="Y12815" s="98"/>
    </row>
    <row r="12816" spans="25:25" x14ac:dyDescent="0.25">
      <c r="Y12816" s="98"/>
    </row>
    <row r="12817" spans="25:25" x14ac:dyDescent="0.25">
      <c r="Y12817" s="98"/>
    </row>
    <row r="12818" spans="25:25" x14ac:dyDescent="0.25">
      <c r="Y12818" s="98"/>
    </row>
    <row r="12819" spans="25:25" x14ac:dyDescent="0.25">
      <c r="Y12819" s="98"/>
    </row>
    <row r="12820" spans="25:25" x14ac:dyDescent="0.25">
      <c r="Y12820" s="98"/>
    </row>
    <row r="12821" spans="25:25" x14ac:dyDescent="0.25">
      <c r="Y12821" s="98"/>
    </row>
    <row r="12822" spans="25:25" x14ac:dyDescent="0.25">
      <c r="Y12822" s="98"/>
    </row>
    <row r="12823" spans="25:25" x14ac:dyDescent="0.25">
      <c r="Y12823" s="98"/>
    </row>
    <row r="12824" spans="25:25" x14ac:dyDescent="0.25">
      <c r="Y12824" s="98"/>
    </row>
    <row r="12825" spans="25:25" x14ac:dyDescent="0.25">
      <c r="Y12825" s="98"/>
    </row>
    <row r="12826" spans="25:25" x14ac:dyDescent="0.25">
      <c r="Y12826" s="98"/>
    </row>
    <row r="12827" spans="25:25" x14ac:dyDescent="0.25">
      <c r="Y12827" s="98"/>
    </row>
    <row r="12828" spans="25:25" x14ac:dyDescent="0.25">
      <c r="Y12828" s="98"/>
    </row>
    <row r="12829" spans="25:25" x14ac:dyDescent="0.25">
      <c r="Y12829" s="98"/>
    </row>
    <row r="12830" spans="25:25" x14ac:dyDescent="0.25">
      <c r="Y12830" s="98"/>
    </row>
    <row r="12831" spans="25:25" x14ac:dyDescent="0.25">
      <c r="Y12831" s="98"/>
    </row>
    <row r="12832" spans="25:25" x14ac:dyDescent="0.25">
      <c r="Y12832" s="98"/>
    </row>
    <row r="12833" spans="25:25" x14ac:dyDescent="0.25">
      <c r="Y12833" s="98"/>
    </row>
    <row r="12834" spans="25:25" x14ac:dyDescent="0.25">
      <c r="Y12834" s="98"/>
    </row>
    <row r="12835" spans="25:25" x14ac:dyDescent="0.25">
      <c r="Y12835" s="98"/>
    </row>
    <row r="12836" spans="25:25" x14ac:dyDescent="0.25">
      <c r="Y12836" s="98"/>
    </row>
    <row r="12837" spans="25:25" x14ac:dyDescent="0.25">
      <c r="Y12837" s="98"/>
    </row>
    <row r="12838" spans="25:25" x14ac:dyDescent="0.25">
      <c r="Y12838" s="98"/>
    </row>
    <row r="12839" spans="25:25" x14ac:dyDescent="0.25">
      <c r="Y12839" s="98"/>
    </row>
    <row r="12840" spans="25:25" x14ac:dyDescent="0.25">
      <c r="Y12840" s="98"/>
    </row>
    <row r="12841" spans="25:25" x14ac:dyDescent="0.25">
      <c r="Y12841" s="98"/>
    </row>
    <row r="12842" spans="25:25" x14ac:dyDescent="0.25">
      <c r="Y12842" s="98"/>
    </row>
    <row r="12843" spans="25:25" x14ac:dyDescent="0.25">
      <c r="Y12843" s="98"/>
    </row>
    <row r="12844" spans="25:25" x14ac:dyDescent="0.25">
      <c r="Y12844" s="98"/>
    </row>
    <row r="12845" spans="25:25" x14ac:dyDescent="0.25">
      <c r="Y12845" s="98"/>
    </row>
    <row r="12846" spans="25:25" x14ac:dyDescent="0.25">
      <c r="Y12846" s="98"/>
    </row>
    <row r="12847" spans="25:25" x14ac:dyDescent="0.25">
      <c r="Y12847" s="98"/>
    </row>
    <row r="12848" spans="25:25" x14ac:dyDescent="0.25">
      <c r="Y12848" s="98"/>
    </row>
    <row r="12849" spans="25:25" x14ac:dyDescent="0.25">
      <c r="Y12849" s="98"/>
    </row>
    <row r="12850" spans="25:25" x14ac:dyDescent="0.25">
      <c r="Y12850" s="98"/>
    </row>
    <row r="12851" spans="25:25" x14ac:dyDescent="0.25">
      <c r="Y12851" s="98"/>
    </row>
    <row r="12852" spans="25:25" x14ac:dyDescent="0.25">
      <c r="Y12852" s="98"/>
    </row>
    <row r="12853" spans="25:25" x14ac:dyDescent="0.25">
      <c r="Y12853" s="98"/>
    </row>
    <row r="12854" spans="25:25" x14ac:dyDescent="0.25">
      <c r="Y12854" s="98"/>
    </row>
    <row r="12855" spans="25:25" x14ac:dyDescent="0.25">
      <c r="Y12855" s="98"/>
    </row>
    <row r="12856" spans="25:25" x14ac:dyDescent="0.25">
      <c r="Y12856" s="98"/>
    </row>
    <row r="12857" spans="25:25" x14ac:dyDescent="0.25">
      <c r="Y12857" s="98"/>
    </row>
    <row r="12858" spans="25:25" x14ac:dyDescent="0.25">
      <c r="Y12858" s="98"/>
    </row>
    <row r="12859" spans="25:25" x14ac:dyDescent="0.25">
      <c r="Y12859" s="98"/>
    </row>
    <row r="12860" spans="25:25" x14ac:dyDescent="0.25">
      <c r="Y12860" s="98"/>
    </row>
    <row r="12861" spans="25:25" x14ac:dyDescent="0.25">
      <c r="Y12861" s="98"/>
    </row>
    <row r="12862" spans="25:25" x14ac:dyDescent="0.25">
      <c r="Y12862" s="98"/>
    </row>
    <row r="12863" spans="25:25" x14ac:dyDescent="0.25">
      <c r="Y12863" s="98"/>
    </row>
    <row r="12864" spans="25:25" x14ac:dyDescent="0.25">
      <c r="Y12864" s="98"/>
    </row>
    <row r="12865" spans="25:25" x14ac:dyDescent="0.25">
      <c r="Y12865" s="98"/>
    </row>
    <row r="12866" spans="25:25" x14ac:dyDescent="0.25">
      <c r="Y12866" s="98"/>
    </row>
    <row r="12867" spans="25:25" x14ac:dyDescent="0.25">
      <c r="Y12867" s="98"/>
    </row>
    <row r="12868" spans="25:25" x14ac:dyDescent="0.25">
      <c r="Y12868" s="98"/>
    </row>
    <row r="12869" spans="25:25" x14ac:dyDescent="0.25">
      <c r="Y12869" s="98"/>
    </row>
    <row r="12870" spans="25:25" x14ac:dyDescent="0.25">
      <c r="Y12870" s="98"/>
    </row>
    <row r="12871" spans="25:25" x14ac:dyDescent="0.25">
      <c r="Y12871" s="98"/>
    </row>
    <row r="12872" spans="25:25" x14ac:dyDescent="0.25">
      <c r="Y12872" s="98"/>
    </row>
    <row r="12873" spans="25:25" x14ac:dyDescent="0.25">
      <c r="Y12873" s="98"/>
    </row>
    <row r="12874" spans="25:25" x14ac:dyDescent="0.25">
      <c r="Y12874" s="98"/>
    </row>
    <row r="12875" spans="25:25" x14ac:dyDescent="0.25">
      <c r="Y12875" s="98"/>
    </row>
    <row r="12876" spans="25:25" x14ac:dyDescent="0.25">
      <c r="Y12876" s="98"/>
    </row>
    <row r="12877" spans="25:25" x14ac:dyDescent="0.25">
      <c r="Y12877" s="98"/>
    </row>
    <row r="12878" spans="25:25" x14ac:dyDescent="0.25">
      <c r="Y12878" s="98"/>
    </row>
    <row r="12879" spans="25:25" x14ac:dyDescent="0.25">
      <c r="Y12879" s="98"/>
    </row>
    <row r="12880" spans="25:25" x14ac:dyDescent="0.25">
      <c r="Y12880" s="98"/>
    </row>
    <row r="12881" spans="25:25" x14ac:dyDescent="0.25">
      <c r="Y12881" s="98"/>
    </row>
    <row r="12882" spans="25:25" x14ac:dyDescent="0.25">
      <c r="Y12882" s="98"/>
    </row>
    <row r="12883" spans="25:25" x14ac:dyDescent="0.25">
      <c r="Y12883" s="98"/>
    </row>
    <row r="12884" spans="25:25" x14ac:dyDescent="0.25">
      <c r="Y12884" s="98"/>
    </row>
    <row r="12885" spans="25:25" x14ac:dyDescent="0.25">
      <c r="Y12885" s="98"/>
    </row>
    <row r="12886" spans="25:25" x14ac:dyDescent="0.25">
      <c r="Y12886" s="98"/>
    </row>
    <row r="12887" spans="25:25" x14ac:dyDescent="0.25">
      <c r="Y12887" s="98"/>
    </row>
    <row r="12888" spans="25:25" x14ac:dyDescent="0.25">
      <c r="Y12888" s="98"/>
    </row>
    <row r="12889" spans="25:25" x14ac:dyDescent="0.25">
      <c r="Y12889" s="98"/>
    </row>
    <row r="12890" spans="25:25" x14ac:dyDescent="0.25">
      <c r="Y12890" s="98"/>
    </row>
    <row r="12891" spans="25:25" x14ac:dyDescent="0.25">
      <c r="Y12891" s="98"/>
    </row>
    <row r="12892" spans="25:25" x14ac:dyDescent="0.25">
      <c r="Y12892" s="98"/>
    </row>
    <row r="12893" spans="25:25" x14ac:dyDescent="0.25">
      <c r="Y12893" s="98"/>
    </row>
    <row r="12894" spans="25:25" x14ac:dyDescent="0.25">
      <c r="Y12894" s="98"/>
    </row>
    <row r="12895" spans="25:25" x14ac:dyDescent="0.25">
      <c r="Y12895" s="98"/>
    </row>
    <row r="12896" spans="25:25" x14ac:dyDescent="0.25">
      <c r="Y12896" s="98"/>
    </row>
    <row r="12897" spans="25:25" x14ac:dyDescent="0.25">
      <c r="Y12897" s="98"/>
    </row>
    <row r="12898" spans="25:25" x14ac:dyDescent="0.25">
      <c r="Y12898" s="98"/>
    </row>
    <row r="12899" spans="25:25" x14ac:dyDescent="0.25">
      <c r="Y12899" s="98"/>
    </row>
    <row r="12900" spans="25:25" x14ac:dyDescent="0.25">
      <c r="Y12900" s="98"/>
    </row>
    <row r="12901" spans="25:25" x14ac:dyDescent="0.25">
      <c r="Y12901" s="98"/>
    </row>
    <row r="12902" spans="25:25" x14ac:dyDescent="0.25">
      <c r="Y12902" s="98"/>
    </row>
    <row r="12903" spans="25:25" x14ac:dyDescent="0.25">
      <c r="Y12903" s="98"/>
    </row>
    <row r="12904" spans="25:25" x14ac:dyDescent="0.25">
      <c r="Y12904" s="98"/>
    </row>
    <row r="12905" spans="25:25" x14ac:dyDescent="0.25">
      <c r="Y12905" s="98"/>
    </row>
    <row r="12906" spans="25:25" x14ac:dyDescent="0.25">
      <c r="Y12906" s="98"/>
    </row>
    <row r="12907" spans="25:25" x14ac:dyDescent="0.25">
      <c r="Y12907" s="98"/>
    </row>
    <row r="12908" spans="25:25" x14ac:dyDescent="0.25">
      <c r="Y12908" s="98"/>
    </row>
    <row r="12909" spans="25:25" x14ac:dyDescent="0.25">
      <c r="Y12909" s="98"/>
    </row>
    <row r="12910" spans="25:25" x14ac:dyDescent="0.25">
      <c r="Y12910" s="98"/>
    </row>
    <row r="12911" spans="25:25" x14ac:dyDescent="0.25">
      <c r="Y12911" s="98"/>
    </row>
    <row r="12912" spans="25:25" x14ac:dyDescent="0.25">
      <c r="Y12912" s="98"/>
    </row>
    <row r="12913" spans="25:25" x14ac:dyDescent="0.25">
      <c r="Y12913" s="98"/>
    </row>
    <row r="12914" spans="25:25" x14ac:dyDescent="0.25">
      <c r="Y12914" s="98"/>
    </row>
    <row r="12915" spans="25:25" x14ac:dyDescent="0.25">
      <c r="Y12915" s="98"/>
    </row>
    <row r="12916" spans="25:25" x14ac:dyDescent="0.25">
      <c r="Y12916" s="98"/>
    </row>
    <row r="12917" spans="25:25" x14ac:dyDescent="0.25">
      <c r="Y12917" s="98"/>
    </row>
    <row r="12918" spans="25:25" x14ac:dyDescent="0.25">
      <c r="Y12918" s="98"/>
    </row>
    <row r="12919" spans="25:25" x14ac:dyDescent="0.25">
      <c r="Y12919" s="98"/>
    </row>
    <row r="12920" spans="25:25" x14ac:dyDescent="0.25">
      <c r="Y12920" s="98"/>
    </row>
    <row r="12921" spans="25:25" x14ac:dyDescent="0.25">
      <c r="Y12921" s="98"/>
    </row>
    <row r="12922" spans="25:25" x14ac:dyDescent="0.25">
      <c r="Y12922" s="98"/>
    </row>
    <row r="12923" spans="25:25" x14ac:dyDescent="0.25">
      <c r="Y12923" s="98"/>
    </row>
    <row r="12924" spans="25:25" x14ac:dyDescent="0.25">
      <c r="Y12924" s="98"/>
    </row>
    <row r="12925" spans="25:25" x14ac:dyDescent="0.25">
      <c r="Y12925" s="98"/>
    </row>
    <row r="12926" spans="25:25" x14ac:dyDescent="0.25">
      <c r="Y12926" s="98"/>
    </row>
    <row r="12927" spans="25:25" x14ac:dyDescent="0.25">
      <c r="Y12927" s="98"/>
    </row>
    <row r="12928" spans="25:25" x14ac:dyDescent="0.25">
      <c r="Y12928" s="98"/>
    </row>
    <row r="12929" spans="25:25" x14ac:dyDescent="0.25">
      <c r="Y12929" s="98"/>
    </row>
    <row r="12930" spans="25:25" x14ac:dyDescent="0.25">
      <c r="Y12930" s="98"/>
    </row>
    <row r="12931" spans="25:25" x14ac:dyDescent="0.25">
      <c r="Y12931" s="98"/>
    </row>
    <row r="12932" spans="25:25" x14ac:dyDescent="0.25">
      <c r="Y12932" s="98"/>
    </row>
    <row r="12933" spans="25:25" x14ac:dyDescent="0.25">
      <c r="Y12933" s="98"/>
    </row>
    <row r="12934" spans="25:25" x14ac:dyDescent="0.25">
      <c r="Y12934" s="98"/>
    </row>
    <row r="12935" spans="25:25" x14ac:dyDescent="0.25">
      <c r="Y12935" s="98"/>
    </row>
    <row r="12936" spans="25:25" x14ac:dyDescent="0.25">
      <c r="Y12936" s="98"/>
    </row>
    <row r="12937" spans="25:25" x14ac:dyDescent="0.25">
      <c r="Y12937" s="98"/>
    </row>
    <row r="12938" spans="25:25" x14ac:dyDescent="0.25">
      <c r="Y12938" s="98"/>
    </row>
    <row r="12939" spans="25:25" x14ac:dyDescent="0.25">
      <c r="Y12939" s="98"/>
    </row>
    <row r="12940" spans="25:25" x14ac:dyDescent="0.25">
      <c r="Y12940" s="98"/>
    </row>
    <row r="12941" spans="25:25" x14ac:dyDescent="0.25">
      <c r="Y12941" s="98"/>
    </row>
    <row r="12942" spans="25:25" x14ac:dyDescent="0.25">
      <c r="Y12942" s="98"/>
    </row>
    <row r="12943" spans="25:25" x14ac:dyDescent="0.25">
      <c r="Y12943" s="98"/>
    </row>
    <row r="12944" spans="25:25" x14ac:dyDescent="0.25">
      <c r="Y12944" s="98"/>
    </row>
    <row r="12945" spans="25:25" x14ac:dyDescent="0.25">
      <c r="Y12945" s="98"/>
    </row>
    <row r="12946" spans="25:25" x14ac:dyDescent="0.25">
      <c r="Y12946" s="98"/>
    </row>
    <row r="12947" spans="25:25" x14ac:dyDescent="0.25">
      <c r="Y12947" s="98"/>
    </row>
    <row r="12948" spans="25:25" x14ac:dyDescent="0.25">
      <c r="Y12948" s="98"/>
    </row>
    <row r="12949" spans="25:25" x14ac:dyDescent="0.25">
      <c r="Y12949" s="98"/>
    </row>
    <row r="12950" spans="25:25" x14ac:dyDescent="0.25">
      <c r="Y12950" s="98"/>
    </row>
    <row r="12951" spans="25:25" x14ac:dyDescent="0.25">
      <c r="Y12951" s="98"/>
    </row>
    <row r="12952" spans="25:25" x14ac:dyDescent="0.25">
      <c r="Y12952" s="98"/>
    </row>
    <row r="12953" spans="25:25" x14ac:dyDescent="0.25">
      <c r="Y12953" s="98"/>
    </row>
    <row r="12954" spans="25:25" x14ac:dyDescent="0.25">
      <c r="Y12954" s="98"/>
    </row>
    <row r="12955" spans="25:25" x14ac:dyDescent="0.25">
      <c r="Y12955" s="98"/>
    </row>
    <row r="12956" spans="25:25" x14ac:dyDescent="0.25">
      <c r="Y12956" s="98"/>
    </row>
    <row r="12957" spans="25:25" x14ac:dyDescent="0.25">
      <c r="Y12957" s="98"/>
    </row>
    <row r="12958" spans="25:25" x14ac:dyDescent="0.25">
      <c r="Y12958" s="98"/>
    </row>
    <row r="12959" spans="25:25" x14ac:dyDescent="0.25">
      <c r="Y12959" s="98"/>
    </row>
    <row r="12960" spans="25:25" x14ac:dyDescent="0.25">
      <c r="Y12960" s="98"/>
    </row>
    <row r="12961" spans="25:25" x14ac:dyDescent="0.25">
      <c r="Y12961" s="98"/>
    </row>
    <row r="12962" spans="25:25" x14ac:dyDescent="0.25">
      <c r="Y12962" s="98"/>
    </row>
    <row r="12963" spans="25:25" x14ac:dyDescent="0.25">
      <c r="Y12963" s="98"/>
    </row>
    <row r="12964" spans="25:25" x14ac:dyDescent="0.25">
      <c r="Y12964" s="98"/>
    </row>
    <row r="12965" spans="25:25" x14ac:dyDescent="0.25">
      <c r="Y12965" s="98"/>
    </row>
    <row r="12966" spans="25:25" x14ac:dyDescent="0.25">
      <c r="Y12966" s="98"/>
    </row>
    <row r="12967" spans="25:25" x14ac:dyDescent="0.25">
      <c r="Y12967" s="98"/>
    </row>
    <row r="12968" spans="25:25" x14ac:dyDescent="0.25">
      <c r="Y12968" s="98"/>
    </row>
    <row r="12969" spans="25:25" x14ac:dyDescent="0.25">
      <c r="Y12969" s="98"/>
    </row>
    <row r="12970" spans="25:25" x14ac:dyDescent="0.25">
      <c r="Y12970" s="98"/>
    </row>
    <row r="12971" spans="25:25" x14ac:dyDescent="0.25">
      <c r="Y12971" s="98"/>
    </row>
    <row r="12972" spans="25:25" x14ac:dyDescent="0.25">
      <c r="Y12972" s="98"/>
    </row>
    <row r="12973" spans="25:25" x14ac:dyDescent="0.25">
      <c r="Y12973" s="98"/>
    </row>
    <row r="12974" spans="25:25" x14ac:dyDescent="0.25">
      <c r="Y12974" s="98"/>
    </row>
    <row r="12975" spans="25:25" x14ac:dyDescent="0.25">
      <c r="Y12975" s="98"/>
    </row>
    <row r="12976" spans="25:25" x14ac:dyDescent="0.25">
      <c r="Y12976" s="98"/>
    </row>
    <row r="12977" spans="25:25" x14ac:dyDescent="0.25">
      <c r="Y12977" s="98"/>
    </row>
    <row r="12978" spans="25:25" x14ac:dyDescent="0.25">
      <c r="Y12978" s="98"/>
    </row>
    <row r="12979" spans="25:25" x14ac:dyDescent="0.25">
      <c r="Y12979" s="98"/>
    </row>
    <row r="12980" spans="25:25" x14ac:dyDescent="0.25">
      <c r="Y12980" s="98"/>
    </row>
    <row r="12981" spans="25:25" x14ac:dyDescent="0.25">
      <c r="Y12981" s="98"/>
    </row>
    <row r="12982" spans="25:25" x14ac:dyDescent="0.25">
      <c r="Y12982" s="98"/>
    </row>
    <row r="12983" spans="25:25" x14ac:dyDescent="0.25">
      <c r="Y12983" s="98"/>
    </row>
    <row r="12984" spans="25:25" x14ac:dyDescent="0.25">
      <c r="Y12984" s="98"/>
    </row>
    <row r="12985" spans="25:25" x14ac:dyDescent="0.25">
      <c r="Y12985" s="98"/>
    </row>
    <row r="12986" spans="25:25" x14ac:dyDescent="0.25">
      <c r="Y12986" s="98"/>
    </row>
    <row r="12987" spans="25:25" x14ac:dyDescent="0.25">
      <c r="Y12987" s="98"/>
    </row>
    <row r="12988" spans="25:25" x14ac:dyDescent="0.25">
      <c r="Y12988" s="98"/>
    </row>
    <row r="12989" spans="25:25" x14ac:dyDescent="0.25">
      <c r="Y12989" s="98"/>
    </row>
    <row r="12990" spans="25:25" x14ac:dyDescent="0.25">
      <c r="Y12990" s="98"/>
    </row>
    <row r="12991" spans="25:25" x14ac:dyDescent="0.25">
      <c r="Y12991" s="98"/>
    </row>
    <row r="12992" spans="25:25" x14ac:dyDescent="0.25">
      <c r="Y12992" s="98"/>
    </row>
    <row r="12993" spans="25:25" x14ac:dyDescent="0.25">
      <c r="Y12993" s="98"/>
    </row>
    <row r="12994" spans="25:25" x14ac:dyDescent="0.25">
      <c r="Y12994" s="98"/>
    </row>
    <row r="12995" spans="25:25" x14ac:dyDescent="0.25">
      <c r="Y12995" s="98"/>
    </row>
    <row r="12996" spans="25:25" x14ac:dyDescent="0.25">
      <c r="Y12996" s="98"/>
    </row>
    <row r="12997" spans="25:25" x14ac:dyDescent="0.25">
      <c r="Y12997" s="98"/>
    </row>
    <row r="12998" spans="25:25" x14ac:dyDescent="0.25">
      <c r="Y12998" s="98"/>
    </row>
    <row r="12999" spans="25:25" x14ac:dyDescent="0.25">
      <c r="Y12999" s="98"/>
    </row>
    <row r="13000" spans="25:25" x14ac:dyDescent="0.25">
      <c r="Y13000" s="98"/>
    </row>
    <row r="13001" spans="25:25" x14ac:dyDescent="0.25">
      <c r="Y13001" s="98"/>
    </row>
    <row r="13002" spans="25:25" x14ac:dyDescent="0.25">
      <c r="Y13002" s="98"/>
    </row>
    <row r="13003" spans="25:25" x14ac:dyDescent="0.25">
      <c r="Y13003" s="98"/>
    </row>
    <row r="13004" spans="25:25" x14ac:dyDescent="0.25">
      <c r="Y13004" s="98"/>
    </row>
    <row r="13005" spans="25:25" x14ac:dyDescent="0.25">
      <c r="Y13005" s="98"/>
    </row>
    <row r="13006" spans="25:25" x14ac:dyDescent="0.25">
      <c r="Y13006" s="98"/>
    </row>
    <row r="13007" spans="25:25" x14ac:dyDescent="0.25">
      <c r="Y13007" s="98"/>
    </row>
    <row r="13008" spans="25:25" x14ac:dyDescent="0.25">
      <c r="Y13008" s="98"/>
    </row>
    <row r="13009" spans="25:25" x14ac:dyDescent="0.25">
      <c r="Y13009" s="98"/>
    </row>
    <row r="13010" spans="25:25" x14ac:dyDescent="0.25">
      <c r="Y13010" s="98"/>
    </row>
    <row r="13011" spans="25:25" x14ac:dyDescent="0.25">
      <c r="Y13011" s="98"/>
    </row>
    <row r="13012" spans="25:25" x14ac:dyDescent="0.25">
      <c r="Y13012" s="98"/>
    </row>
    <row r="13013" spans="25:25" x14ac:dyDescent="0.25">
      <c r="Y13013" s="98"/>
    </row>
    <row r="13014" spans="25:25" x14ac:dyDescent="0.25">
      <c r="Y13014" s="98"/>
    </row>
    <row r="13015" spans="25:25" x14ac:dyDescent="0.25">
      <c r="Y13015" s="98"/>
    </row>
    <row r="13016" spans="25:25" x14ac:dyDescent="0.25">
      <c r="Y13016" s="98"/>
    </row>
    <row r="13017" spans="25:25" x14ac:dyDescent="0.25">
      <c r="Y13017" s="98"/>
    </row>
    <row r="13018" spans="25:25" x14ac:dyDescent="0.25">
      <c r="Y13018" s="98"/>
    </row>
    <row r="13019" spans="25:25" x14ac:dyDescent="0.25">
      <c r="Y13019" s="98"/>
    </row>
    <row r="13020" spans="25:25" x14ac:dyDescent="0.25">
      <c r="Y13020" s="98"/>
    </row>
    <row r="13021" spans="25:25" x14ac:dyDescent="0.25">
      <c r="Y13021" s="98"/>
    </row>
    <row r="13022" spans="25:25" x14ac:dyDescent="0.25">
      <c r="Y13022" s="98"/>
    </row>
    <row r="13023" spans="25:25" x14ac:dyDescent="0.25">
      <c r="Y13023" s="98"/>
    </row>
    <row r="13024" spans="25:25" x14ac:dyDescent="0.25">
      <c r="Y13024" s="98"/>
    </row>
    <row r="13025" spans="25:25" x14ac:dyDescent="0.25">
      <c r="Y13025" s="98"/>
    </row>
    <row r="13026" spans="25:25" x14ac:dyDescent="0.25">
      <c r="Y13026" s="98"/>
    </row>
    <row r="13027" spans="25:25" x14ac:dyDescent="0.25">
      <c r="Y13027" s="98"/>
    </row>
    <row r="13028" spans="25:25" x14ac:dyDescent="0.25">
      <c r="Y13028" s="98"/>
    </row>
    <row r="13029" spans="25:25" x14ac:dyDescent="0.25">
      <c r="Y13029" s="98"/>
    </row>
    <row r="13030" spans="25:25" x14ac:dyDescent="0.25">
      <c r="Y13030" s="98"/>
    </row>
    <row r="13031" spans="25:25" x14ac:dyDescent="0.25">
      <c r="Y13031" s="98"/>
    </row>
    <row r="13032" spans="25:25" x14ac:dyDescent="0.25">
      <c r="Y13032" s="98"/>
    </row>
    <row r="13033" spans="25:25" x14ac:dyDescent="0.25">
      <c r="Y13033" s="98"/>
    </row>
    <row r="13034" spans="25:25" x14ac:dyDescent="0.25">
      <c r="Y13034" s="98"/>
    </row>
    <row r="13035" spans="25:25" x14ac:dyDescent="0.25">
      <c r="Y13035" s="98"/>
    </row>
    <row r="13036" spans="25:25" x14ac:dyDescent="0.25">
      <c r="Y13036" s="98"/>
    </row>
    <row r="13037" spans="25:25" x14ac:dyDescent="0.25">
      <c r="Y13037" s="98"/>
    </row>
    <row r="13038" spans="25:25" x14ac:dyDescent="0.25">
      <c r="Y13038" s="98"/>
    </row>
    <row r="13039" spans="25:25" x14ac:dyDescent="0.25">
      <c r="Y13039" s="98"/>
    </row>
    <row r="13040" spans="25:25" x14ac:dyDescent="0.25">
      <c r="Y13040" s="98"/>
    </row>
    <row r="13041" spans="25:25" x14ac:dyDescent="0.25">
      <c r="Y13041" s="98"/>
    </row>
    <row r="13042" spans="25:25" x14ac:dyDescent="0.25">
      <c r="Y13042" s="98"/>
    </row>
    <row r="13043" spans="25:25" x14ac:dyDescent="0.25">
      <c r="Y13043" s="98"/>
    </row>
    <row r="13044" spans="25:25" x14ac:dyDescent="0.25">
      <c r="Y13044" s="98"/>
    </row>
    <row r="13045" spans="25:25" x14ac:dyDescent="0.25">
      <c r="Y13045" s="98"/>
    </row>
    <row r="13046" spans="25:25" x14ac:dyDescent="0.25">
      <c r="Y13046" s="98"/>
    </row>
    <row r="13047" spans="25:25" x14ac:dyDescent="0.25">
      <c r="Y13047" s="98"/>
    </row>
    <row r="13048" spans="25:25" x14ac:dyDescent="0.25">
      <c r="Y13048" s="98"/>
    </row>
    <row r="13049" spans="25:25" x14ac:dyDescent="0.25">
      <c r="Y13049" s="98"/>
    </row>
    <row r="13050" spans="25:25" x14ac:dyDescent="0.25">
      <c r="Y13050" s="98"/>
    </row>
    <row r="13051" spans="25:25" x14ac:dyDescent="0.25">
      <c r="Y13051" s="98"/>
    </row>
    <row r="13052" spans="25:25" x14ac:dyDescent="0.25">
      <c r="Y13052" s="98"/>
    </row>
    <row r="13053" spans="25:25" x14ac:dyDescent="0.25">
      <c r="Y13053" s="98"/>
    </row>
    <row r="13054" spans="25:25" x14ac:dyDescent="0.25">
      <c r="Y13054" s="98"/>
    </row>
    <row r="13055" spans="25:25" x14ac:dyDescent="0.25">
      <c r="Y13055" s="98"/>
    </row>
    <row r="13056" spans="25:25" x14ac:dyDescent="0.25">
      <c r="Y13056" s="98"/>
    </row>
    <row r="13057" spans="25:25" x14ac:dyDescent="0.25">
      <c r="Y13057" s="98"/>
    </row>
    <row r="13058" spans="25:25" x14ac:dyDescent="0.25">
      <c r="Y13058" s="98"/>
    </row>
    <row r="13059" spans="25:25" x14ac:dyDescent="0.25">
      <c r="Y13059" s="98"/>
    </row>
    <row r="13060" spans="25:25" x14ac:dyDescent="0.25">
      <c r="Y13060" s="98"/>
    </row>
    <row r="13061" spans="25:25" x14ac:dyDescent="0.25">
      <c r="Y13061" s="98"/>
    </row>
    <row r="13062" spans="25:25" x14ac:dyDescent="0.25">
      <c r="Y13062" s="98"/>
    </row>
    <row r="13063" spans="25:25" x14ac:dyDescent="0.25">
      <c r="Y13063" s="98"/>
    </row>
    <row r="13064" spans="25:25" x14ac:dyDescent="0.25">
      <c r="Y13064" s="98"/>
    </row>
    <row r="13065" spans="25:25" x14ac:dyDescent="0.25">
      <c r="Y13065" s="98"/>
    </row>
    <row r="13066" spans="25:25" x14ac:dyDescent="0.25">
      <c r="Y13066" s="98"/>
    </row>
    <row r="13067" spans="25:25" x14ac:dyDescent="0.25">
      <c r="Y13067" s="98"/>
    </row>
    <row r="13068" spans="25:25" x14ac:dyDescent="0.25">
      <c r="Y13068" s="98"/>
    </row>
    <row r="13069" spans="25:25" x14ac:dyDescent="0.25">
      <c r="Y13069" s="98"/>
    </row>
    <row r="13070" spans="25:25" x14ac:dyDescent="0.25">
      <c r="Y13070" s="98"/>
    </row>
    <row r="13071" spans="25:25" x14ac:dyDescent="0.25">
      <c r="Y13071" s="98"/>
    </row>
    <row r="13072" spans="25:25" x14ac:dyDescent="0.25">
      <c r="Y13072" s="98"/>
    </row>
    <row r="13073" spans="25:25" x14ac:dyDescent="0.25">
      <c r="Y13073" s="98"/>
    </row>
    <row r="13074" spans="25:25" x14ac:dyDescent="0.25">
      <c r="Y13074" s="98"/>
    </row>
    <row r="13075" spans="25:25" x14ac:dyDescent="0.25">
      <c r="Y13075" s="98"/>
    </row>
    <row r="13076" spans="25:25" x14ac:dyDescent="0.25">
      <c r="Y13076" s="98"/>
    </row>
    <row r="13077" spans="25:25" x14ac:dyDescent="0.25">
      <c r="Y13077" s="98"/>
    </row>
    <row r="13078" spans="25:25" x14ac:dyDescent="0.25">
      <c r="Y13078" s="98"/>
    </row>
    <row r="13079" spans="25:25" x14ac:dyDescent="0.25">
      <c r="Y13079" s="98"/>
    </row>
    <row r="13080" spans="25:25" x14ac:dyDescent="0.25">
      <c r="Y13080" s="98"/>
    </row>
    <row r="13081" spans="25:25" x14ac:dyDescent="0.25">
      <c r="Y13081" s="98"/>
    </row>
    <row r="13082" spans="25:25" x14ac:dyDescent="0.25">
      <c r="Y13082" s="98"/>
    </row>
    <row r="13083" spans="25:25" x14ac:dyDescent="0.25">
      <c r="Y13083" s="98"/>
    </row>
    <row r="13084" spans="25:25" x14ac:dyDescent="0.25">
      <c r="Y13084" s="98"/>
    </row>
    <row r="13085" spans="25:25" x14ac:dyDescent="0.25">
      <c r="Y13085" s="98"/>
    </row>
    <row r="13086" spans="25:25" x14ac:dyDescent="0.25">
      <c r="Y13086" s="98"/>
    </row>
    <row r="13087" spans="25:25" x14ac:dyDescent="0.25">
      <c r="Y13087" s="98"/>
    </row>
    <row r="13088" spans="25:25" x14ac:dyDescent="0.25">
      <c r="Y13088" s="98"/>
    </row>
    <row r="13089" spans="25:25" x14ac:dyDescent="0.25">
      <c r="Y13089" s="98"/>
    </row>
    <row r="13090" spans="25:25" x14ac:dyDescent="0.25">
      <c r="Y13090" s="98"/>
    </row>
    <row r="13091" spans="25:25" x14ac:dyDescent="0.25">
      <c r="Y13091" s="98"/>
    </row>
    <row r="13092" spans="25:25" x14ac:dyDescent="0.25">
      <c r="Y13092" s="98"/>
    </row>
    <row r="13093" spans="25:25" x14ac:dyDescent="0.25">
      <c r="Y13093" s="98"/>
    </row>
    <row r="13094" spans="25:25" x14ac:dyDescent="0.25">
      <c r="Y13094" s="98"/>
    </row>
    <row r="13095" spans="25:25" x14ac:dyDescent="0.25">
      <c r="Y13095" s="98"/>
    </row>
    <row r="13096" spans="25:25" x14ac:dyDescent="0.25">
      <c r="Y13096" s="98"/>
    </row>
    <row r="13097" spans="25:25" x14ac:dyDescent="0.25">
      <c r="Y13097" s="98"/>
    </row>
    <row r="13098" spans="25:25" x14ac:dyDescent="0.25">
      <c r="Y13098" s="98"/>
    </row>
    <row r="13099" spans="25:25" x14ac:dyDescent="0.25">
      <c r="Y13099" s="98"/>
    </row>
    <row r="13100" spans="25:25" x14ac:dyDescent="0.25">
      <c r="Y13100" s="98"/>
    </row>
    <row r="13101" spans="25:25" x14ac:dyDescent="0.25">
      <c r="Y13101" s="98"/>
    </row>
    <row r="13102" spans="25:25" x14ac:dyDescent="0.25">
      <c r="Y13102" s="98"/>
    </row>
    <row r="13103" spans="25:25" x14ac:dyDescent="0.25">
      <c r="Y13103" s="98"/>
    </row>
    <row r="13104" spans="25:25" x14ac:dyDescent="0.25">
      <c r="Y13104" s="98"/>
    </row>
    <row r="13105" spans="25:25" x14ac:dyDescent="0.25">
      <c r="Y13105" s="98"/>
    </row>
    <row r="13106" spans="25:25" x14ac:dyDescent="0.25">
      <c r="Y13106" s="98"/>
    </row>
    <row r="13107" spans="25:25" x14ac:dyDescent="0.25">
      <c r="Y13107" s="98"/>
    </row>
    <row r="13108" spans="25:25" x14ac:dyDescent="0.25">
      <c r="Y13108" s="98"/>
    </row>
    <row r="13109" spans="25:25" x14ac:dyDescent="0.25">
      <c r="Y13109" s="98"/>
    </row>
    <row r="13110" spans="25:25" x14ac:dyDescent="0.25">
      <c r="Y13110" s="98"/>
    </row>
    <row r="13111" spans="25:25" x14ac:dyDescent="0.25">
      <c r="Y13111" s="98"/>
    </row>
    <row r="13112" spans="25:25" x14ac:dyDescent="0.25">
      <c r="Y13112" s="98"/>
    </row>
    <row r="13113" spans="25:25" x14ac:dyDescent="0.25">
      <c r="Y13113" s="98"/>
    </row>
    <row r="13114" spans="25:25" x14ac:dyDescent="0.25">
      <c r="Y13114" s="98"/>
    </row>
    <row r="13115" spans="25:25" x14ac:dyDescent="0.25">
      <c r="Y13115" s="98"/>
    </row>
    <row r="13116" spans="25:25" x14ac:dyDescent="0.25">
      <c r="Y13116" s="98"/>
    </row>
    <row r="13117" spans="25:25" x14ac:dyDescent="0.25">
      <c r="Y13117" s="98"/>
    </row>
    <row r="13118" spans="25:25" x14ac:dyDescent="0.25">
      <c r="Y13118" s="98"/>
    </row>
    <row r="13119" spans="25:25" x14ac:dyDescent="0.25">
      <c r="Y13119" s="98"/>
    </row>
    <row r="13120" spans="25:25" x14ac:dyDescent="0.25">
      <c r="Y13120" s="98"/>
    </row>
    <row r="13121" spans="25:25" x14ac:dyDescent="0.25">
      <c r="Y13121" s="98"/>
    </row>
    <row r="13122" spans="25:25" x14ac:dyDescent="0.25">
      <c r="Y13122" s="98"/>
    </row>
    <row r="13123" spans="25:25" x14ac:dyDescent="0.25">
      <c r="Y13123" s="98"/>
    </row>
    <row r="13124" spans="25:25" x14ac:dyDescent="0.25">
      <c r="Y13124" s="98"/>
    </row>
    <row r="13125" spans="25:25" x14ac:dyDescent="0.25">
      <c r="Y13125" s="98"/>
    </row>
    <row r="13126" spans="25:25" x14ac:dyDescent="0.25">
      <c r="Y13126" s="98"/>
    </row>
    <row r="13127" spans="25:25" x14ac:dyDescent="0.25">
      <c r="Y13127" s="98"/>
    </row>
    <row r="13128" spans="25:25" x14ac:dyDescent="0.25">
      <c r="Y13128" s="98"/>
    </row>
    <row r="13129" spans="25:25" x14ac:dyDescent="0.25">
      <c r="Y13129" s="98"/>
    </row>
    <row r="13130" spans="25:25" x14ac:dyDescent="0.25">
      <c r="Y13130" s="98"/>
    </row>
    <row r="13131" spans="25:25" x14ac:dyDescent="0.25">
      <c r="Y13131" s="98"/>
    </row>
    <row r="13132" spans="25:25" x14ac:dyDescent="0.25">
      <c r="Y13132" s="98"/>
    </row>
    <row r="13133" spans="25:25" x14ac:dyDescent="0.25">
      <c r="Y13133" s="98"/>
    </row>
    <row r="13134" spans="25:25" x14ac:dyDescent="0.25">
      <c r="Y13134" s="98"/>
    </row>
    <row r="13135" spans="25:25" x14ac:dyDescent="0.25">
      <c r="Y13135" s="98"/>
    </row>
    <row r="13136" spans="25:25" x14ac:dyDescent="0.25">
      <c r="Y13136" s="98"/>
    </row>
    <row r="13137" spans="25:25" x14ac:dyDescent="0.25">
      <c r="Y13137" s="98"/>
    </row>
    <row r="13138" spans="25:25" x14ac:dyDescent="0.25">
      <c r="Y13138" s="98"/>
    </row>
    <row r="13139" spans="25:25" x14ac:dyDescent="0.25">
      <c r="Y13139" s="98"/>
    </row>
    <row r="13140" spans="25:25" x14ac:dyDescent="0.25">
      <c r="Y13140" s="98"/>
    </row>
    <row r="13141" spans="25:25" x14ac:dyDescent="0.25">
      <c r="Y13141" s="98"/>
    </row>
    <row r="13142" spans="25:25" x14ac:dyDescent="0.25">
      <c r="Y13142" s="98"/>
    </row>
    <row r="13143" spans="25:25" x14ac:dyDescent="0.25">
      <c r="Y13143" s="98"/>
    </row>
    <row r="13144" spans="25:25" x14ac:dyDescent="0.25">
      <c r="Y13144" s="98"/>
    </row>
    <row r="13145" spans="25:25" x14ac:dyDescent="0.25">
      <c r="Y13145" s="98"/>
    </row>
    <row r="13146" spans="25:25" x14ac:dyDescent="0.25">
      <c r="Y13146" s="98"/>
    </row>
    <row r="13147" spans="25:25" x14ac:dyDescent="0.25">
      <c r="Y13147" s="98"/>
    </row>
    <row r="13148" spans="25:25" x14ac:dyDescent="0.25">
      <c r="Y13148" s="98"/>
    </row>
    <row r="13149" spans="25:25" x14ac:dyDescent="0.25">
      <c r="Y13149" s="98"/>
    </row>
    <row r="13150" spans="25:25" x14ac:dyDescent="0.25">
      <c r="Y13150" s="98"/>
    </row>
    <row r="13151" spans="25:25" x14ac:dyDescent="0.25">
      <c r="Y13151" s="98"/>
    </row>
    <row r="13152" spans="25:25" x14ac:dyDescent="0.25">
      <c r="Y13152" s="98"/>
    </row>
    <row r="13153" spans="25:25" x14ac:dyDescent="0.25">
      <c r="Y13153" s="98"/>
    </row>
    <row r="13154" spans="25:25" x14ac:dyDescent="0.25">
      <c r="Y13154" s="98"/>
    </row>
    <row r="13155" spans="25:25" x14ac:dyDescent="0.25">
      <c r="Y13155" s="98"/>
    </row>
    <row r="13156" spans="25:25" x14ac:dyDescent="0.25">
      <c r="Y13156" s="98"/>
    </row>
    <row r="13157" spans="25:25" x14ac:dyDescent="0.25">
      <c r="Y13157" s="98"/>
    </row>
    <row r="13158" spans="25:25" x14ac:dyDescent="0.25">
      <c r="Y13158" s="98"/>
    </row>
    <row r="13159" spans="25:25" x14ac:dyDescent="0.25">
      <c r="Y13159" s="98"/>
    </row>
    <row r="13160" spans="25:25" x14ac:dyDescent="0.25">
      <c r="Y13160" s="98"/>
    </row>
    <row r="13161" spans="25:25" x14ac:dyDescent="0.25">
      <c r="Y13161" s="98"/>
    </row>
    <row r="13162" spans="25:25" x14ac:dyDescent="0.25">
      <c r="Y13162" s="98"/>
    </row>
    <row r="13163" spans="25:25" x14ac:dyDescent="0.25">
      <c r="Y13163" s="98"/>
    </row>
    <row r="13164" spans="25:25" x14ac:dyDescent="0.25">
      <c r="Y13164" s="98"/>
    </row>
    <row r="13165" spans="25:25" x14ac:dyDescent="0.25">
      <c r="Y13165" s="98"/>
    </row>
    <row r="13166" spans="25:25" x14ac:dyDescent="0.25">
      <c r="Y13166" s="98"/>
    </row>
    <row r="13167" spans="25:25" x14ac:dyDescent="0.25">
      <c r="Y13167" s="98"/>
    </row>
    <row r="13168" spans="25:25" x14ac:dyDescent="0.25">
      <c r="Y13168" s="98"/>
    </row>
    <row r="13169" spans="25:25" x14ac:dyDescent="0.25">
      <c r="Y13169" s="98"/>
    </row>
    <row r="13170" spans="25:25" x14ac:dyDescent="0.25">
      <c r="Y13170" s="98"/>
    </row>
    <row r="13171" spans="25:25" x14ac:dyDescent="0.25">
      <c r="Y13171" s="98"/>
    </row>
    <row r="13172" spans="25:25" x14ac:dyDescent="0.25">
      <c r="Y13172" s="98"/>
    </row>
    <row r="13173" spans="25:25" x14ac:dyDescent="0.25">
      <c r="Y13173" s="98"/>
    </row>
    <row r="13174" spans="25:25" x14ac:dyDescent="0.25">
      <c r="Y13174" s="98"/>
    </row>
    <row r="13175" spans="25:25" x14ac:dyDescent="0.25">
      <c r="Y13175" s="98"/>
    </row>
    <row r="13176" spans="25:25" x14ac:dyDescent="0.25">
      <c r="Y13176" s="98"/>
    </row>
    <row r="13177" spans="25:25" x14ac:dyDescent="0.25">
      <c r="Y13177" s="98"/>
    </row>
    <row r="13178" spans="25:25" x14ac:dyDescent="0.25">
      <c r="Y13178" s="98"/>
    </row>
    <row r="13179" spans="25:25" x14ac:dyDescent="0.25">
      <c r="Y13179" s="98"/>
    </row>
    <row r="13180" spans="25:25" x14ac:dyDescent="0.25">
      <c r="Y13180" s="98"/>
    </row>
    <row r="13181" spans="25:25" x14ac:dyDescent="0.25">
      <c r="Y13181" s="98"/>
    </row>
    <row r="13182" spans="25:25" x14ac:dyDescent="0.25">
      <c r="Y13182" s="98"/>
    </row>
    <row r="13183" spans="25:25" x14ac:dyDescent="0.25">
      <c r="Y13183" s="98"/>
    </row>
    <row r="13184" spans="25:25" x14ac:dyDescent="0.25">
      <c r="Y13184" s="98"/>
    </row>
    <row r="13185" spans="25:25" x14ac:dyDescent="0.25">
      <c r="Y13185" s="98"/>
    </row>
    <row r="13186" spans="25:25" x14ac:dyDescent="0.25">
      <c r="Y13186" s="98"/>
    </row>
    <row r="13187" spans="25:25" x14ac:dyDescent="0.25">
      <c r="Y13187" s="98"/>
    </row>
    <row r="13188" spans="25:25" x14ac:dyDescent="0.25">
      <c r="Y13188" s="98"/>
    </row>
    <row r="13189" spans="25:25" x14ac:dyDescent="0.25">
      <c r="Y13189" s="98"/>
    </row>
    <row r="13190" spans="25:25" x14ac:dyDescent="0.25">
      <c r="Y13190" s="98"/>
    </row>
    <row r="13191" spans="25:25" x14ac:dyDescent="0.25">
      <c r="Y13191" s="98"/>
    </row>
    <row r="13192" spans="25:25" x14ac:dyDescent="0.25">
      <c r="Y13192" s="98"/>
    </row>
    <row r="13193" spans="25:25" x14ac:dyDescent="0.25">
      <c r="Y13193" s="98"/>
    </row>
    <row r="13194" spans="25:25" x14ac:dyDescent="0.25">
      <c r="Y13194" s="98"/>
    </row>
    <row r="13195" spans="25:25" x14ac:dyDescent="0.25">
      <c r="Y13195" s="98"/>
    </row>
    <row r="13196" spans="25:25" x14ac:dyDescent="0.25">
      <c r="Y13196" s="98"/>
    </row>
    <row r="13197" spans="25:25" x14ac:dyDescent="0.25">
      <c r="Y13197" s="98"/>
    </row>
    <row r="13198" spans="25:25" x14ac:dyDescent="0.25">
      <c r="Y13198" s="98"/>
    </row>
    <row r="13199" spans="25:25" x14ac:dyDescent="0.25">
      <c r="Y13199" s="98"/>
    </row>
    <row r="13200" spans="25:25" x14ac:dyDescent="0.25">
      <c r="Y13200" s="98"/>
    </row>
    <row r="13201" spans="25:25" x14ac:dyDescent="0.25">
      <c r="Y13201" s="98"/>
    </row>
    <row r="13202" spans="25:25" x14ac:dyDescent="0.25">
      <c r="Y13202" s="98"/>
    </row>
    <row r="13203" spans="25:25" x14ac:dyDescent="0.25">
      <c r="Y13203" s="98"/>
    </row>
    <row r="13204" spans="25:25" x14ac:dyDescent="0.25">
      <c r="Y13204" s="98"/>
    </row>
    <row r="13205" spans="25:25" x14ac:dyDescent="0.25">
      <c r="Y13205" s="98"/>
    </row>
    <row r="13206" spans="25:25" x14ac:dyDescent="0.25">
      <c r="Y13206" s="98"/>
    </row>
    <row r="13207" spans="25:25" x14ac:dyDescent="0.25">
      <c r="Y13207" s="98"/>
    </row>
    <row r="13208" spans="25:25" x14ac:dyDescent="0.25">
      <c r="Y13208" s="98"/>
    </row>
    <row r="13209" spans="25:25" x14ac:dyDescent="0.25">
      <c r="Y13209" s="98"/>
    </row>
    <row r="13210" spans="25:25" x14ac:dyDescent="0.25">
      <c r="Y13210" s="98"/>
    </row>
    <row r="13211" spans="25:25" x14ac:dyDescent="0.25">
      <c r="Y13211" s="98"/>
    </row>
    <row r="13212" spans="25:25" x14ac:dyDescent="0.25">
      <c r="Y13212" s="98"/>
    </row>
    <row r="13213" spans="25:25" x14ac:dyDescent="0.25">
      <c r="Y13213" s="98"/>
    </row>
    <row r="13214" spans="25:25" x14ac:dyDescent="0.25">
      <c r="Y13214" s="98"/>
    </row>
    <row r="13215" spans="25:25" x14ac:dyDescent="0.25">
      <c r="Y13215" s="98"/>
    </row>
    <row r="13216" spans="25:25" x14ac:dyDescent="0.25">
      <c r="Y13216" s="98"/>
    </row>
    <row r="13217" spans="25:25" x14ac:dyDescent="0.25">
      <c r="Y13217" s="98"/>
    </row>
    <row r="13218" spans="25:25" x14ac:dyDescent="0.25">
      <c r="Y13218" s="98"/>
    </row>
    <row r="13219" spans="25:25" x14ac:dyDescent="0.25">
      <c r="Y13219" s="98"/>
    </row>
    <row r="13220" spans="25:25" x14ac:dyDescent="0.25">
      <c r="Y13220" s="98"/>
    </row>
    <row r="13221" spans="25:25" x14ac:dyDescent="0.25">
      <c r="Y13221" s="98"/>
    </row>
    <row r="13222" spans="25:25" x14ac:dyDescent="0.25">
      <c r="Y13222" s="98"/>
    </row>
    <row r="13223" spans="25:25" x14ac:dyDescent="0.25">
      <c r="Y13223" s="98"/>
    </row>
    <row r="13224" spans="25:25" x14ac:dyDescent="0.25">
      <c r="Y13224" s="98"/>
    </row>
    <row r="13225" spans="25:25" x14ac:dyDescent="0.25">
      <c r="Y13225" s="98"/>
    </row>
    <row r="13226" spans="25:25" x14ac:dyDescent="0.25">
      <c r="Y13226" s="98"/>
    </row>
    <row r="13227" spans="25:25" x14ac:dyDescent="0.25">
      <c r="Y13227" s="98"/>
    </row>
    <row r="13228" spans="25:25" x14ac:dyDescent="0.25">
      <c r="Y13228" s="98"/>
    </row>
    <row r="13229" spans="25:25" x14ac:dyDescent="0.25">
      <c r="Y13229" s="98"/>
    </row>
    <row r="13230" spans="25:25" x14ac:dyDescent="0.25">
      <c r="Y13230" s="98"/>
    </row>
    <row r="13231" spans="25:25" x14ac:dyDescent="0.25">
      <c r="Y13231" s="98"/>
    </row>
    <row r="13232" spans="25:25" x14ac:dyDescent="0.25">
      <c r="Y13232" s="98"/>
    </row>
    <row r="13233" spans="25:25" x14ac:dyDescent="0.25">
      <c r="Y13233" s="98"/>
    </row>
    <row r="13234" spans="25:25" x14ac:dyDescent="0.25">
      <c r="Y13234" s="98"/>
    </row>
    <row r="13235" spans="25:25" x14ac:dyDescent="0.25">
      <c r="Y13235" s="98"/>
    </row>
    <row r="13236" spans="25:25" x14ac:dyDescent="0.25">
      <c r="Y13236" s="98"/>
    </row>
    <row r="13237" spans="25:25" x14ac:dyDescent="0.25">
      <c r="Y13237" s="98"/>
    </row>
    <row r="13238" spans="25:25" x14ac:dyDescent="0.25">
      <c r="Y13238" s="98"/>
    </row>
    <row r="13239" spans="25:25" x14ac:dyDescent="0.25">
      <c r="Y13239" s="98"/>
    </row>
    <row r="13240" spans="25:25" x14ac:dyDescent="0.25">
      <c r="Y13240" s="98"/>
    </row>
    <row r="13241" spans="25:25" x14ac:dyDescent="0.25">
      <c r="Y13241" s="98"/>
    </row>
    <row r="13242" spans="25:25" x14ac:dyDescent="0.25">
      <c r="Y13242" s="98"/>
    </row>
    <row r="13243" spans="25:25" x14ac:dyDescent="0.25">
      <c r="Y13243" s="98"/>
    </row>
    <row r="13244" spans="25:25" x14ac:dyDescent="0.25">
      <c r="Y13244" s="98"/>
    </row>
    <row r="13245" spans="25:25" x14ac:dyDescent="0.25">
      <c r="Y13245" s="98"/>
    </row>
    <row r="13246" spans="25:25" x14ac:dyDescent="0.25">
      <c r="Y13246" s="98"/>
    </row>
    <row r="13247" spans="25:25" x14ac:dyDescent="0.25">
      <c r="Y13247" s="98"/>
    </row>
    <row r="13248" spans="25:25" x14ac:dyDescent="0.25">
      <c r="Y13248" s="98"/>
    </row>
    <row r="13249" spans="25:25" x14ac:dyDescent="0.25">
      <c r="Y13249" s="98"/>
    </row>
    <row r="13250" spans="25:25" x14ac:dyDescent="0.25">
      <c r="Y13250" s="98"/>
    </row>
    <row r="13251" spans="25:25" x14ac:dyDescent="0.25">
      <c r="Y13251" s="98"/>
    </row>
    <row r="13252" spans="25:25" x14ac:dyDescent="0.25">
      <c r="Y13252" s="98"/>
    </row>
    <row r="13253" spans="25:25" x14ac:dyDescent="0.25">
      <c r="Y13253" s="98"/>
    </row>
    <row r="13254" spans="25:25" x14ac:dyDescent="0.25">
      <c r="Y13254" s="98"/>
    </row>
    <row r="13255" spans="25:25" x14ac:dyDescent="0.25">
      <c r="Y13255" s="98"/>
    </row>
    <row r="13256" spans="25:25" x14ac:dyDescent="0.25">
      <c r="Y13256" s="98"/>
    </row>
    <row r="13257" spans="25:25" x14ac:dyDescent="0.25">
      <c r="Y13257" s="98"/>
    </row>
    <row r="13258" spans="25:25" x14ac:dyDescent="0.25">
      <c r="Y13258" s="98"/>
    </row>
    <row r="13259" spans="25:25" x14ac:dyDescent="0.25">
      <c r="Y13259" s="98"/>
    </row>
    <row r="13260" spans="25:25" x14ac:dyDescent="0.25">
      <c r="Y13260" s="98"/>
    </row>
    <row r="13261" spans="25:25" x14ac:dyDescent="0.25">
      <c r="Y13261" s="98"/>
    </row>
    <row r="13262" spans="25:25" x14ac:dyDescent="0.25">
      <c r="Y13262" s="98"/>
    </row>
    <row r="13263" spans="25:25" x14ac:dyDescent="0.25">
      <c r="Y13263" s="98"/>
    </row>
    <row r="13264" spans="25:25" x14ac:dyDescent="0.25">
      <c r="Y13264" s="98"/>
    </row>
    <row r="13265" spans="25:25" x14ac:dyDescent="0.25">
      <c r="Y13265" s="98"/>
    </row>
    <row r="13266" spans="25:25" x14ac:dyDescent="0.25">
      <c r="Y13266" s="98"/>
    </row>
    <row r="13267" spans="25:25" x14ac:dyDescent="0.25">
      <c r="Y13267" s="98"/>
    </row>
    <row r="13268" spans="25:25" x14ac:dyDescent="0.25">
      <c r="Y13268" s="98"/>
    </row>
    <row r="13269" spans="25:25" x14ac:dyDescent="0.25">
      <c r="Y13269" s="98"/>
    </row>
    <row r="13270" spans="25:25" x14ac:dyDescent="0.25">
      <c r="Y13270" s="98"/>
    </row>
    <row r="13271" spans="25:25" x14ac:dyDescent="0.25">
      <c r="Y13271" s="98"/>
    </row>
    <row r="13272" spans="25:25" x14ac:dyDescent="0.25">
      <c r="Y13272" s="98"/>
    </row>
    <row r="13273" spans="25:25" x14ac:dyDescent="0.25">
      <c r="Y13273" s="98"/>
    </row>
    <row r="13274" spans="25:25" x14ac:dyDescent="0.25">
      <c r="Y13274" s="98"/>
    </row>
    <row r="13275" spans="25:25" x14ac:dyDescent="0.25">
      <c r="Y13275" s="98"/>
    </row>
    <row r="13276" spans="25:25" x14ac:dyDescent="0.25">
      <c r="Y13276" s="98"/>
    </row>
    <row r="13277" spans="25:25" x14ac:dyDescent="0.25">
      <c r="Y13277" s="98"/>
    </row>
    <row r="13278" spans="25:25" x14ac:dyDescent="0.25">
      <c r="Y13278" s="98"/>
    </row>
    <row r="13279" spans="25:25" x14ac:dyDescent="0.25">
      <c r="Y13279" s="98"/>
    </row>
    <row r="13280" spans="25:25" x14ac:dyDescent="0.25">
      <c r="Y13280" s="98"/>
    </row>
    <row r="13281" spans="25:25" x14ac:dyDescent="0.25">
      <c r="Y13281" s="98"/>
    </row>
    <row r="13282" spans="25:25" x14ac:dyDescent="0.25">
      <c r="Y13282" s="98"/>
    </row>
    <row r="13283" spans="25:25" x14ac:dyDescent="0.25">
      <c r="Y13283" s="98"/>
    </row>
    <row r="13284" spans="25:25" x14ac:dyDescent="0.25">
      <c r="Y13284" s="98"/>
    </row>
    <row r="13285" spans="25:25" x14ac:dyDescent="0.25">
      <c r="Y13285" s="98"/>
    </row>
    <row r="13286" spans="25:25" x14ac:dyDescent="0.25">
      <c r="Y13286" s="98"/>
    </row>
    <row r="13287" spans="25:25" x14ac:dyDescent="0.25">
      <c r="Y13287" s="98"/>
    </row>
    <row r="13288" spans="25:25" x14ac:dyDescent="0.25">
      <c r="Y13288" s="98"/>
    </row>
    <row r="13289" spans="25:25" x14ac:dyDescent="0.25">
      <c r="Y13289" s="98"/>
    </row>
    <row r="13290" spans="25:25" x14ac:dyDescent="0.25">
      <c r="Y13290" s="98"/>
    </row>
    <row r="13291" spans="25:25" x14ac:dyDescent="0.25">
      <c r="Y13291" s="98"/>
    </row>
    <row r="13292" spans="25:25" x14ac:dyDescent="0.25">
      <c r="Y13292" s="98"/>
    </row>
    <row r="13293" spans="25:25" x14ac:dyDescent="0.25">
      <c r="Y13293" s="98"/>
    </row>
    <row r="13294" spans="25:25" x14ac:dyDescent="0.25">
      <c r="Y13294" s="98"/>
    </row>
    <row r="13295" spans="25:25" x14ac:dyDescent="0.25">
      <c r="Y13295" s="98"/>
    </row>
    <row r="13296" spans="25:25" x14ac:dyDescent="0.25">
      <c r="Y13296" s="98"/>
    </row>
    <row r="13297" spans="25:25" x14ac:dyDescent="0.25">
      <c r="Y13297" s="98"/>
    </row>
    <row r="13298" spans="25:25" x14ac:dyDescent="0.25">
      <c r="Y13298" s="98"/>
    </row>
    <row r="13299" spans="25:25" x14ac:dyDescent="0.25">
      <c r="Y13299" s="98"/>
    </row>
    <row r="13300" spans="25:25" x14ac:dyDescent="0.25">
      <c r="Y13300" s="98"/>
    </row>
    <row r="13301" spans="25:25" x14ac:dyDescent="0.25">
      <c r="Y13301" s="98"/>
    </row>
    <row r="13302" spans="25:25" x14ac:dyDescent="0.25">
      <c r="Y13302" s="98"/>
    </row>
    <row r="13303" spans="25:25" x14ac:dyDescent="0.25">
      <c r="Y13303" s="98"/>
    </row>
    <row r="13304" spans="25:25" x14ac:dyDescent="0.25">
      <c r="Y13304" s="98"/>
    </row>
    <row r="13305" spans="25:25" x14ac:dyDescent="0.25">
      <c r="Y13305" s="98"/>
    </row>
    <row r="13306" spans="25:25" x14ac:dyDescent="0.25">
      <c r="Y13306" s="98"/>
    </row>
    <row r="13307" spans="25:25" x14ac:dyDescent="0.25">
      <c r="Y13307" s="98"/>
    </row>
    <row r="13308" spans="25:25" x14ac:dyDescent="0.25">
      <c r="Y13308" s="98"/>
    </row>
    <row r="13309" spans="25:25" x14ac:dyDescent="0.25">
      <c r="Y13309" s="98"/>
    </row>
    <row r="13310" spans="25:25" x14ac:dyDescent="0.25">
      <c r="Y13310" s="98"/>
    </row>
    <row r="13311" spans="25:25" x14ac:dyDescent="0.25">
      <c r="Y13311" s="98"/>
    </row>
    <row r="13312" spans="25:25" x14ac:dyDescent="0.25">
      <c r="Y13312" s="98"/>
    </row>
    <row r="13313" spans="25:25" x14ac:dyDescent="0.25">
      <c r="Y13313" s="98"/>
    </row>
    <row r="13314" spans="25:25" x14ac:dyDescent="0.25">
      <c r="Y13314" s="98"/>
    </row>
    <row r="13315" spans="25:25" x14ac:dyDescent="0.25">
      <c r="Y13315" s="98"/>
    </row>
    <row r="13316" spans="25:25" x14ac:dyDescent="0.25">
      <c r="Y13316" s="98"/>
    </row>
    <row r="13317" spans="25:25" x14ac:dyDescent="0.25">
      <c r="Y13317" s="98"/>
    </row>
    <row r="13318" spans="25:25" x14ac:dyDescent="0.25">
      <c r="Y13318" s="98"/>
    </row>
    <row r="13319" spans="25:25" x14ac:dyDescent="0.25">
      <c r="Y13319" s="98"/>
    </row>
    <row r="13320" spans="25:25" x14ac:dyDescent="0.25">
      <c r="Y13320" s="98"/>
    </row>
    <row r="13321" spans="25:25" x14ac:dyDescent="0.25">
      <c r="Y13321" s="98"/>
    </row>
    <row r="13322" spans="25:25" x14ac:dyDescent="0.25">
      <c r="Y13322" s="98"/>
    </row>
    <row r="13323" spans="25:25" x14ac:dyDescent="0.25">
      <c r="Y13323" s="98"/>
    </row>
    <row r="13324" spans="25:25" x14ac:dyDescent="0.25">
      <c r="Y13324" s="98"/>
    </row>
    <row r="13325" spans="25:25" x14ac:dyDescent="0.25">
      <c r="Y13325" s="98"/>
    </row>
    <row r="13326" spans="25:25" x14ac:dyDescent="0.25">
      <c r="Y13326" s="98"/>
    </row>
    <row r="13327" spans="25:25" x14ac:dyDescent="0.25">
      <c r="Y13327" s="98"/>
    </row>
    <row r="13328" spans="25:25" x14ac:dyDescent="0.25">
      <c r="Y13328" s="98"/>
    </row>
    <row r="13329" spans="25:25" x14ac:dyDescent="0.25">
      <c r="Y13329" s="98"/>
    </row>
    <row r="13330" spans="25:25" x14ac:dyDescent="0.25">
      <c r="Y13330" s="98"/>
    </row>
    <row r="13331" spans="25:25" x14ac:dyDescent="0.25">
      <c r="Y13331" s="98"/>
    </row>
    <row r="13332" spans="25:25" x14ac:dyDescent="0.25">
      <c r="Y13332" s="98"/>
    </row>
    <row r="13333" spans="25:25" x14ac:dyDescent="0.25">
      <c r="Y13333" s="98"/>
    </row>
    <row r="13334" spans="25:25" x14ac:dyDescent="0.25">
      <c r="Y13334" s="98"/>
    </row>
    <row r="13335" spans="25:25" x14ac:dyDescent="0.25">
      <c r="Y13335" s="98"/>
    </row>
    <row r="13336" spans="25:25" x14ac:dyDescent="0.25">
      <c r="Y13336" s="98"/>
    </row>
    <row r="13337" spans="25:25" x14ac:dyDescent="0.25">
      <c r="Y13337" s="98"/>
    </row>
    <row r="13338" spans="25:25" x14ac:dyDescent="0.25">
      <c r="Y13338" s="98"/>
    </row>
    <row r="13339" spans="25:25" x14ac:dyDescent="0.25">
      <c r="Y13339" s="98"/>
    </row>
    <row r="13340" spans="25:25" x14ac:dyDescent="0.25">
      <c r="Y13340" s="98"/>
    </row>
    <row r="13341" spans="25:25" x14ac:dyDescent="0.25">
      <c r="Y13341" s="98"/>
    </row>
    <row r="13342" spans="25:25" x14ac:dyDescent="0.25">
      <c r="Y13342" s="98"/>
    </row>
    <row r="13343" spans="25:25" x14ac:dyDescent="0.25">
      <c r="Y13343" s="98"/>
    </row>
    <row r="13344" spans="25:25" x14ac:dyDescent="0.25">
      <c r="Y13344" s="98"/>
    </row>
    <row r="13345" spans="25:25" x14ac:dyDescent="0.25">
      <c r="Y13345" s="98"/>
    </row>
    <row r="13346" spans="25:25" x14ac:dyDescent="0.25">
      <c r="Y13346" s="98"/>
    </row>
    <row r="13347" spans="25:25" x14ac:dyDescent="0.25">
      <c r="Y13347" s="98"/>
    </row>
    <row r="13348" spans="25:25" x14ac:dyDescent="0.25">
      <c r="Y13348" s="98"/>
    </row>
    <row r="13349" spans="25:25" x14ac:dyDescent="0.25">
      <c r="Y13349" s="98"/>
    </row>
    <row r="13350" spans="25:25" x14ac:dyDescent="0.25">
      <c r="Y13350" s="98"/>
    </row>
    <row r="13351" spans="25:25" x14ac:dyDescent="0.25">
      <c r="Y13351" s="98"/>
    </row>
    <row r="13352" spans="25:25" x14ac:dyDescent="0.25">
      <c r="Y13352" s="98"/>
    </row>
    <row r="13353" spans="25:25" x14ac:dyDescent="0.25">
      <c r="Y13353" s="98"/>
    </row>
    <row r="13354" spans="25:25" x14ac:dyDescent="0.25">
      <c r="Y13354" s="98"/>
    </row>
    <row r="13355" spans="25:25" x14ac:dyDescent="0.25">
      <c r="Y13355" s="98"/>
    </row>
    <row r="13356" spans="25:25" x14ac:dyDescent="0.25">
      <c r="Y13356" s="98"/>
    </row>
    <row r="13357" spans="25:25" x14ac:dyDescent="0.25">
      <c r="Y13357" s="98"/>
    </row>
    <row r="13358" spans="25:25" x14ac:dyDescent="0.25">
      <c r="Y13358" s="98"/>
    </row>
    <row r="13359" spans="25:25" x14ac:dyDescent="0.25">
      <c r="Y13359" s="98"/>
    </row>
    <row r="13360" spans="25:25" x14ac:dyDescent="0.25">
      <c r="Y13360" s="98"/>
    </row>
    <row r="13361" spans="25:25" x14ac:dyDescent="0.25">
      <c r="Y13361" s="98"/>
    </row>
    <row r="13362" spans="25:25" x14ac:dyDescent="0.25">
      <c r="Y13362" s="98"/>
    </row>
    <row r="13363" spans="25:25" x14ac:dyDescent="0.25">
      <c r="Y13363" s="98"/>
    </row>
    <row r="13364" spans="25:25" x14ac:dyDescent="0.25">
      <c r="Y13364" s="98"/>
    </row>
    <row r="13365" spans="25:25" x14ac:dyDescent="0.25">
      <c r="Y13365" s="98"/>
    </row>
    <row r="13366" spans="25:25" x14ac:dyDescent="0.25">
      <c r="Y13366" s="98"/>
    </row>
    <row r="13367" spans="25:25" x14ac:dyDescent="0.25">
      <c r="Y13367" s="98"/>
    </row>
    <row r="13368" spans="25:25" x14ac:dyDescent="0.25">
      <c r="Y13368" s="98"/>
    </row>
    <row r="13369" spans="25:25" x14ac:dyDescent="0.25">
      <c r="Y13369" s="98"/>
    </row>
    <row r="13370" spans="25:25" x14ac:dyDescent="0.25">
      <c r="Y13370" s="98"/>
    </row>
    <row r="13371" spans="25:25" x14ac:dyDescent="0.25">
      <c r="Y13371" s="98"/>
    </row>
    <row r="13372" spans="25:25" x14ac:dyDescent="0.25">
      <c r="Y13372" s="98"/>
    </row>
    <row r="13373" spans="25:25" x14ac:dyDescent="0.25">
      <c r="Y13373" s="98"/>
    </row>
    <row r="13374" spans="25:25" x14ac:dyDescent="0.25">
      <c r="Y13374" s="98"/>
    </row>
    <row r="13375" spans="25:25" x14ac:dyDescent="0.25">
      <c r="Y13375" s="98"/>
    </row>
    <row r="13376" spans="25:25" x14ac:dyDescent="0.25">
      <c r="Y13376" s="98"/>
    </row>
    <row r="13377" spans="25:25" x14ac:dyDescent="0.25">
      <c r="Y13377" s="98"/>
    </row>
    <row r="13378" spans="25:25" x14ac:dyDescent="0.25">
      <c r="Y13378" s="98"/>
    </row>
    <row r="13379" spans="25:25" x14ac:dyDescent="0.25">
      <c r="Y13379" s="98"/>
    </row>
    <row r="13380" spans="25:25" x14ac:dyDescent="0.25">
      <c r="Y13380" s="98"/>
    </row>
    <row r="13381" spans="25:25" x14ac:dyDescent="0.25">
      <c r="Y13381" s="98"/>
    </row>
    <row r="13382" spans="25:25" x14ac:dyDescent="0.25">
      <c r="Y13382" s="98"/>
    </row>
    <row r="13383" spans="25:25" x14ac:dyDescent="0.25">
      <c r="Y13383" s="98"/>
    </row>
    <row r="13384" spans="25:25" x14ac:dyDescent="0.25">
      <c r="Y13384" s="98"/>
    </row>
    <row r="13385" spans="25:25" x14ac:dyDescent="0.25">
      <c r="Y13385" s="98"/>
    </row>
    <row r="13386" spans="25:25" x14ac:dyDescent="0.25">
      <c r="Y13386" s="98"/>
    </row>
    <row r="13387" spans="25:25" x14ac:dyDescent="0.25">
      <c r="Y13387" s="98"/>
    </row>
    <row r="13388" spans="25:25" x14ac:dyDescent="0.25">
      <c r="Y13388" s="98"/>
    </row>
    <row r="13389" spans="25:25" x14ac:dyDescent="0.25">
      <c r="Y13389" s="98"/>
    </row>
    <row r="13390" spans="25:25" x14ac:dyDescent="0.25">
      <c r="Y13390" s="98"/>
    </row>
    <row r="13391" spans="25:25" x14ac:dyDescent="0.25">
      <c r="Y13391" s="98"/>
    </row>
    <row r="13392" spans="25:25" x14ac:dyDescent="0.25">
      <c r="Y13392" s="98"/>
    </row>
    <row r="13393" spans="25:25" x14ac:dyDescent="0.25">
      <c r="Y13393" s="98"/>
    </row>
    <row r="13394" spans="25:25" x14ac:dyDescent="0.25">
      <c r="Y13394" s="98"/>
    </row>
    <row r="13395" spans="25:25" x14ac:dyDescent="0.25">
      <c r="Y13395" s="98"/>
    </row>
    <row r="13396" spans="25:25" x14ac:dyDescent="0.25">
      <c r="Y13396" s="98"/>
    </row>
    <row r="13397" spans="25:25" x14ac:dyDescent="0.25">
      <c r="Y13397" s="98"/>
    </row>
    <row r="13398" spans="25:25" x14ac:dyDescent="0.25">
      <c r="Y13398" s="98"/>
    </row>
    <row r="13399" spans="25:25" x14ac:dyDescent="0.25">
      <c r="Y13399" s="98"/>
    </row>
    <row r="13400" spans="25:25" x14ac:dyDescent="0.25">
      <c r="Y13400" s="98"/>
    </row>
    <row r="13401" spans="25:25" x14ac:dyDescent="0.25">
      <c r="Y13401" s="98"/>
    </row>
    <row r="13402" spans="25:25" x14ac:dyDescent="0.25">
      <c r="Y13402" s="98"/>
    </row>
    <row r="13403" spans="25:25" x14ac:dyDescent="0.25">
      <c r="Y13403" s="98"/>
    </row>
    <row r="13404" spans="25:25" x14ac:dyDescent="0.25">
      <c r="Y13404" s="98"/>
    </row>
    <row r="13405" spans="25:25" x14ac:dyDescent="0.25">
      <c r="Y13405" s="98"/>
    </row>
    <row r="13406" spans="25:25" x14ac:dyDescent="0.25">
      <c r="Y13406" s="98"/>
    </row>
    <row r="13407" spans="25:25" x14ac:dyDescent="0.25">
      <c r="Y13407" s="98"/>
    </row>
    <row r="13408" spans="25:25" x14ac:dyDescent="0.25">
      <c r="Y13408" s="98"/>
    </row>
    <row r="13409" spans="25:25" x14ac:dyDescent="0.25">
      <c r="Y13409" s="98"/>
    </row>
    <row r="13410" spans="25:25" x14ac:dyDescent="0.25">
      <c r="Y13410" s="98"/>
    </row>
    <row r="13411" spans="25:25" x14ac:dyDescent="0.25">
      <c r="Y13411" s="98"/>
    </row>
    <row r="13412" spans="25:25" x14ac:dyDescent="0.25">
      <c r="Y13412" s="98"/>
    </row>
    <row r="13413" spans="25:25" x14ac:dyDescent="0.25">
      <c r="Y13413" s="98"/>
    </row>
    <row r="13414" spans="25:25" x14ac:dyDescent="0.25">
      <c r="Y13414" s="98"/>
    </row>
    <row r="13415" spans="25:25" x14ac:dyDescent="0.25">
      <c r="Y13415" s="98"/>
    </row>
    <row r="13416" spans="25:25" x14ac:dyDescent="0.25">
      <c r="Y13416" s="98"/>
    </row>
    <row r="13417" spans="25:25" x14ac:dyDescent="0.25">
      <c r="Y13417" s="98"/>
    </row>
    <row r="13418" spans="25:25" x14ac:dyDescent="0.25">
      <c r="Y13418" s="98"/>
    </row>
    <row r="13419" spans="25:25" x14ac:dyDescent="0.25">
      <c r="Y13419" s="98"/>
    </row>
    <row r="13420" spans="25:25" x14ac:dyDescent="0.25">
      <c r="Y13420" s="98"/>
    </row>
    <row r="13421" spans="25:25" x14ac:dyDescent="0.25">
      <c r="Y13421" s="98"/>
    </row>
    <row r="13422" spans="25:25" x14ac:dyDescent="0.25">
      <c r="Y13422" s="98"/>
    </row>
    <row r="13423" spans="25:25" x14ac:dyDescent="0.25">
      <c r="Y13423" s="98"/>
    </row>
    <row r="13424" spans="25:25" x14ac:dyDescent="0.25">
      <c r="Y13424" s="98"/>
    </row>
    <row r="13425" spans="25:25" x14ac:dyDescent="0.25">
      <c r="Y13425" s="98"/>
    </row>
    <row r="13426" spans="25:25" x14ac:dyDescent="0.25">
      <c r="Y13426" s="98"/>
    </row>
    <row r="13427" spans="25:25" x14ac:dyDescent="0.25">
      <c r="Y13427" s="98"/>
    </row>
    <row r="13428" spans="25:25" x14ac:dyDescent="0.25">
      <c r="Y13428" s="98"/>
    </row>
    <row r="13429" spans="25:25" x14ac:dyDescent="0.25">
      <c r="Y13429" s="98"/>
    </row>
    <row r="13430" spans="25:25" x14ac:dyDescent="0.25">
      <c r="Y13430" s="98"/>
    </row>
    <row r="13431" spans="25:25" x14ac:dyDescent="0.25">
      <c r="Y13431" s="98"/>
    </row>
    <row r="13432" spans="25:25" x14ac:dyDescent="0.25">
      <c r="Y13432" s="98"/>
    </row>
    <row r="13433" spans="25:25" x14ac:dyDescent="0.25">
      <c r="Y13433" s="98"/>
    </row>
    <row r="13434" spans="25:25" x14ac:dyDescent="0.25">
      <c r="Y13434" s="98"/>
    </row>
    <row r="13435" spans="25:25" x14ac:dyDescent="0.25">
      <c r="Y13435" s="98"/>
    </row>
    <row r="13436" spans="25:25" x14ac:dyDescent="0.25">
      <c r="Y13436" s="98"/>
    </row>
    <row r="13437" spans="25:25" x14ac:dyDescent="0.25">
      <c r="Y13437" s="98"/>
    </row>
    <row r="13438" spans="25:25" x14ac:dyDescent="0.25">
      <c r="Y13438" s="98"/>
    </row>
    <row r="13439" spans="25:25" x14ac:dyDescent="0.25">
      <c r="Y13439" s="98"/>
    </row>
    <row r="13440" spans="25:25" x14ac:dyDescent="0.25">
      <c r="Y13440" s="98"/>
    </row>
    <row r="13441" spans="25:25" x14ac:dyDescent="0.25">
      <c r="Y13441" s="98"/>
    </row>
    <row r="13442" spans="25:25" x14ac:dyDescent="0.25">
      <c r="Y13442" s="98"/>
    </row>
    <row r="13443" spans="25:25" x14ac:dyDescent="0.25">
      <c r="Y13443" s="98"/>
    </row>
    <row r="13444" spans="25:25" x14ac:dyDescent="0.25">
      <c r="Y13444" s="98"/>
    </row>
    <row r="13445" spans="25:25" x14ac:dyDescent="0.25">
      <c r="Y13445" s="98"/>
    </row>
    <row r="13446" spans="25:25" x14ac:dyDescent="0.25">
      <c r="Y13446" s="98"/>
    </row>
    <row r="13447" spans="25:25" x14ac:dyDescent="0.25">
      <c r="Y13447" s="98"/>
    </row>
    <row r="13448" spans="25:25" x14ac:dyDescent="0.25">
      <c r="Y13448" s="98"/>
    </row>
    <row r="13449" spans="25:25" x14ac:dyDescent="0.25">
      <c r="Y13449" s="98"/>
    </row>
    <row r="13450" spans="25:25" x14ac:dyDescent="0.25">
      <c r="Y13450" s="98"/>
    </row>
    <row r="13451" spans="25:25" x14ac:dyDescent="0.25">
      <c r="Y13451" s="98"/>
    </row>
    <row r="13452" spans="25:25" x14ac:dyDescent="0.25">
      <c r="Y13452" s="98"/>
    </row>
    <row r="13453" spans="25:25" x14ac:dyDescent="0.25">
      <c r="Y13453" s="98"/>
    </row>
    <row r="13454" spans="25:25" x14ac:dyDescent="0.25">
      <c r="Y13454" s="98"/>
    </row>
    <row r="13455" spans="25:25" x14ac:dyDescent="0.25">
      <c r="Y13455" s="98"/>
    </row>
    <row r="13456" spans="25:25" x14ac:dyDescent="0.25">
      <c r="Y13456" s="98"/>
    </row>
    <row r="13457" spans="25:25" x14ac:dyDescent="0.25">
      <c r="Y13457" s="98"/>
    </row>
    <row r="13458" spans="25:25" x14ac:dyDescent="0.25">
      <c r="Y13458" s="98"/>
    </row>
    <row r="13459" spans="25:25" x14ac:dyDescent="0.25">
      <c r="Y13459" s="98"/>
    </row>
    <row r="13460" spans="25:25" x14ac:dyDescent="0.25">
      <c r="Y13460" s="98"/>
    </row>
    <row r="13461" spans="25:25" x14ac:dyDescent="0.25">
      <c r="Y13461" s="98"/>
    </row>
    <row r="13462" spans="25:25" x14ac:dyDescent="0.25">
      <c r="Y13462" s="98"/>
    </row>
    <row r="13463" spans="25:25" x14ac:dyDescent="0.25">
      <c r="Y13463" s="98"/>
    </row>
    <row r="13464" spans="25:25" x14ac:dyDescent="0.25">
      <c r="Y13464" s="98"/>
    </row>
    <row r="13465" spans="25:25" x14ac:dyDescent="0.25">
      <c r="Y13465" s="98"/>
    </row>
    <row r="13466" spans="25:25" x14ac:dyDescent="0.25">
      <c r="Y13466" s="98"/>
    </row>
    <row r="13467" spans="25:25" x14ac:dyDescent="0.25">
      <c r="Y13467" s="98"/>
    </row>
    <row r="13468" spans="25:25" x14ac:dyDescent="0.25">
      <c r="Y13468" s="98"/>
    </row>
    <row r="13469" spans="25:25" x14ac:dyDescent="0.25">
      <c r="Y13469" s="98"/>
    </row>
    <row r="13470" spans="25:25" x14ac:dyDescent="0.25">
      <c r="Y13470" s="98"/>
    </row>
    <row r="13471" spans="25:25" x14ac:dyDescent="0.25">
      <c r="Y13471" s="98"/>
    </row>
    <row r="13472" spans="25:25" x14ac:dyDescent="0.25">
      <c r="Y13472" s="98"/>
    </row>
    <row r="13473" spans="25:25" x14ac:dyDescent="0.25">
      <c r="Y13473" s="98"/>
    </row>
    <row r="13474" spans="25:25" x14ac:dyDescent="0.25">
      <c r="Y13474" s="98"/>
    </row>
    <row r="13475" spans="25:25" x14ac:dyDescent="0.25">
      <c r="Y13475" s="98"/>
    </row>
    <row r="13476" spans="25:25" x14ac:dyDescent="0.25">
      <c r="Y13476" s="98"/>
    </row>
    <row r="13477" spans="25:25" x14ac:dyDescent="0.25">
      <c r="Y13477" s="98"/>
    </row>
    <row r="13478" spans="25:25" x14ac:dyDescent="0.25">
      <c r="Y13478" s="98"/>
    </row>
    <row r="13479" spans="25:25" x14ac:dyDescent="0.25">
      <c r="Y13479" s="98"/>
    </row>
    <row r="13480" spans="25:25" x14ac:dyDescent="0.25">
      <c r="Y13480" s="98"/>
    </row>
    <row r="13481" spans="25:25" x14ac:dyDescent="0.25">
      <c r="Y13481" s="98"/>
    </row>
    <row r="13482" spans="25:25" x14ac:dyDescent="0.25">
      <c r="Y13482" s="98"/>
    </row>
    <row r="13483" spans="25:25" x14ac:dyDescent="0.25">
      <c r="Y13483" s="98"/>
    </row>
    <row r="13484" spans="25:25" x14ac:dyDescent="0.25">
      <c r="Y13484" s="98"/>
    </row>
    <row r="13485" spans="25:25" x14ac:dyDescent="0.25">
      <c r="Y13485" s="98"/>
    </row>
    <row r="13486" spans="25:25" x14ac:dyDescent="0.25">
      <c r="Y13486" s="98"/>
    </row>
    <row r="13487" spans="25:25" x14ac:dyDescent="0.25">
      <c r="Y13487" s="98"/>
    </row>
    <row r="13488" spans="25:25" x14ac:dyDescent="0.25">
      <c r="Y13488" s="98"/>
    </row>
    <row r="13489" spans="25:25" x14ac:dyDescent="0.25">
      <c r="Y13489" s="98"/>
    </row>
    <row r="13490" spans="25:25" x14ac:dyDescent="0.25">
      <c r="Y13490" s="98"/>
    </row>
    <row r="13491" spans="25:25" x14ac:dyDescent="0.25">
      <c r="Y13491" s="98"/>
    </row>
    <row r="13492" spans="25:25" x14ac:dyDescent="0.25">
      <c r="Y13492" s="98"/>
    </row>
    <row r="13493" spans="25:25" x14ac:dyDescent="0.25">
      <c r="Y13493" s="98"/>
    </row>
    <row r="13494" spans="25:25" x14ac:dyDescent="0.25">
      <c r="Y13494" s="98"/>
    </row>
    <row r="13495" spans="25:25" x14ac:dyDescent="0.25">
      <c r="Y13495" s="98"/>
    </row>
    <row r="13496" spans="25:25" x14ac:dyDescent="0.25">
      <c r="Y13496" s="98"/>
    </row>
    <row r="13497" spans="25:25" x14ac:dyDescent="0.25">
      <c r="Y13497" s="98"/>
    </row>
    <row r="13498" spans="25:25" x14ac:dyDescent="0.25">
      <c r="Y13498" s="98"/>
    </row>
    <row r="13499" spans="25:25" x14ac:dyDescent="0.25">
      <c r="Y13499" s="98"/>
    </row>
    <row r="13500" spans="25:25" x14ac:dyDescent="0.25">
      <c r="Y13500" s="98"/>
    </row>
    <row r="13501" spans="25:25" x14ac:dyDescent="0.25">
      <c r="Y13501" s="98"/>
    </row>
    <row r="13502" spans="25:25" x14ac:dyDescent="0.25">
      <c r="Y13502" s="98"/>
    </row>
    <row r="13503" spans="25:25" x14ac:dyDescent="0.25">
      <c r="Y13503" s="98"/>
    </row>
    <row r="13504" spans="25:25" x14ac:dyDescent="0.25">
      <c r="Y13504" s="98"/>
    </row>
    <row r="13505" spans="25:25" x14ac:dyDescent="0.25">
      <c r="Y13505" s="98"/>
    </row>
    <row r="13506" spans="25:25" x14ac:dyDescent="0.25">
      <c r="Y13506" s="98"/>
    </row>
    <row r="13507" spans="25:25" x14ac:dyDescent="0.25">
      <c r="Y13507" s="98"/>
    </row>
    <row r="13508" spans="25:25" x14ac:dyDescent="0.25">
      <c r="Y13508" s="98"/>
    </row>
    <row r="13509" spans="25:25" x14ac:dyDescent="0.25">
      <c r="Y13509" s="98"/>
    </row>
    <row r="13510" spans="25:25" x14ac:dyDescent="0.25">
      <c r="Y13510" s="98"/>
    </row>
    <row r="13511" spans="25:25" x14ac:dyDescent="0.25">
      <c r="Y13511" s="98"/>
    </row>
    <row r="13512" spans="25:25" x14ac:dyDescent="0.25">
      <c r="Y13512" s="98"/>
    </row>
    <row r="13513" spans="25:25" x14ac:dyDescent="0.25">
      <c r="Y13513" s="98"/>
    </row>
    <row r="13514" spans="25:25" x14ac:dyDescent="0.25">
      <c r="Y13514" s="98"/>
    </row>
    <row r="13515" spans="25:25" x14ac:dyDescent="0.25">
      <c r="Y13515" s="98"/>
    </row>
    <row r="13516" spans="25:25" x14ac:dyDescent="0.25">
      <c r="Y13516" s="98"/>
    </row>
    <row r="13517" spans="25:25" x14ac:dyDescent="0.25">
      <c r="Y13517" s="98"/>
    </row>
    <row r="13518" spans="25:25" x14ac:dyDescent="0.25">
      <c r="Y13518" s="98"/>
    </row>
    <row r="13519" spans="25:25" x14ac:dyDescent="0.25">
      <c r="Y13519" s="98"/>
    </row>
    <row r="13520" spans="25:25" x14ac:dyDescent="0.25">
      <c r="Y13520" s="98"/>
    </row>
    <row r="13521" spans="25:25" x14ac:dyDescent="0.25">
      <c r="Y13521" s="98"/>
    </row>
    <row r="13522" spans="25:25" x14ac:dyDescent="0.25">
      <c r="Y13522" s="98"/>
    </row>
    <row r="13523" spans="25:25" x14ac:dyDescent="0.25">
      <c r="Y13523" s="98"/>
    </row>
    <row r="13524" spans="25:25" x14ac:dyDescent="0.25">
      <c r="Y13524" s="98"/>
    </row>
    <row r="13525" spans="25:25" x14ac:dyDescent="0.25">
      <c r="Y13525" s="98"/>
    </row>
    <row r="13526" spans="25:25" x14ac:dyDescent="0.25">
      <c r="Y13526" s="98"/>
    </row>
    <row r="13527" spans="25:25" x14ac:dyDescent="0.25">
      <c r="Y13527" s="98"/>
    </row>
    <row r="13528" spans="25:25" x14ac:dyDescent="0.25">
      <c r="Y13528" s="98"/>
    </row>
    <row r="13529" spans="25:25" x14ac:dyDescent="0.25">
      <c r="Y13529" s="98"/>
    </row>
    <row r="13530" spans="25:25" x14ac:dyDescent="0.25">
      <c r="Y13530" s="98"/>
    </row>
    <row r="13531" spans="25:25" x14ac:dyDescent="0.25">
      <c r="Y13531" s="98"/>
    </row>
    <row r="13532" spans="25:25" x14ac:dyDescent="0.25">
      <c r="Y13532" s="98"/>
    </row>
    <row r="13533" spans="25:25" x14ac:dyDescent="0.25">
      <c r="Y13533" s="98"/>
    </row>
    <row r="13534" spans="25:25" x14ac:dyDescent="0.25">
      <c r="Y13534" s="98"/>
    </row>
    <row r="13535" spans="25:25" x14ac:dyDescent="0.25">
      <c r="Y13535" s="98"/>
    </row>
    <row r="13536" spans="25:25" x14ac:dyDescent="0.25">
      <c r="Y13536" s="98"/>
    </row>
    <row r="13537" spans="25:25" x14ac:dyDescent="0.25">
      <c r="Y13537" s="98"/>
    </row>
    <row r="13538" spans="25:25" x14ac:dyDescent="0.25">
      <c r="Y13538" s="98"/>
    </row>
    <row r="13539" spans="25:25" x14ac:dyDescent="0.25">
      <c r="Y13539" s="98"/>
    </row>
    <row r="13540" spans="25:25" x14ac:dyDescent="0.25">
      <c r="Y13540" s="98"/>
    </row>
    <row r="13541" spans="25:25" x14ac:dyDescent="0.25">
      <c r="Y13541" s="98"/>
    </row>
    <row r="13542" spans="25:25" x14ac:dyDescent="0.25">
      <c r="Y13542" s="98"/>
    </row>
    <row r="13543" spans="25:25" x14ac:dyDescent="0.25">
      <c r="Y13543" s="98"/>
    </row>
    <row r="13544" spans="25:25" x14ac:dyDescent="0.25">
      <c r="Y13544" s="98"/>
    </row>
    <row r="13545" spans="25:25" x14ac:dyDescent="0.25">
      <c r="Y13545" s="98"/>
    </row>
    <row r="13546" spans="25:25" x14ac:dyDescent="0.25">
      <c r="Y13546" s="98"/>
    </row>
    <row r="13547" spans="25:25" x14ac:dyDescent="0.25">
      <c r="Y13547" s="98"/>
    </row>
    <row r="13548" spans="25:25" x14ac:dyDescent="0.25">
      <c r="Y13548" s="98"/>
    </row>
    <row r="13549" spans="25:25" x14ac:dyDescent="0.25">
      <c r="Y13549" s="98"/>
    </row>
    <row r="13550" spans="25:25" x14ac:dyDescent="0.25">
      <c r="Y13550" s="98"/>
    </row>
    <row r="13551" spans="25:25" x14ac:dyDescent="0.25">
      <c r="Y13551" s="98"/>
    </row>
    <row r="13552" spans="25:25" x14ac:dyDescent="0.25">
      <c r="Y13552" s="98"/>
    </row>
    <row r="13553" spans="25:25" x14ac:dyDescent="0.25">
      <c r="Y13553" s="98"/>
    </row>
    <row r="13554" spans="25:25" x14ac:dyDescent="0.25">
      <c r="Y13554" s="98"/>
    </row>
    <row r="13555" spans="25:25" x14ac:dyDescent="0.25">
      <c r="Y13555" s="98"/>
    </row>
    <row r="13556" spans="25:25" x14ac:dyDescent="0.25">
      <c r="Y13556" s="98"/>
    </row>
    <row r="13557" spans="25:25" x14ac:dyDescent="0.25">
      <c r="Y13557" s="98"/>
    </row>
    <row r="13558" spans="25:25" x14ac:dyDescent="0.25">
      <c r="Y13558" s="98"/>
    </row>
    <row r="13559" spans="25:25" x14ac:dyDescent="0.25">
      <c r="Y13559" s="98"/>
    </row>
    <row r="13560" spans="25:25" x14ac:dyDescent="0.25">
      <c r="Y13560" s="98"/>
    </row>
    <row r="13561" spans="25:25" x14ac:dyDescent="0.25">
      <c r="Y13561" s="98"/>
    </row>
    <row r="13562" spans="25:25" x14ac:dyDescent="0.25">
      <c r="Y13562" s="98"/>
    </row>
    <row r="13563" spans="25:25" x14ac:dyDescent="0.25">
      <c r="Y13563" s="98"/>
    </row>
    <row r="13564" spans="25:25" x14ac:dyDescent="0.25">
      <c r="Y13564" s="98"/>
    </row>
    <row r="13565" spans="25:25" x14ac:dyDescent="0.25">
      <c r="Y13565" s="98"/>
    </row>
    <row r="13566" spans="25:25" x14ac:dyDescent="0.25">
      <c r="Y13566" s="98"/>
    </row>
    <row r="13567" spans="25:25" x14ac:dyDescent="0.25">
      <c r="Y13567" s="98"/>
    </row>
    <row r="13568" spans="25:25" x14ac:dyDescent="0.25">
      <c r="Y13568" s="98"/>
    </row>
    <row r="13569" spans="25:25" x14ac:dyDescent="0.25">
      <c r="Y13569" s="98"/>
    </row>
    <row r="13570" spans="25:25" x14ac:dyDescent="0.25">
      <c r="Y13570" s="98"/>
    </row>
    <row r="13571" spans="25:25" x14ac:dyDescent="0.25">
      <c r="Y13571" s="98"/>
    </row>
    <row r="13572" spans="25:25" x14ac:dyDescent="0.25">
      <c r="Y13572" s="98"/>
    </row>
    <row r="13573" spans="25:25" x14ac:dyDescent="0.25">
      <c r="Y13573" s="98"/>
    </row>
    <row r="13574" spans="25:25" x14ac:dyDescent="0.25">
      <c r="Y13574" s="98"/>
    </row>
    <row r="13575" spans="25:25" x14ac:dyDescent="0.25">
      <c r="Y13575" s="98"/>
    </row>
    <row r="13576" spans="25:25" x14ac:dyDescent="0.25">
      <c r="Y13576" s="98"/>
    </row>
    <row r="13577" spans="25:25" x14ac:dyDescent="0.25">
      <c r="Y13577" s="98"/>
    </row>
    <row r="13578" spans="25:25" x14ac:dyDescent="0.25">
      <c r="Y13578" s="98"/>
    </row>
    <row r="13579" spans="25:25" x14ac:dyDescent="0.25">
      <c r="Y13579" s="98"/>
    </row>
    <row r="13580" spans="25:25" x14ac:dyDescent="0.25">
      <c r="Y13580" s="98"/>
    </row>
    <row r="13581" spans="25:25" x14ac:dyDescent="0.25">
      <c r="Y13581" s="98"/>
    </row>
    <row r="13582" spans="25:25" x14ac:dyDescent="0.25">
      <c r="Y13582" s="98"/>
    </row>
    <row r="13583" spans="25:25" x14ac:dyDescent="0.25">
      <c r="Y13583" s="98"/>
    </row>
    <row r="13584" spans="25:25" x14ac:dyDescent="0.25">
      <c r="Y13584" s="98"/>
    </row>
    <row r="13585" spans="25:25" x14ac:dyDescent="0.25">
      <c r="Y13585" s="98"/>
    </row>
    <row r="13586" spans="25:25" x14ac:dyDescent="0.25">
      <c r="Y13586" s="98"/>
    </row>
    <row r="13587" spans="25:25" x14ac:dyDescent="0.25">
      <c r="Y13587" s="98"/>
    </row>
    <row r="13588" spans="25:25" x14ac:dyDescent="0.25">
      <c r="Y13588" s="98"/>
    </row>
    <row r="13589" spans="25:25" x14ac:dyDescent="0.25">
      <c r="Y13589" s="98"/>
    </row>
    <row r="13590" spans="25:25" x14ac:dyDescent="0.25">
      <c r="Y13590" s="98"/>
    </row>
    <row r="13591" spans="25:25" x14ac:dyDescent="0.25">
      <c r="Y13591" s="98"/>
    </row>
    <row r="13592" spans="25:25" x14ac:dyDescent="0.25">
      <c r="Y13592" s="98"/>
    </row>
    <row r="13593" spans="25:25" x14ac:dyDescent="0.25">
      <c r="Y13593" s="98"/>
    </row>
    <row r="13594" spans="25:25" x14ac:dyDescent="0.25">
      <c r="Y13594" s="98"/>
    </row>
    <row r="13595" spans="25:25" x14ac:dyDescent="0.25">
      <c r="Y13595" s="98"/>
    </row>
    <row r="13596" spans="25:25" x14ac:dyDescent="0.25">
      <c r="Y13596" s="98"/>
    </row>
    <row r="13597" spans="25:25" x14ac:dyDescent="0.25">
      <c r="Y13597" s="98"/>
    </row>
    <row r="13598" spans="25:25" x14ac:dyDescent="0.25">
      <c r="Y13598" s="98"/>
    </row>
    <row r="13599" spans="25:25" x14ac:dyDescent="0.25">
      <c r="Y13599" s="98"/>
    </row>
    <row r="13600" spans="25:25" x14ac:dyDescent="0.25">
      <c r="Y13600" s="98"/>
    </row>
    <row r="13601" spans="25:25" x14ac:dyDescent="0.25">
      <c r="Y13601" s="98"/>
    </row>
    <row r="13602" spans="25:25" x14ac:dyDescent="0.25">
      <c r="Y13602" s="98"/>
    </row>
    <row r="13603" spans="25:25" x14ac:dyDescent="0.25">
      <c r="Y13603" s="98"/>
    </row>
    <row r="13604" spans="25:25" x14ac:dyDescent="0.25">
      <c r="Y13604" s="98"/>
    </row>
    <row r="13605" spans="25:25" x14ac:dyDescent="0.25">
      <c r="Y13605" s="98"/>
    </row>
    <row r="13606" spans="25:25" x14ac:dyDescent="0.25">
      <c r="Y13606" s="98"/>
    </row>
    <row r="13607" spans="25:25" x14ac:dyDescent="0.25">
      <c r="Y13607" s="98"/>
    </row>
    <row r="13608" spans="25:25" x14ac:dyDescent="0.25">
      <c r="Y13608" s="98"/>
    </row>
    <row r="13609" spans="25:25" x14ac:dyDescent="0.25">
      <c r="Y13609" s="98"/>
    </row>
    <row r="13610" spans="25:25" x14ac:dyDescent="0.25">
      <c r="Y13610" s="98"/>
    </row>
    <row r="13611" spans="25:25" x14ac:dyDescent="0.25">
      <c r="Y13611" s="98"/>
    </row>
    <row r="13612" spans="25:25" x14ac:dyDescent="0.25">
      <c r="Y13612" s="98"/>
    </row>
    <row r="13613" spans="25:25" x14ac:dyDescent="0.25">
      <c r="Y13613" s="98"/>
    </row>
    <row r="13614" spans="25:25" x14ac:dyDescent="0.25">
      <c r="Y13614" s="98"/>
    </row>
    <row r="13615" spans="25:25" x14ac:dyDescent="0.25">
      <c r="Y13615" s="98"/>
    </row>
    <row r="13616" spans="25:25" x14ac:dyDescent="0.25">
      <c r="Y13616" s="98"/>
    </row>
    <row r="13617" spans="25:25" x14ac:dyDescent="0.25">
      <c r="Y13617" s="98"/>
    </row>
    <row r="13618" spans="25:25" x14ac:dyDescent="0.25">
      <c r="Y13618" s="98"/>
    </row>
    <row r="13619" spans="25:25" x14ac:dyDescent="0.25">
      <c r="Y13619" s="98"/>
    </row>
    <row r="13620" spans="25:25" x14ac:dyDescent="0.25">
      <c r="Y13620" s="98"/>
    </row>
    <row r="13621" spans="25:25" x14ac:dyDescent="0.25">
      <c r="Y13621" s="98"/>
    </row>
    <row r="13622" spans="25:25" x14ac:dyDescent="0.25">
      <c r="Y13622" s="98"/>
    </row>
    <row r="13623" spans="25:25" x14ac:dyDescent="0.25">
      <c r="Y13623" s="98"/>
    </row>
    <row r="13624" spans="25:25" x14ac:dyDescent="0.25">
      <c r="Y13624" s="98"/>
    </row>
    <row r="13625" spans="25:25" x14ac:dyDescent="0.25">
      <c r="Y13625" s="98"/>
    </row>
    <row r="13626" spans="25:25" x14ac:dyDescent="0.25">
      <c r="Y13626" s="98"/>
    </row>
    <row r="13627" spans="25:25" x14ac:dyDescent="0.25">
      <c r="Y13627" s="98"/>
    </row>
    <row r="13628" spans="25:25" x14ac:dyDescent="0.25">
      <c r="Y13628" s="98"/>
    </row>
    <row r="13629" spans="25:25" x14ac:dyDescent="0.25">
      <c r="Y13629" s="98"/>
    </row>
    <row r="13630" spans="25:25" x14ac:dyDescent="0.25">
      <c r="Y13630" s="98"/>
    </row>
    <row r="13631" spans="25:25" x14ac:dyDescent="0.25">
      <c r="Y13631" s="98"/>
    </row>
    <row r="13632" spans="25:25" x14ac:dyDescent="0.25">
      <c r="Y13632" s="98"/>
    </row>
    <row r="13633" spans="25:25" x14ac:dyDescent="0.25">
      <c r="Y13633" s="98"/>
    </row>
    <row r="13634" spans="25:25" x14ac:dyDescent="0.25">
      <c r="Y13634" s="98"/>
    </row>
    <row r="13635" spans="25:25" x14ac:dyDescent="0.25">
      <c r="Y13635" s="98"/>
    </row>
    <row r="13636" spans="25:25" x14ac:dyDescent="0.25">
      <c r="Y13636" s="98"/>
    </row>
    <row r="13637" spans="25:25" x14ac:dyDescent="0.25">
      <c r="Y13637" s="98"/>
    </row>
    <row r="13638" spans="25:25" x14ac:dyDescent="0.25">
      <c r="Y13638" s="98"/>
    </row>
    <row r="13639" spans="25:25" x14ac:dyDescent="0.25">
      <c r="Y13639" s="98"/>
    </row>
    <row r="13640" spans="25:25" x14ac:dyDescent="0.25">
      <c r="Y13640" s="98"/>
    </row>
    <row r="13641" spans="25:25" x14ac:dyDescent="0.25">
      <c r="Y13641" s="98"/>
    </row>
    <row r="13642" spans="25:25" x14ac:dyDescent="0.25">
      <c r="Y13642" s="98"/>
    </row>
    <row r="13643" spans="25:25" x14ac:dyDescent="0.25">
      <c r="Y13643" s="98"/>
    </row>
    <row r="13644" spans="25:25" x14ac:dyDescent="0.25">
      <c r="Y13644" s="98"/>
    </row>
    <row r="13645" spans="25:25" x14ac:dyDescent="0.25">
      <c r="Y13645" s="98"/>
    </row>
    <row r="13646" spans="25:25" x14ac:dyDescent="0.25">
      <c r="Y13646" s="98"/>
    </row>
    <row r="13647" spans="25:25" x14ac:dyDescent="0.25">
      <c r="Y13647" s="98"/>
    </row>
    <row r="13648" spans="25:25" x14ac:dyDescent="0.25">
      <c r="Y13648" s="98"/>
    </row>
    <row r="13649" spans="25:25" x14ac:dyDescent="0.25">
      <c r="Y13649" s="98"/>
    </row>
    <row r="13650" spans="25:25" x14ac:dyDescent="0.25">
      <c r="Y13650" s="98"/>
    </row>
    <row r="13651" spans="25:25" x14ac:dyDescent="0.25">
      <c r="Y13651" s="98"/>
    </row>
    <row r="13652" spans="25:25" x14ac:dyDescent="0.25">
      <c r="Y13652" s="98"/>
    </row>
    <row r="13653" spans="25:25" x14ac:dyDescent="0.25">
      <c r="Y13653" s="98"/>
    </row>
    <row r="13654" spans="25:25" x14ac:dyDescent="0.25">
      <c r="Y13654" s="98"/>
    </row>
    <row r="13655" spans="25:25" x14ac:dyDescent="0.25">
      <c r="Y13655" s="98"/>
    </row>
    <row r="13656" spans="25:25" x14ac:dyDescent="0.25">
      <c r="Y13656" s="98"/>
    </row>
    <row r="13657" spans="25:25" x14ac:dyDescent="0.25">
      <c r="Y13657" s="98"/>
    </row>
    <row r="13658" spans="25:25" x14ac:dyDescent="0.25">
      <c r="Y13658" s="98"/>
    </row>
    <row r="13659" spans="25:25" x14ac:dyDescent="0.25">
      <c r="Y13659" s="98"/>
    </row>
    <row r="13660" spans="25:25" x14ac:dyDescent="0.25">
      <c r="Y13660" s="98"/>
    </row>
    <row r="13661" spans="25:25" x14ac:dyDescent="0.25">
      <c r="Y13661" s="98"/>
    </row>
    <row r="13662" spans="25:25" x14ac:dyDescent="0.25">
      <c r="Y13662" s="98"/>
    </row>
    <row r="13663" spans="25:25" x14ac:dyDescent="0.25">
      <c r="Y13663" s="98"/>
    </row>
    <row r="13664" spans="25:25" x14ac:dyDescent="0.25">
      <c r="Y13664" s="98"/>
    </row>
    <row r="13665" spans="25:25" x14ac:dyDescent="0.25">
      <c r="Y13665" s="98"/>
    </row>
    <row r="13666" spans="25:25" x14ac:dyDescent="0.25">
      <c r="Y13666" s="98"/>
    </row>
    <row r="13667" spans="25:25" x14ac:dyDescent="0.25">
      <c r="Y13667" s="98"/>
    </row>
    <row r="13668" spans="25:25" x14ac:dyDescent="0.25">
      <c r="Y13668" s="98"/>
    </row>
    <row r="13669" spans="25:25" x14ac:dyDescent="0.25">
      <c r="Y13669" s="98"/>
    </row>
    <row r="13670" spans="25:25" x14ac:dyDescent="0.25">
      <c r="Y13670" s="98"/>
    </row>
    <row r="13671" spans="25:25" x14ac:dyDescent="0.25">
      <c r="Y13671" s="98"/>
    </row>
    <row r="13672" spans="25:25" x14ac:dyDescent="0.25">
      <c r="Y13672" s="98"/>
    </row>
    <row r="13673" spans="25:25" x14ac:dyDescent="0.25">
      <c r="Y13673" s="98"/>
    </row>
    <row r="13674" spans="25:25" x14ac:dyDescent="0.25">
      <c r="Y13674" s="98"/>
    </row>
    <row r="13675" spans="25:25" x14ac:dyDescent="0.25">
      <c r="Y13675" s="98"/>
    </row>
    <row r="13676" spans="25:25" x14ac:dyDescent="0.25">
      <c r="Y13676" s="98"/>
    </row>
    <row r="13677" spans="25:25" x14ac:dyDescent="0.25">
      <c r="Y13677" s="98"/>
    </row>
    <row r="13678" spans="25:25" x14ac:dyDescent="0.25">
      <c r="Y13678" s="98"/>
    </row>
    <row r="13679" spans="25:25" x14ac:dyDescent="0.25">
      <c r="Y13679" s="98"/>
    </row>
    <row r="13680" spans="25:25" x14ac:dyDescent="0.25">
      <c r="Y13680" s="98"/>
    </row>
    <row r="13681" spans="25:25" x14ac:dyDescent="0.25">
      <c r="Y13681" s="98"/>
    </row>
    <row r="13682" spans="25:25" x14ac:dyDescent="0.25">
      <c r="Y13682" s="98"/>
    </row>
    <row r="13683" spans="25:25" x14ac:dyDescent="0.25">
      <c r="Y13683" s="98"/>
    </row>
    <row r="13684" spans="25:25" x14ac:dyDescent="0.25">
      <c r="Y13684" s="98"/>
    </row>
    <row r="13685" spans="25:25" x14ac:dyDescent="0.25">
      <c r="Y13685" s="98"/>
    </row>
    <row r="13686" spans="25:25" x14ac:dyDescent="0.25">
      <c r="Y13686" s="98"/>
    </row>
    <row r="13687" spans="25:25" x14ac:dyDescent="0.25">
      <c r="Y13687" s="98"/>
    </row>
    <row r="13688" spans="25:25" x14ac:dyDescent="0.25">
      <c r="Y13688" s="98"/>
    </row>
    <row r="13689" spans="25:25" x14ac:dyDescent="0.25">
      <c r="Y13689" s="98"/>
    </row>
    <row r="13690" spans="25:25" x14ac:dyDescent="0.25">
      <c r="Y13690" s="98"/>
    </row>
    <row r="13691" spans="25:25" x14ac:dyDescent="0.25">
      <c r="Y13691" s="98"/>
    </row>
    <row r="13692" spans="25:25" x14ac:dyDescent="0.25">
      <c r="Y13692" s="98"/>
    </row>
    <row r="13693" spans="25:25" x14ac:dyDescent="0.25">
      <c r="Y13693" s="98"/>
    </row>
    <row r="13694" spans="25:25" x14ac:dyDescent="0.25">
      <c r="Y13694" s="98"/>
    </row>
    <row r="13695" spans="25:25" x14ac:dyDescent="0.25">
      <c r="Y13695" s="98"/>
    </row>
    <row r="13696" spans="25:25" x14ac:dyDescent="0.25">
      <c r="Y13696" s="98"/>
    </row>
    <row r="13697" spans="25:25" x14ac:dyDescent="0.25">
      <c r="Y13697" s="98"/>
    </row>
    <row r="13698" spans="25:25" x14ac:dyDescent="0.25">
      <c r="Y13698" s="98"/>
    </row>
    <row r="13699" spans="25:25" x14ac:dyDescent="0.25">
      <c r="Y13699" s="98"/>
    </row>
    <row r="13700" spans="25:25" x14ac:dyDescent="0.25">
      <c r="Y13700" s="98"/>
    </row>
    <row r="13701" spans="25:25" x14ac:dyDescent="0.25">
      <c r="Y13701" s="98"/>
    </row>
    <row r="13702" spans="25:25" x14ac:dyDescent="0.25">
      <c r="Y13702" s="98"/>
    </row>
    <row r="13703" spans="25:25" x14ac:dyDescent="0.25">
      <c r="Y13703" s="98"/>
    </row>
    <row r="13704" spans="25:25" x14ac:dyDescent="0.25">
      <c r="Y13704" s="98"/>
    </row>
    <row r="13705" spans="25:25" x14ac:dyDescent="0.25">
      <c r="Y13705" s="98"/>
    </row>
    <row r="13706" spans="25:25" x14ac:dyDescent="0.25">
      <c r="Y13706" s="98"/>
    </row>
    <row r="13707" spans="25:25" x14ac:dyDescent="0.25">
      <c r="Y13707" s="98"/>
    </row>
    <row r="13708" spans="25:25" x14ac:dyDescent="0.25">
      <c r="Y13708" s="98"/>
    </row>
    <row r="13709" spans="25:25" x14ac:dyDescent="0.25">
      <c r="Y13709" s="98"/>
    </row>
    <row r="13710" spans="25:25" x14ac:dyDescent="0.25">
      <c r="Y13710" s="98"/>
    </row>
    <row r="13711" spans="25:25" x14ac:dyDescent="0.25">
      <c r="Y13711" s="98"/>
    </row>
    <row r="13712" spans="25:25" x14ac:dyDescent="0.25">
      <c r="Y13712" s="98"/>
    </row>
    <row r="13713" spans="25:25" x14ac:dyDescent="0.25">
      <c r="Y13713" s="98"/>
    </row>
    <row r="13714" spans="25:25" x14ac:dyDescent="0.25">
      <c r="Y13714" s="98"/>
    </row>
    <row r="13715" spans="25:25" x14ac:dyDescent="0.25">
      <c r="Y13715" s="98"/>
    </row>
    <row r="13716" spans="25:25" x14ac:dyDescent="0.25">
      <c r="Y13716" s="98"/>
    </row>
    <row r="13717" spans="25:25" x14ac:dyDescent="0.25">
      <c r="Y13717" s="98"/>
    </row>
    <row r="13718" spans="25:25" x14ac:dyDescent="0.25">
      <c r="Y13718" s="98"/>
    </row>
    <row r="13719" spans="25:25" x14ac:dyDescent="0.25">
      <c r="Y13719" s="98"/>
    </row>
    <row r="13720" spans="25:25" x14ac:dyDescent="0.25">
      <c r="Y13720" s="98"/>
    </row>
    <row r="13721" spans="25:25" x14ac:dyDescent="0.25">
      <c r="Y13721" s="98"/>
    </row>
    <row r="13722" spans="25:25" x14ac:dyDescent="0.25">
      <c r="Y13722" s="98"/>
    </row>
    <row r="13723" spans="25:25" x14ac:dyDescent="0.25">
      <c r="Y13723" s="98"/>
    </row>
    <row r="13724" spans="25:25" x14ac:dyDescent="0.25">
      <c r="Y13724" s="98"/>
    </row>
    <row r="13725" spans="25:25" x14ac:dyDescent="0.25">
      <c r="Y13725" s="98"/>
    </row>
    <row r="13726" spans="25:25" x14ac:dyDescent="0.25">
      <c r="Y13726" s="98"/>
    </row>
    <row r="13727" spans="25:25" x14ac:dyDescent="0.25">
      <c r="Y13727" s="98"/>
    </row>
    <row r="13728" spans="25:25" x14ac:dyDescent="0.25">
      <c r="Y13728" s="98"/>
    </row>
    <row r="13729" spans="25:25" x14ac:dyDescent="0.25">
      <c r="Y13729" s="98"/>
    </row>
    <row r="13730" spans="25:25" x14ac:dyDescent="0.25">
      <c r="Y13730" s="98"/>
    </row>
    <row r="13731" spans="25:25" x14ac:dyDescent="0.25">
      <c r="Y13731" s="98"/>
    </row>
    <row r="13732" spans="25:25" x14ac:dyDescent="0.25">
      <c r="Y13732" s="98"/>
    </row>
    <row r="13733" spans="25:25" x14ac:dyDescent="0.25">
      <c r="Y13733" s="98"/>
    </row>
    <row r="13734" spans="25:25" x14ac:dyDescent="0.25">
      <c r="Y13734" s="98"/>
    </row>
    <row r="13735" spans="25:25" x14ac:dyDescent="0.25">
      <c r="Y13735" s="98"/>
    </row>
    <row r="13736" spans="25:25" x14ac:dyDescent="0.25">
      <c r="Y13736" s="98"/>
    </row>
    <row r="13737" spans="25:25" x14ac:dyDescent="0.25">
      <c r="Y13737" s="98"/>
    </row>
    <row r="13738" spans="25:25" x14ac:dyDescent="0.25">
      <c r="Y13738" s="98"/>
    </row>
    <row r="13739" spans="25:25" x14ac:dyDescent="0.25">
      <c r="Y13739" s="98"/>
    </row>
    <row r="13740" spans="25:25" x14ac:dyDescent="0.25">
      <c r="Y13740" s="98"/>
    </row>
    <row r="13741" spans="25:25" x14ac:dyDescent="0.25">
      <c r="Y13741" s="98"/>
    </row>
    <row r="13742" spans="25:25" x14ac:dyDescent="0.25">
      <c r="Y13742" s="98"/>
    </row>
    <row r="13743" spans="25:25" x14ac:dyDescent="0.25">
      <c r="Y13743" s="98"/>
    </row>
    <row r="13744" spans="25:25" x14ac:dyDescent="0.25">
      <c r="Y13744" s="98"/>
    </row>
    <row r="13745" spans="25:25" x14ac:dyDescent="0.25">
      <c r="Y13745" s="98"/>
    </row>
    <row r="13746" spans="25:25" x14ac:dyDescent="0.25">
      <c r="Y13746" s="98"/>
    </row>
    <row r="13747" spans="25:25" x14ac:dyDescent="0.25">
      <c r="Y13747" s="98"/>
    </row>
    <row r="13748" spans="25:25" x14ac:dyDescent="0.25">
      <c r="Y13748" s="98"/>
    </row>
    <row r="13749" spans="25:25" x14ac:dyDescent="0.25">
      <c r="Y13749" s="98"/>
    </row>
    <row r="13750" spans="25:25" x14ac:dyDescent="0.25">
      <c r="Y13750" s="98"/>
    </row>
    <row r="13751" spans="25:25" x14ac:dyDescent="0.25">
      <c r="Y13751" s="98"/>
    </row>
    <row r="13752" spans="25:25" x14ac:dyDescent="0.25">
      <c r="Y13752" s="98"/>
    </row>
    <row r="13753" spans="25:25" x14ac:dyDescent="0.25">
      <c r="Y13753" s="98"/>
    </row>
    <row r="13754" spans="25:25" x14ac:dyDescent="0.25">
      <c r="Y13754" s="98"/>
    </row>
    <row r="13755" spans="25:25" x14ac:dyDescent="0.25">
      <c r="Y13755" s="98"/>
    </row>
    <row r="13756" spans="25:25" x14ac:dyDescent="0.25">
      <c r="Y13756" s="98"/>
    </row>
    <row r="13757" spans="25:25" x14ac:dyDescent="0.25">
      <c r="Y13757" s="98"/>
    </row>
    <row r="13758" spans="25:25" x14ac:dyDescent="0.25">
      <c r="Y13758" s="98"/>
    </row>
    <row r="13759" spans="25:25" x14ac:dyDescent="0.25">
      <c r="Y13759" s="98"/>
    </row>
    <row r="13760" spans="25:25" x14ac:dyDescent="0.25">
      <c r="Y13760" s="98"/>
    </row>
    <row r="13761" spans="25:25" x14ac:dyDescent="0.25">
      <c r="Y13761" s="98"/>
    </row>
    <row r="13762" spans="25:25" x14ac:dyDescent="0.25">
      <c r="Y13762" s="98"/>
    </row>
    <row r="13763" spans="25:25" x14ac:dyDescent="0.25">
      <c r="Y13763" s="98"/>
    </row>
    <row r="13764" spans="25:25" x14ac:dyDescent="0.25">
      <c r="Y13764" s="98"/>
    </row>
    <row r="13765" spans="25:25" x14ac:dyDescent="0.25">
      <c r="Y13765" s="98"/>
    </row>
    <row r="13766" spans="25:25" x14ac:dyDescent="0.25">
      <c r="Y13766" s="98"/>
    </row>
    <row r="13767" spans="25:25" x14ac:dyDescent="0.25">
      <c r="Y13767" s="98"/>
    </row>
    <row r="13768" spans="25:25" x14ac:dyDescent="0.25">
      <c r="Y13768" s="98"/>
    </row>
    <row r="13769" spans="25:25" x14ac:dyDescent="0.25">
      <c r="Y13769" s="98"/>
    </row>
    <row r="13770" spans="25:25" x14ac:dyDescent="0.25">
      <c r="Y13770" s="98"/>
    </row>
    <row r="13771" spans="25:25" x14ac:dyDescent="0.25">
      <c r="Y13771" s="98"/>
    </row>
    <row r="13772" spans="25:25" x14ac:dyDescent="0.25">
      <c r="Y13772" s="98"/>
    </row>
    <row r="13773" spans="25:25" x14ac:dyDescent="0.25">
      <c r="Y13773" s="98"/>
    </row>
    <row r="13774" spans="25:25" x14ac:dyDescent="0.25">
      <c r="Y13774" s="98"/>
    </row>
    <row r="13775" spans="25:25" x14ac:dyDescent="0.25">
      <c r="Y13775" s="98"/>
    </row>
    <row r="13776" spans="25:25" x14ac:dyDescent="0.25">
      <c r="Y13776" s="98"/>
    </row>
    <row r="13777" spans="25:25" x14ac:dyDescent="0.25">
      <c r="Y13777" s="98"/>
    </row>
    <row r="13778" spans="25:25" x14ac:dyDescent="0.25">
      <c r="Y13778" s="98"/>
    </row>
    <row r="13779" spans="25:25" x14ac:dyDescent="0.25">
      <c r="Y13779" s="98"/>
    </row>
    <row r="13780" spans="25:25" x14ac:dyDescent="0.25">
      <c r="Y13780" s="98"/>
    </row>
    <row r="13781" spans="25:25" x14ac:dyDescent="0.25">
      <c r="Y13781" s="98"/>
    </row>
    <row r="13782" spans="25:25" x14ac:dyDescent="0.25">
      <c r="Y13782" s="98"/>
    </row>
    <row r="13783" spans="25:25" x14ac:dyDescent="0.25">
      <c r="Y13783" s="98"/>
    </row>
    <row r="13784" spans="25:25" x14ac:dyDescent="0.25">
      <c r="Y13784" s="98"/>
    </row>
    <row r="13785" spans="25:25" x14ac:dyDescent="0.25">
      <c r="Y13785" s="98"/>
    </row>
    <row r="13786" spans="25:25" x14ac:dyDescent="0.25">
      <c r="Y13786" s="98"/>
    </row>
    <row r="13787" spans="25:25" x14ac:dyDescent="0.25">
      <c r="Y13787" s="98"/>
    </row>
    <row r="13788" spans="25:25" x14ac:dyDescent="0.25">
      <c r="Y13788" s="98"/>
    </row>
    <row r="13789" spans="25:25" x14ac:dyDescent="0.25">
      <c r="Y13789" s="98"/>
    </row>
    <row r="13790" spans="25:25" x14ac:dyDescent="0.25">
      <c r="Y13790" s="98"/>
    </row>
    <row r="13791" spans="25:25" x14ac:dyDescent="0.25">
      <c r="Y13791" s="98"/>
    </row>
    <row r="13792" spans="25:25" x14ac:dyDescent="0.25">
      <c r="Y13792" s="98"/>
    </row>
    <row r="13793" spans="25:25" x14ac:dyDescent="0.25">
      <c r="Y13793" s="98"/>
    </row>
    <row r="13794" spans="25:25" x14ac:dyDescent="0.25">
      <c r="Y13794" s="98"/>
    </row>
    <row r="13795" spans="25:25" x14ac:dyDescent="0.25">
      <c r="Y13795" s="98"/>
    </row>
    <row r="13796" spans="25:25" x14ac:dyDescent="0.25">
      <c r="Y13796" s="98"/>
    </row>
    <row r="13797" spans="25:25" x14ac:dyDescent="0.25">
      <c r="Y13797" s="98"/>
    </row>
    <row r="13798" spans="25:25" x14ac:dyDescent="0.25">
      <c r="Y13798" s="98"/>
    </row>
    <row r="13799" spans="25:25" x14ac:dyDescent="0.25">
      <c r="Y13799" s="98"/>
    </row>
    <row r="13800" spans="25:25" x14ac:dyDescent="0.25">
      <c r="Y13800" s="98"/>
    </row>
    <row r="13801" spans="25:25" x14ac:dyDescent="0.25">
      <c r="Y13801" s="98"/>
    </row>
    <row r="13802" spans="25:25" x14ac:dyDescent="0.25">
      <c r="Y13802" s="98"/>
    </row>
    <row r="13803" spans="25:25" x14ac:dyDescent="0.25">
      <c r="Y13803" s="98"/>
    </row>
    <row r="13804" spans="25:25" x14ac:dyDescent="0.25">
      <c r="Y13804" s="98"/>
    </row>
    <row r="13805" spans="25:25" x14ac:dyDescent="0.25">
      <c r="Y13805" s="98"/>
    </row>
    <row r="13806" spans="25:25" x14ac:dyDescent="0.25">
      <c r="Y13806" s="98"/>
    </row>
    <row r="13807" spans="25:25" x14ac:dyDescent="0.25">
      <c r="Y13807" s="98"/>
    </row>
    <row r="13808" spans="25:25" x14ac:dyDescent="0.25">
      <c r="Y13808" s="98"/>
    </row>
    <row r="13809" spans="25:25" x14ac:dyDescent="0.25">
      <c r="Y13809" s="98"/>
    </row>
    <row r="13810" spans="25:25" x14ac:dyDescent="0.25">
      <c r="Y13810" s="98"/>
    </row>
    <row r="13811" spans="25:25" x14ac:dyDescent="0.25">
      <c r="Y13811" s="98"/>
    </row>
    <row r="13812" spans="25:25" x14ac:dyDescent="0.25">
      <c r="Y13812" s="98"/>
    </row>
    <row r="13813" spans="25:25" x14ac:dyDescent="0.25">
      <c r="Y13813" s="98"/>
    </row>
    <row r="13814" spans="25:25" x14ac:dyDescent="0.25">
      <c r="Y13814" s="98"/>
    </row>
    <row r="13815" spans="25:25" x14ac:dyDescent="0.25">
      <c r="Y13815" s="98"/>
    </row>
    <row r="13816" spans="25:25" x14ac:dyDescent="0.25">
      <c r="Y13816" s="98"/>
    </row>
    <row r="13817" spans="25:25" x14ac:dyDescent="0.25">
      <c r="Y13817" s="98"/>
    </row>
    <row r="13818" spans="25:25" x14ac:dyDescent="0.25">
      <c r="Y13818" s="98"/>
    </row>
    <row r="13819" spans="25:25" x14ac:dyDescent="0.25">
      <c r="Y13819" s="98"/>
    </row>
    <row r="13820" spans="25:25" x14ac:dyDescent="0.25">
      <c r="Y13820" s="98"/>
    </row>
    <row r="13821" spans="25:25" x14ac:dyDescent="0.25">
      <c r="Y13821" s="98"/>
    </row>
    <row r="13822" spans="25:25" x14ac:dyDescent="0.25">
      <c r="Y13822" s="98"/>
    </row>
    <row r="13823" spans="25:25" x14ac:dyDescent="0.25">
      <c r="Y13823" s="98"/>
    </row>
    <row r="13824" spans="25:25" x14ac:dyDescent="0.25">
      <c r="Y13824" s="98"/>
    </row>
    <row r="13825" spans="25:25" x14ac:dyDescent="0.25">
      <c r="Y13825" s="98"/>
    </row>
    <row r="13826" spans="25:25" x14ac:dyDescent="0.25">
      <c r="Y13826" s="98"/>
    </row>
    <row r="13827" spans="25:25" x14ac:dyDescent="0.25">
      <c r="Y13827" s="98"/>
    </row>
    <row r="13828" spans="25:25" x14ac:dyDescent="0.25">
      <c r="Y13828" s="98"/>
    </row>
    <row r="13829" spans="25:25" x14ac:dyDescent="0.25">
      <c r="Y13829" s="98"/>
    </row>
    <row r="13830" spans="25:25" x14ac:dyDescent="0.25">
      <c r="Y13830" s="98"/>
    </row>
    <row r="13831" spans="25:25" x14ac:dyDescent="0.25">
      <c r="Y13831" s="98"/>
    </row>
    <row r="13832" spans="25:25" x14ac:dyDescent="0.25">
      <c r="Y13832" s="98"/>
    </row>
    <row r="13833" spans="25:25" x14ac:dyDescent="0.25">
      <c r="Y13833" s="98"/>
    </row>
    <row r="13834" spans="25:25" x14ac:dyDescent="0.25">
      <c r="Y13834" s="98"/>
    </row>
    <row r="13835" spans="25:25" x14ac:dyDescent="0.25">
      <c r="Y13835" s="98"/>
    </row>
    <row r="13836" spans="25:25" x14ac:dyDescent="0.25">
      <c r="Y13836" s="98"/>
    </row>
    <row r="13837" spans="25:25" x14ac:dyDescent="0.25">
      <c r="Y13837" s="98"/>
    </row>
    <row r="13838" spans="25:25" x14ac:dyDescent="0.25">
      <c r="Y13838" s="98"/>
    </row>
    <row r="13839" spans="25:25" x14ac:dyDescent="0.25">
      <c r="Y13839" s="98"/>
    </row>
    <row r="13840" spans="25:25" x14ac:dyDescent="0.25">
      <c r="Y13840" s="98"/>
    </row>
    <row r="13841" spans="25:25" x14ac:dyDescent="0.25">
      <c r="Y13841" s="98"/>
    </row>
    <row r="13842" spans="25:25" x14ac:dyDescent="0.25">
      <c r="Y13842" s="98"/>
    </row>
    <row r="13843" spans="25:25" x14ac:dyDescent="0.25">
      <c r="Y13843" s="98"/>
    </row>
    <row r="13844" spans="25:25" x14ac:dyDescent="0.25">
      <c r="Y13844" s="98"/>
    </row>
    <row r="13845" spans="25:25" x14ac:dyDescent="0.25">
      <c r="Y13845" s="98"/>
    </row>
    <row r="13846" spans="25:25" x14ac:dyDescent="0.25">
      <c r="Y13846" s="98"/>
    </row>
    <row r="13847" spans="25:25" x14ac:dyDescent="0.25">
      <c r="Y13847" s="98"/>
    </row>
    <row r="13848" spans="25:25" x14ac:dyDescent="0.25">
      <c r="Y13848" s="98"/>
    </row>
    <row r="13849" spans="25:25" x14ac:dyDescent="0.25">
      <c r="Y13849" s="98"/>
    </row>
    <row r="13850" spans="25:25" x14ac:dyDescent="0.25">
      <c r="Y13850" s="98"/>
    </row>
    <row r="13851" spans="25:25" x14ac:dyDescent="0.25">
      <c r="Y13851" s="98"/>
    </row>
    <row r="13852" spans="25:25" x14ac:dyDescent="0.25">
      <c r="Y13852" s="98"/>
    </row>
    <row r="13853" spans="25:25" x14ac:dyDescent="0.25">
      <c r="Y13853" s="98"/>
    </row>
    <row r="13854" spans="25:25" x14ac:dyDescent="0.25">
      <c r="Y13854" s="98"/>
    </row>
    <row r="13855" spans="25:25" x14ac:dyDescent="0.25">
      <c r="Y13855" s="98"/>
    </row>
    <row r="13856" spans="25:25" x14ac:dyDescent="0.25">
      <c r="Y13856" s="98"/>
    </row>
    <row r="13857" spans="25:25" x14ac:dyDescent="0.25">
      <c r="Y13857" s="98"/>
    </row>
    <row r="13858" spans="25:25" x14ac:dyDescent="0.25">
      <c r="Y13858" s="98"/>
    </row>
    <row r="13859" spans="25:25" x14ac:dyDescent="0.25">
      <c r="Y13859" s="98"/>
    </row>
    <row r="13860" spans="25:25" x14ac:dyDescent="0.25">
      <c r="Y13860" s="98"/>
    </row>
    <row r="13861" spans="25:25" x14ac:dyDescent="0.25">
      <c r="Y13861" s="98"/>
    </row>
    <row r="13862" spans="25:25" x14ac:dyDescent="0.25">
      <c r="Y13862" s="98"/>
    </row>
    <row r="13863" spans="25:25" x14ac:dyDescent="0.25">
      <c r="Y13863" s="98"/>
    </row>
    <row r="13864" spans="25:25" x14ac:dyDescent="0.25">
      <c r="Y13864" s="98"/>
    </row>
    <row r="13865" spans="25:25" x14ac:dyDescent="0.25">
      <c r="Y13865" s="98"/>
    </row>
    <row r="13866" spans="25:25" x14ac:dyDescent="0.25">
      <c r="Y13866" s="98"/>
    </row>
    <row r="13867" spans="25:25" x14ac:dyDescent="0.25">
      <c r="Y13867" s="98"/>
    </row>
    <row r="13868" spans="25:25" x14ac:dyDescent="0.25">
      <c r="Y13868" s="98"/>
    </row>
    <row r="13869" spans="25:25" x14ac:dyDescent="0.25">
      <c r="Y13869" s="98"/>
    </row>
    <row r="13870" spans="25:25" x14ac:dyDescent="0.25">
      <c r="Y13870" s="98"/>
    </row>
    <row r="13871" spans="25:25" x14ac:dyDescent="0.25">
      <c r="Y13871" s="98"/>
    </row>
    <row r="13872" spans="25:25" x14ac:dyDescent="0.25">
      <c r="Y13872" s="98"/>
    </row>
    <row r="13873" spans="25:25" x14ac:dyDescent="0.25">
      <c r="Y13873" s="98"/>
    </row>
    <row r="13874" spans="25:25" x14ac:dyDescent="0.25">
      <c r="Y13874" s="98"/>
    </row>
    <row r="13875" spans="25:25" x14ac:dyDescent="0.25">
      <c r="Y13875" s="98"/>
    </row>
    <row r="13876" spans="25:25" x14ac:dyDescent="0.25">
      <c r="Y13876" s="98"/>
    </row>
    <row r="13877" spans="25:25" x14ac:dyDescent="0.25">
      <c r="Y13877" s="98"/>
    </row>
    <row r="13878" spans="25:25" x14ac:dyDescent="0.25">
      <c r="Y13878" s="98"/>
    </row>
    <row r="13879" spans="25:25" x14ac:dyDescent="0.25">
      <c r="Y13879" s="98"/>
    </row>
    <row r="13880" spans="25:25" x14ac:dyDescent="0.25">
      <c r="Y13880" s="98"/>
    </row>
    <row r="13881" spans="25:25" x14ac:dyDescent="0.25">
      <c r="Y13881" s="98"/>
    </row>
    <row r="13882" spans="25:25" x14ac:dyDescent="0.25">
      <c r="Y13882" s="98"/>
    </row>
    <row r="13883" spans="25:25" x14ac:dyDescent="0.25">
      <c r="Y13883" s="98"/>
    </row>
    <row r="13884" spans="25:25" x14ac:dyDescent="0.25">
      <c r="Y13884" s="98"/>
    </row>
    <row r="13885" spans="25:25" x14ac:dyDescent="0.25">
      <c r="Y13885" s="98"/>
    </row>
    <row r="13886" spans="25:25" x14ac:dyDescent="0.25">
      <c r="Y13886" s="98"/>
    </row>
    <row r="13887" spans="25:25" x14ac:dyDescent="0.25">
      <c r="Y13887" s="98"/>
    </row>
    <row r="13888" spans="25:25" x14ac:dyDescent="0.25">
      <c r="Y13888" s="98"/>
    </row>
    <row r="13889" spans="25:25" x14ac:dyDescent="0.25">
      <c r="Y13889" s="98"/>
    </row>
    <row r="13890" spans="25:25" x14ac:dyDescent="0.25">
      <c r="Y13890" s="98"/>
    </row>
    <row r="13891" spans="25:25" x14ac:dyDescent="0.25">
      <c r="Y13891" s="98"/>
    </row>
    <row r="13892" spans="25:25" x14ac:dyDescent="0.25">
      <c r="Y13892" s="98"/>
    </row>
    <row r="13893" spans="25:25" x14ac:dyDescent="0.25">
      <c r="Y13893" s="98"/>
    </row>
    <row r="13894" spans="25:25" x14ac:dyDescent="0.25">
      <c r="Y13894" s="98"/>
    </row>
    <row r="13895" spans="25:25" x14ac:dyDescent="0.25">
      <c r="Y13895" s="98"/>
    </row>
    <row r="13896" spans="25:25" x14ac:dyDescent="0.25">
      <c r="Y13896" s="98"/>
    </row>
    <row r="13897" spans="25:25" x14ac:dyDescent="0.25">
      <c r="Y13897" s="98"/>
    </row>
    <row r="13898" spans="25:25" x14ac:dyDescent="0.25">
      <c r="Y13898" s="98"/>
    </row>
    <row r="13899" spans="25:25" x14ac:dyDescent="0.25">
      <c r="Y13899" s="98"/>
    </row>
    <row r="13900" spans="25:25" x14ac:dyDescent="0.25">
      <c r="Y13900" s="98"/>
    </row>
    <row r="13901" spans="25:25" x14ac:dyDescent="0.25">
      <c r="Y13901" s="98"/>
    </row>
    <row r="13902" spans="25:25" x14ac:dyDescent="0.25">
      <c r="Y13902" s="98"/>
    </row>
    <row r="13903" spans="25:25" x14ac:dyDescent="0.25">
      <c r="Y13903" s="98"/>
    </row>
    <row r="13904" spans="25:25" x14ac:dyDescent="0.25">
      <c r="Y13904" s="98"/>
    </row>
    <row r="13905" spans="25:25" x14ac:dyDescent="0.25">
      <c r="Y13905" s="98"/>
    </row>
    <row r="13906" spans="25:25" x14ac:dyDescent="0.25">
      <c r="Y13906" s="98"/>
    </row>
    <row r="13907" spans="25:25" x14ac:dyDescent="0.25">
      <c r="Y13907" s="98"/>
    </row>
    <row r="13908" spans="25:25" x14ac:dyDescent="0.25">
      <c r="Y13908" s="98"/>
    </row>
    <row r="13909" spans="25:25" x14ac:dyDescent="0.25">
      <c r="Y13909" s="98"/>
    </row>
    <row r="13910" spans="25:25" x14ac:dyDescent="0.25">
      <c r="Y13910" s="98"/>
    </row>
    <row r="13911" spans="25:25" x14ac:dyDescent="0.25">
      <c r="Y13911" s="98"/>
    </row>
    <row r="13912" spans="25:25" x14ac:dyDescent="0.25">
      <c r="Y13912" s="98"/>
    </row>
    <row r="13913" spans="25:25" x14ac:dyDescent="0.25">
      <c r="Y13913" s="98"/>
    </row>
    <row r="13914" spans="25:25" x14ac:dyDescent="0.25">
      <c r="Y13914" s="98"/>
    </row>
    <row r="13915" spans="25:25" x14ac:dyDescent="0.25">
      <c r="Y13915" s="98"/>
    </row>
    <row r="13916" spans="25:25" x14ac:dyDescent="0.25">
      <c r="Y13916" s="98"/>
    </row>
    <row r="13917" spans="25:25" x14ac:dyDescent="0.25">
      <c r="Y13917" s="98"/>
    </row>
    <row r="13918" spans="25:25" x14ac:dyDescent="0.25">
      <c r="Y13918" s="98"/>
    </row>
    <row r="13919" spans="25:25" x14ac:dyDescent="0.25">
      <c r="Y13919" s="98"/>
    </row>
    <row r="13920" spans="25:25" x14ac:dyDescent="0.25">
      <c r="Y13920" s="98"/>
    </row>
    <row r="13921" spans="25:25" x14ac:dyDescent="0.25">
      <c r="Y13921" s="98"/>
    </row>
    <row r="13922" spans="25:25" x14ac:dyDescent="0.25">
      <c r="Y13922" s="98"/>
    </row>
    <row r="13923" spans="25:25" x14ac:dyDescent="0.25">
      <c r="Y13923" s="98"/>
    </row>
    <row r="13924" spans="25:25" x14ac:dyDescent="0.25">
      <c r="Y13924" s="98"/>
    </row>
    <row r="13925" spans="25:25" x14ac:dyDescent="0.25">
      <c r="Y13925" s="98"/>
    </row>
    <row r="13926" spans="25:25" x14ac:dyDescent="0.25">
      <c r="Y13926" s="98"/>
    </row>
    <row r="13927" spans="25:25" x14ac:dyDescent="0.25">
      <c r="Y13927" s="98"/>
    </row>
    <row r="13928" spans="25:25" x14ac:dyDescent="0.25">
      <c r="Y13928" s="98"/>
    </row>
    <row r="13929" spans="25:25" x14ac:dyDescent="0.25">
      <c r="Y13929" s="98"/>
    </row>
    <row r="13930" spans="25:25" x14ac:dyDescent="0.25">
      <c r="Y13930" s="98"/>
    </row>
    <row r="13931" spans="25:25" x14ac:dyDescent="0.25">
      <c r="Y13931" s="98"/>
    </row>
    <row r="13932" spans="25:25" x14ac:dyDescent="0.25">
      <c r="Y13932" s="98"/>
    </row>
    <row r="13933" spans="25:25" x14ac:dyDescent="0.25">
      <c r="Y13933" s="98"/>
    </row>
    <row r="13934" spans="25:25" x14ac:dyDescent="0.25">
      <c r="Y13934" s="98"/>
    </row>
    <row r="13935" spans="25:25" x14ac:dyDescent="0.25">
      <c r="Y13935" s="98"/>
    </row>
    <row r="13936" spans="25:25" x14ac:dyDescent="0.25">
      <c r="Y13936" s="98"/>
    </row>
    <row r="13937" spans="25:25" x14ac:dyDescent="0.25">
      <c r="Y13937" s="98"/>
    </row>
    <row r="13938" spans="25:25" x14ac:dyDescent="0.25">
      <c r="Y13938" s="98"/>
    </row>
    <row r="13939" spans="25:25" x14ac:dyDescent="0.25">
      <c r="Y13939" s="98"/>
    </row>
    <row r="13940" spans="25:25" x14ac:dyDescent="0.25">
      <c r="Y13940" s="98"/>
    </row>
    <row r="13941" spans="25:25" x14ac:dyDescent="0.25">
      <c r="Y13941" s="98"/>
    </row>
    <row r="13942" spans="25:25" x14ac:dyDescent="0.25">
      <c r="Y13942" s="98"/>
    </row>
    <row r="13943" spans="25:25" x14ac:dyDescent="0.25">
      <c r="Y13943" s="98"/>
    </row>
    <row r="13944" spans="25:25" x14ac:dyDescent="0.25">
      <c r="Y13944" s="98"/>
    </row>
    <row r="13945" spans="25:25" x14ac:dyDescent="0.25">
      <c r="Y13945" s="98"/>
    </row>
    <row r="13946" spans="25:25" x14ac:dyDescent="0.25">
      <c r="Y13946" s="98"/>
    </row>
    <row r="13947" spans="25:25" x14ac:dyDescent="0.25">
      <c r="Y13947" s="98"/>
    </row>
    <row r="13948" spans="25:25" x14ac:dyDescent="0.25">
      <c r="Y13948" s="98"/>
    </row>
    <row r="13949" spans="25:25" x14ac:dyDescent="0.25">
      <c r="Y13949" s="98"/>
    </row>
    <row r="13950" spans="25:25" x14ac:dyDescent="0.25">
      <c r="Y13950" s="98"/>
    </row>
    <row r="13951" spans="25:25" x14ac:dyDescent="0.25">
      <c r="Y13951" s="98"/>
    </row>
    <row r="13952" spans="25:25" x14ac:dyDescent="0.25">
      <c r="Y13952" s="98"/>
    </row>
    <row r="13953" spans="25:25" x14ac:dyDescent="0.25">
      <c r="Y13953" s="98"/>
    </row>
    <row r="13954" spans="25:25" x14ac:dyDescent="0.25">
      <c r="Y13954" s="98"/>
    </row>
    <row r="13955" spans="25:25" x14ac:dyDescent="0.25">
      <c r="Y13955" s="98"/>
    </row>
    <row r="13956" spans="25:25" x14ac:dyDescent="0.25">
      <c r="Y13956" s="98"/>
    </row>
    <row r="13957" spans="25:25" x14ac:dyDescent="0.25">
      <c r="Y13957" s="98"/>
    </row>
    <row r="13958" spans="25:25" x14ac:dyDescent="0.25">
      <c r="Y13958" s="98"/>
    </row>
    <row r="13959" spans="25:25" x14ac:dyDescent="0.25">
      <c r="Y13959" s="98"/>
    </row>
    <row r="13960" spans="25:25" x14ac:dyDescent="0.25">
      <c r="Y13960" s="98"/>
    </row>
    <row r="13961" spans="25:25" x14ac:dyDescent="0.25">
      <c r="Y13961" s="98"/>
    </row>
    <row r="13962" spans="25:25" x14ac:dyDescent="0.25">
      <c r="Y13962" s="98"/>
    </row>
    <row r="13963" spans="25:25" x14ac:dyDescent="0.25">
      <c r="Y13963" s="98"/>
    </row>
    <row r="13964" spans="25:25" x14ac:dyDescent="0.25">
      <c r="Y13964" s="98"/>
    </row>
    <row r="13965" spans="25:25" x14ac:dyDescent="0.25">
      <c r="Y13965" s="98"/>
    </row>
    <row r="13966" spans="25:25" x14ac:dyDescent="0.25">
      <c r="Y13966" s="98"/>
    </row>
    <row r="13967" spans="25:25" x14ac:dyDescent="0.25">
      <c r="Y13967" s="98"/>
    </row>
    <row r="13968" spans="25:25" x14ac:dyDescent="0.25">
      <c r="Y13968" s="98"/>
    </row>
    <row r="13969" spans="25:25" x14ac:dyDescent="0.25">
      <c r="Y13969" s="98"/>
    </row>
    <row r="13970" spans="25:25" x14ac:dyDescent="0.25">
      <c r="Y13970" s="98"/>
    </row>
    <row r="13971" spans="25:25" x14ac:dyDescent="0.25">
      <c r="Y13971" s="98"/>
    </row>
    <row r="13972" spans="25:25" x14ac:dyDescent="0.25">
      <c r="Y13972" s="98"/>
    </row>
    <row r="13973" spans="25:25" x14ac:dyDescent="0.25">
      <c r="Y13973" s="98"/>
    </row>
    <row r="13974" spans="25:25" x14ac:dyDescent="0.25">
      <c r="Y13974" s="98"/>
    </row>
    <row r="13975" spans="25:25" x14ac:dyDescent="0.25">
      <c r="Y13975" s="98"/>
    </row>
    <row r="13976" spans="25:25" x14ac:dyDescent="0.25">
      <c r="Y13976" s="98"/>
    </row>
    <row r="13977" spans="25:25" x14ac:dyDescent="0.25">
      <c r="Y13977" s="98"/>
    </row>
    <row r="13978" spans="25:25" x14ac:dyDescent="0.25">
      <c r="Y13978" s="98"/>
    </row>
    <row r="13979" spans="25:25" x14ac:dyDescent="0.25">
      <c r="Y13979" s="98"/>
    </row>
    <row r="13980" spans="25:25" x14ac:dyDescent="0.25">
      <c r="Y13980" s="98"/>
    </row>
    <row r="13981" spans="25:25" x14ac:dyDescent="0.25">
      <c r="Y13981" s="98"/>
    </row>
    <row r="13982" spans="25:25" x14ac:dyDescent="0.25">
      <c r="Y13982" s="98"/>
    </row>
    <row r="13983" spans="25:25" x14ac:dyDescent="0.25">
      <c r="Y13983" s="98"/>
    </row>
    <row r="13984" spans="25:25" x14ac:dyDescent="0.25">
      <c r="Y13984" s="98"/>
    </row>
    <row r="13985" spans="25:25" x14ac:dyDescent="0.25">
      <c r="Y13985" s="98"/>
    </row>
    <row r="13986" spans="25:25" x14ac:dyDescent="0.25">
      <c r="Y13986" s="98"/>
    </row>
    <row r="13987" spans="25:25" x14ac:dyDescent="0.25">
      <c r="Y13987" s="98"/>
    </row>
    <row r="13988" spans="25:25" x14ac:dyDescent="0.25">
      <c r="Y13988" s="98"/>
    </row>
    <row r="13989" spans="25:25" x14ac:dyDescent="0.25">
      <c r="Y13989" s="98"/>
    </row>
    <row r="13990" spans="25:25" x14ac:dyDescent="0.25">
      <c r="Y13990" s="98"/>
    </row>
    <row r="13991" spans="25:25" x14ac:dyDescent="0.25">
      <c r="Y13991" s="98"/>
    </row>
    <row r="13992" spans="25:25" x14ac:dyDescent="0.25">
      <c r="Y13992" s="98"/>
    </row>
    <row r="13993" spans="25:25" x14ac:dyDescent="0.25">
      <c r="Y13993" s="98"/>
    </row>
    <row r="13994" spans="25:25" x14ac:dyDescent="0.25">
      <c r="Y13994" s="98"/>
    </row>
    <row r="13995" spans="25:25" x14ac:dyDescent="0.25">
      <c r="Y13995" s="98"/>
    </row>
    <row r="13996" spans="25:25" x14ac:dyDescent="0.25">
      <c r="Y13996" s="98"/>
    </row>
    <row r="13997" spans="25:25" x14ac:dyDescent="0.25">
      <c r="Y13997" s="98"/>
    </row>
    <row r="13998" spans="25:25" x14ac:dyDescent="0.25">
      <c r="Y13998" s="98"/>
    </row>
    <row r="13999" spans="25:25" x14ac:dyDescent="0.25">
      <c r="Y13999" s="98"/>
    </row>
    <row r="14000" spans="25:25" x14ac:dyDescent="0.25">
      <c r="Y14000" s="98"/>
    </row>
    <row r="14001" spans="25:25" x14ac:dyDescent="0.25">
      <c r="Y14001" s="98"/>
    </row>
    <row r="14002" spans="25:25" x14ac:dyDescent="0.25">
      <c r="Y14002" s="98"/>
    </row>
    <row r="14003" spans="25:25" x14ac:dyDescent="0.25">
      <c r="Y14003" s="98"/>
    </row>
    <row r="14004" spans="25:25" x14ac:dyDescent="0.25">
      <c r="Y14004" s="98"/>
    </row>
    <row r="14005" spans="25:25" x14ac:dyDescent="0.25">
      <c r="Y14005" s="98"/>
    </row>
    <row r="14006" spans="25:25" x14ac:dyDescent="0.25">
      <c r="Y14006" s="98"/>
    </row>
    <row r="14007" spans="25:25" x14ac:dyDescent="0.25">
      <c r="Y14007" s="98"/>
    </row>
    <row r="14008" spans="25:25" x14ac:dyDescent="0.25">
      <c r="Y14008" s="98"/>
    </row>
    <row r="14009" spans="25:25" x14ac:dyDescent="0.25">
      <c r="Y14009" s="98"/>
    </row>
    <row r="14010" spans="25:25" x14ac:dyDescent="0.25">
      <c r="Y14010" s="98"/>
    </row>
    <row r="14011" spans="25:25" x14ac:dyDescent="0.25">
      <c r="Y14011" s="98"/>
    </row>
    <row r="14012" spans="25:25" x14ac:dyDescent="0.25">
      <c r="Y14012" s="98"/>
    </row>
    <row r="14013" spans="25:25" x14ac:dyDescent="0.25">
      <c r="Y14013" s="98"/>
    </row>
    <row r="14014" spans="25:25" x14ac:dyDescent="0.25">
      <c r="Y14014" s="98"/>
    </row>
    <row r="14015" spans="25:25" x14ac:dyDescent="0.25">
      <c r="Y14015" s="98"/>
    </row>
    <row r="14016" spans="25:25" x14ac:dyDescent="0.25">
      <c r="Y14016" s="98"/>
    </row>
    <row r="14017" spans="25:25" x14ac:dyDescent="0.25">
      <c r="Y14017" s="98"/>
    </row>
    <row r="14018" spans="25:25" x14ac:dyDescent="0.25">
      <c r="Y14018" s="98"/>
    </row>
    <row r="14019" spans="25:25" x14ac:dyDescent="0.25">
      <c r="Y14019" s="98"/>
    </row>
    <row r="14020" spans="25:25" x14ac:dyDescent="0.25">
      <c r="Y14020" s="98"/>
    </row>
    <row r="14021" spans="25:25" x14ac:dyDescent="0.25">
      <c r="Y14021" s="98"/>
    </row>
    <row r="14022" spans="25:25" x14ac:dyDescent="0.25">
      <c r="Y14022" s="98"/>
    </row>
    <row r="14023" spans="25:25" x14ac:dyDescent="0.25">
      <c r="Y14023" s="98"/>
    </row>
    <row r="14024" spans="25:25" x14ac:dyDescent="0.25">
      <c r="Y14024" s="98"/>
    </row>
    <row r="14025" spans="25:25" x14ac:dyDescent="0.25">
      <c r="Y14025" s="98"/>
    </row>
    <row r="14026" spans="25:25" x14ac:dyDescent="0.25">
      <c r="Y14026" s="98"/>
    </row>
    <row r="14027" spans="25:25" x14ac:dyDescent="0.25">
      <c r="Y14027" s="98"/>
    </row>
    <row r="14028" spans="25:25" x14ac:dyDescent="0.25">
      <c r="Y14028" s="98"/>
    </row>
    <row r="14029" spans="25:25" x14ac:dyDescent="0.25">
      <c r="Y14029" s="98"/>
    </row>
    <row r="14030" spans="25:25" x14ac:dyDescent="0.25">
      <c r="Y14030" s="98"/>
    </row>
    <row r="14031" spans="25:25" x14ac:dyDescent="0.25">
      <c r="Y14031" s="98"/>
    </row>
    <row r="14032" spans="25:25" x14ac:dyDescent="0.25">
      <c r="Y14032" s="98"/>
    </row>
    <row r="14033" spans="25:25" x14ac:dyDescent="0.25">
      <c r="Y14033" s="98"/>
    </row>
    <row r="14034" spans="25:25" x14ac:dyDescent="0.25">
      <c r="Y14034" s="98"/>
    </row>
    <row r="14035" spans="25:25" x14ac:dyDescent="0.25">
      <c r="Y14035" s="98"/>
    </row>
    <row r="14036" spans="25:25" x14ac:dyDescent="0.25">
      <c r="Y14036" s="98"/>
    </row>
    <row r="14037" spans="25:25" x14ac:dyDescent="0.25">
      <c r="Y14037" s="98"/>
    </row>
    <row r="14038" spans="25:25" x14ac:dyDescent="0.25">
      <c r="Y14038" s="98"/>
    </row>
    <row r="14039" spans="25:25" x14ac:dyDescent="0.25">
      <c r="Y14039" s="98"/>
    </row>
    <row r="14040" spans="25:25" x14ac:dyDescent="0.25">
      <c r="Y14040" s="98"/>
    </row>
    <row r="14041" spans="25:25" x14ac:dyDescent="0.25">
      <c r="Y14041" s="98"/>
    </row>
    <row r="14042" spans="25:25" x14ac:dyDescent="0.25">
      <c r="Y14042" s="98"/>
    </row>
    <row r="14043" spans="25:25" x14ac:dyDescent="0.25">
      <c r="Y14043" s="98"/>
    </row>
    <row r="14044" spans="25:25" x14ac:dyDescent="0.25">
      <c r="Y14044" s="98"/>
    </row>
    <row r="14045" spans="25:25" x14ac:dyDescent="0.25">
      <c r="Y14045" s="98"/>
    </row>
    <row r="14046" spans="25:25" x14ac:dyDescent="0.25">
      <c r="Y14046" s="98"/>
    </row>
    <row r="14047" spans="25:25" x14ac:dyDescent="0.25">
      <c r="Y14047" s="98"/>
    </row>
    <row r="14048" spans="25:25" x14ac:dyDescent="0.25">
      <c r="Y14048" s="98"/>
    </row>
    <row r="14049" spans="25:25" x14ac:dyDescent="0.25">
      <c r="Y14049" s="98"/>
    </row>
    <row r="14050" spans="25:25" x14ac:dyDescent="0.25">
      <c r="Y14050" s="98"/>
    </row>
    <row r="14051" spans="25:25" x14ac:dyDescent="0.25">
      <c r="Y14051" s="98"/>
    </row>
    <row r="14052" spans="25:25" x14ac:dyDescent="0.25">
      <c r="Y14052" s="98"/>
    </row>
    <row r="14053" spans="25:25" x14ac:dyDescent="0.25">
      <c r="Y14053" s="98"/>
    </row>
    <row r="14054" spans="25:25" x14ac:dyDescent="0.25">
      <c r="Y14054" s="98"/>
    </row>
    <row r="14055" spans="25:25" x14ac:dyDescent="0.25">
      <c r="Y14055" s="98"/>
    </row>
    <row r="14056" spans="25:25" x14ac:dyDescent="0.25">
      <c r="Y14056" s="98"/>
    </row>
    <row r="14057" spans="25:25" x14ac:dyDescent="0.25">
      <c r="Y14057" s="98"/>
    </row>
    <row r="14058" spans="25:25" x14ac:dyDescent="0.25">
      <c r="Y14058" s="98"/>
    </row>
    <row r="14059" spans="25:25" x14ac:dyDescent="0.25">
      <c r="Y14059" s="98"/>
    </row>
    <row r="14060" spans="25:25" x14ac:dyDescent="0.25">
      <c r="Y14060" s="98"/>
    </row>
    <row r="14061" spans="25:25" x14ac:dyDescent="0.25">
      <c r="Y14061" s="98"/>
    </row>
    <row r="14062" spans="25:25" x14ac:dyDescent="0.25">
      <c r="Y14062" s="98"/>
    </row>
    <row r="14063" spans="25:25" x14ac:dyDescent="0.25">
      <c r="Y14063" s="98"/>
    </row>
    <row r="14064" spans="25:25" x14ac:dyDescent="0.25">
      <c r="Y14064" s="98"/>
    </row>
    <row r="14065" spans="25:25" x14ac:dyDescent="0.25">
      <c r="Y14065" s="98"/>
    </row>
    <row r="14066" spans="25:25" x14ac:dyDescent="0.25">
      <c r="Y14066" s="98"/>
    </row>
    <row r="14067" spans="25:25" x14ac:dyDescent="0.25">
      <c r="Y14067" s="98"/>
    </row>
    <row r="14068" spans="25:25" x14ac:dyDescent="0.25">
      <c r="Y14068" s="98"/>
    </row>
    <row r="14069" spans="25:25" x14ac:dyDescent="0.25">
      <c r="Y14069" s="98"/>
    </row>
    <row r="14070" spans="25:25" x14ac:dyDescent="0.25">
      <c r="Y14070" s="98"/>
    </row>
    <row r="14071" spans="25:25" x14ac:dyDescent="0.25">
      <c r="Y14071" s="98"/>
    </row>
    <row r="14072" spans="25:25" x14ac:dyDescent="0.25">
      <c r="Y14072" s="98"/>
    </row>
    <row r="14073" spans="25:25" x14ac:dyDescent="0.25">
      <c r="Y14073" s="98"/>
    </row>
    <row r="14074" spans="25:25" x14ac:dyDescent="0.25">
      <c r="Y14074" s="98"/>
    </row>
    <row r="14075" spans="25:25" x14ac:dyDescent="0.25">
      <c r="Y14075" s="98"/>
    </row>
    <row r="14076" spans="25:25" x14ac:dyDescent="0.25">
      <c r="Y14076" s="98"/>
    </row>
    <row r="14077" spans="25:25" x14ac:dyDescent="0.25">
      <c r="Y14077" s="98"/>
    </row>
    <row r="14078" spans="25:25" x14ac:dyDescent="0.25">
      <c r="Y14078" s="98"/>
    </row>
    <row r="14079" spans="25:25" x14ac:dyDescent="0.25">
      <c r="Y14079" s="98"/>
    </row>
    <row r="14080" spans="25:25" x14ac:dyDescent="0.25">
      <c r="Y14080" s="98"/>
    </row>
    <row r="14081" spans="25:25" x14ac:dyDescent="0.25">
      <c r="Y14081" s="98"/>
    </row>
    <row r="14082" spans="25:25" x14ac:dyDescent="0.25">
      <c r="Y14082" s="98"/>
    </row>
    <row r="14083" spans="25:25" x14ac:dyDescent="0.25">
      <c r="Y14083" s="98"/>
    </row>
    <row r="14084" spans="25:25" x14ac:dyDescent="0.25">
      <c r="Y14084" s="98"/>
    </row>
    <row r="14085" spans="25:25" x14ac:dyDescent="0.25">
      <c r="Y14085" s="98"/>
    </row>
    <row r="14086" spans="25:25" x14ac:dyDescent="0.25">
      <c r="Y14086" s="98"/>
    </row>
    <row r="14087" spans="25:25" x14ac:dyDescent="0.25">
      <c r="Y14087" s="98"/>
    </row>
    <row r="14088" spans="25:25" x14ac:dyDescent="0.25">
      <c r="Y14088" s="98"/>
    </row>
    <row r="14089" spans="25:25" x14ac:dyDescent="0.25">
      <c r="Y14089" s="98"/>
    </row>
    <row r="14090" spans="25:25" x14ac:dyDescent="0.25">
      <c r="Y14090" s="98"/>
    </row>
    <row r="14091" spans="25:25" x14ac:dyDescent="0.25">
      <c r="Y14091" s="98"/>
    </row>
    <row r="14092" spans="25:25" x14ac:dyDescent="0.25">
      <c r="Y14092" s="98"/>
    </row>
    <row r="14093" spans="25:25" x14ac:dyDescent="0.25">
      <c r="Y14093" s="98"/>
    </row>
    <row r="14094" spans="25:25" x14ac:dyDescent="0.25">
      <c r="Y14094" s="98"/>
    </row>
    <row r="14095" spans="25:25" x14ac:dyDescent="0.25">
      <c r="Y14095" s="98"/>
    </row>
    <row r="14096" spans="25:25" x14ac:dyDescent="0.25">
      <c r="Y14096" s="98"/>
    </row>
    <row r="14097" spans="25:25" x14ac:dyDescent="0.25">
      <c r="Y14097" s="98"/>
    </row>
    <row r="14098" spans="25:25" x14ac:dyDescent="0.25">
      <c r="Y14098" s="98"/>
    </row>
    <row r="14099" spans="25:25" x14ac:dyDescent="0.25">
      <c r="Y14099" s="98"/>
    </row>
    <row r="14100" spans="25:25" x14ac:dyDescent="0.25">
      <c r="Y14100" s="98"/>
    </row>
    <row r="14101" spans="25:25" x14ac:dyDescent="0.25">
      <c r="Y14101" s="98"/>
    </row>
    <row r="14102" spans="25:25" x14ac:dyDescent="0.25">
      <c r="Y14102" s="98"/>
    </row>
    <row r="14103" spans="25:25" x14ac:dyDescent="0.25">
      <c r="Y14103" s="98"/>
    </row>
    <row r="14104" spans="25:25" x14ac:dyDescent="0.25">
      <c r="Y14104" s="98"/>
    </row>
    <row r="14105" spans="25:25" x14ac:dyDescent="0.25">
      <c r="Y14105" s="98"/>
    </row>
    <row r="14106" spans="25:25" x14ac:dyDescent="0.25">
      <c r="Y14106" s="98"/>
    </row>
    <row r="14107" spans="25:25" x14ac:dyDescent="0.25">
      <c r="Y14107" s="98"/>
    </row>
    <row r="14108" spans="25:25" x14ac:dyDescent="0.25">
      <c r="Y14108" s="98"/>
    </row>
    <row r="14109" spans="25:25" x14ac:dyDescent="0.25">
      <c r="Y14109" s="98"/>
    </row>
    <row r="14110" spans="25:25" x14ac:dyDescent="0.25">
      <c r="Y14110" s="98"/>
    </row>
    <row r="14111" spans="25:25" x14ac:dyDescent="0.25">
      <c r="Y14111" s="98"/>
    </row>
    <row r="14112" spans="25:25" x14ac:dyDescent="0.25">
      <c r="Y14112" s="98"/>
    </row>
    <row r="14113" spans="25:25" x14ac:dyDescent="0.25">
      <c r="Y14113" s="98"/>
    </row>
    <row r="14114" spans="25:25" x14ac:dyDescent="0.25">
      <c r="Y14114" s="98"/>
    </row>
    <row r="14115" spans="25:25" x14ac:dyDescent="0.25">
      <c r="Y14115" s="98"/>
    </row>
    <row r="14116" spans="25:25" x14ac:dyDescent="0.25">
      <c r="Y14116" s="98"/>
    </row>
    <row r="14117" spans="25:25" x14ac:dyDescent="0.25">
      <c r="Y14117" s="98"/>
    </row>
    <row r="14118" spans="25:25" x14ac:dyDescent="0.25">
      <c r="Y14118" s="98"/>
    </row>
    <row r="14119" spans="25:25" x14ac:dyDescent="0.25">
      <c r="Y14119" s="98"/>
    </row>
    <row r="14120" spans="25:25" x14ac:dyDescent="0.25">
      <c r="Y14120" s="98"/>
    </row>
    <row r="14121" spans="25:25" x14ac:dyDescent="0.25">
      <c r="Y14121" s="98"/>
    </row>
    <row r="14122" spans="25:25" x14ac:dyDescent="0.25">
      <c r="Y14122" s="98"/>
    </row>
    <row r="14123" spans="25:25" x14ac:dyDescent="0.25">
      <c r="Y14123" s="98"/>
    </row>
    <row r="14124" spans="25:25" x14ac:dyDescent="0.25">
      <c r="Y14124" s="98"/>
    </row>
    <row r="14125" spans="25:25" x14ac:dyDescent="0.25">
      <c r="Y14125" s="98"/>
    </row>
    <row r="14126" spans="25:25" x14ac:dyDescent="0.25">
      <c r="Y14126" s="98"/>
    </row>
    <row r="14127" spans="25:25" x14ac:dyDescent="0.25">
      <c r="Y14127" s="98"/>
    </row>
    <row r="14128" spans="25:25" x14ac:dyDescent="0.25">
      <c r="Y14128" s="98"/>
    </row>
    <row r="14129" spans="25:25" x14ac:dyDescent="0.25">
      <c r="Y14129" s="98"/>
    </row>
    <row r="14130" spans="25:25" x14ac:dyDescent="0.25">
      <c r="Y14130" s="98"/>
    </row>
    <row r="14131" spans="25:25" x14ac:dyDescent="0.25">
      <c r="Y14131" s="98"/>
    </row>
    <row r="14132" spans="25:25" x14ac:dyDescent="0.25">
      <c r="Y14132" s="98"/>
    </row>
    <row r="14133" spans="25:25" x14ac:dyDescent="0.25">
      <c r="Y14133" s="98"/>
    </row>
    <row r="14134" spans="25:25" x14ac:dyDescent="0.25">
      <c r="Y14134" s="98"/>
    </row>
    <row r="14135" spans="25:25" x14ac:dyDescent="0.25">
      <c r="Y14135" s="98"/>
    </row>
    <row r="14136" spans="25:25" x14ac:dyDescent="0.25">
      <c r="Y14136" s="98"/>
    </row>
    <row r="14137" spans="25:25" x14ac:dyDescent="0.25">
      <c r="Y14137" s="98"/>
    </row>
    <row r="14138" spans="25:25" x14ac:dyDescent="0.25">
      <c r="Y14138" s="98"/>
    </row>
    <row r="14139" spans="25:25" x14ac:dyDescent="0.25">
      <c r="Y14139" s="98"/>
    </row>
    <row r="14140" spans="25:25" x14ac:dyDescent="0.25">
      <c r="Y14140" s="98"/>
    </row>
    <row r="14141" spans="25:25" x14ac:dyDescent="0.25">
      <c r="Y14141" s="98"/>
    </row>
    <row r="14142" spans="25:25" x14ac:dyDescent="0.25">
      <c r="Y14142" s="98"/>
    </row>
    <row r="14143" spans="25:25" x14ac:dyDescent="0.25">
      <c r="Y14143" s="98"/>
    </row>
    <row r="14144" spans="25:25" x14ac:dyDescent="0.25">
      <c r="Y14144" s="98"/>
    </row>
    <row r="14145" spans="25:25" x14ac:dyDescent="0.25">
      <c r="Y14145" s="98"/>
    </row>
    <row r="14146" spans="25:25" x14ac:dyDescent="0.25">
      <c r="Y14146" s="98"/>
    </row>
    <row r="14147" spans="25:25" x14ac:dyDescent="0.25">
      <c r="Y14147" s="98"/>
    </row>
    <row r="14148" spans="25:25" x14ac:dyDescent="0.25">
      <c r="Y14148" s="98"/>
    </row>
    <row r="14149" spans="25:25" x14ac:dyDescent="0.25">
      <c r="Y14149" s="98"/>
    </row>
    <row r="14150" spans="25:25" x14ac:dyDescent="0.25">
      <c r="Y14150" s="98"/>
    </row>
    <row r="14151" spans="25:25" x14ac:dyDescent="0.25">
      <c r="Y14151" s="98"/>
    </row>
    <row r="14152" spans="25:25" x14ac:dyDescent="0.25">
      <c r="Y14152" s="98"/>
    </row>
    <row r="14153" spans="25:25" x14ac:dyDescent="0.25">
      <c r="Y14153" s="98"/>
    </row>
    <row r="14154" spans="25:25" x14ac:dyDescent="0.25">
      <c r="Y14154" s="98"/>
    </row>
    <row r="14155" spans="25:25" x14ac:dyDescent="0.25">
      <c r="Y14155" s="98"/>
    </row>
    <row r="14156" spans="25:25" x14ac:dyDescent="0.25">
      <c r="Y14156" s="98"/>
    </row>
    <row r="14157" spans="25:25" x14ac:dyDescent="0.25">
      <c r="Y14157" s="98"/>
    </row>
    <row r="14158" spans="25:25" x14ac:dyDescent="0.25">
      <c r="Y14158" s="98"/>
    </row>
    <row r="14159" spans="25:25" x14ac:dyDescent="0.25">
      <c r="Y14159" s="98"/>
    </row>
    <row r="14160" spans="25:25" x14ac:dyDescent="0.25">
      <c r="Y14160" s="98"/>
    </row>
    <row r="14161" spans="25:25" x14ac:dyDescent="0.25">
      <c r="Y14161" s="98"/>
    </row>
    <row r="14162" spans="25:25" x14ac:dyDescent="0.25">
      <c r="Y14162" s="98"/>
    </row>
    <row r="14163" spans="25:25" x14ac:dyDescent="0.25">
      <c r="Y14163" s="98"/>
    </row>
    <row r="14164" spans="25:25" x14ac:dyDescent="0.25">
      <c r="Y14164" s="98"/>
    </row>
    <row r="14165" spans="25:25" x14ac:dyDescent="0.25">
      <c r="Y14165" s="98"/>
    </row>
    <row r="14166" spans="25:25" x14ac:dyDescent="0.25">
      <c r="Y14166" s="98"/>
    </row>
    <row r="14167" spans="25:25" x14ac:dyDescent="0.25">
      <c r="Y14167" s="98"/>
    </row>
    <row r="14168" spans="25:25" x14ac:dyDescent="0.25">
      <c r="Y14168" s="98"/>
    </row>
    <row r="14169" spans="25:25" x14ac:dyDescent="0.25">
      <c r="Y14169" s="98"/>
    </row>
    <row r="14170" spans="25:25" x14ac:dyDescent="0.25">
      <c r="Y14170" s="98"/>
    </row>
    <row r="14171" spans="25:25" x14ac:dyDescent="0.25">
      <c r="Y14171" s="98"/>
    </row>
    <row r="14172" spans="25:25" x14ac:dyDescent="0.25">
      <c r="Y14172" s="98"/>
    </row>
    <row r="14173" spans="25:25" x14ac:dyDescent="0.25">
      <c r="Y14173" s="98"/>
    </row>
    <row r="14174" spans="25:25" x14ac:dyDescent="0.25">
      <c r="Y14174" s="98"/>
    </row>
    <row r="14175" spans="25:25" x14ac:dyDescent="0.25">
      <c r="Y14175" s="98"/>
    </row>
    <row r="14176" spans="25:25" x14ac:dyDescent="0.25">
      <c r="Y14176" s="98"/>
    </row>
    <row r="14177" spans="25:25" x14ac:dyDescent="0.25">
      <c r="Y14177" s="98"/>
    </row>
    <row r="14178" spans="25:25" x14ac:dyDescent="0.25">
      <c r="Y14178" s="98"/>
    </row>
    <row r="14179" spans="25:25" x14ac:dyDescent="0.25">
      <c r="Y14179" s="98"/>
    </row>
    <row r="14180" spans="25:25" x14ac:dyDescent="0.25">
      <c r="Y14180" s="98"/>
    </row>
    <row r="14181" spans="25:25" x14ac:dyDescent="0.25">
      <c r="Y14181" s="98"/>
    </row>
    <row r="14182" spans="25:25" x14ac:dyDescent="0.25">
      <c r="Y14182" s="98"/>
    </row>
    <row r="14183" spans="25:25" x14ac:dyDescent="0.25">
      <c r="Y14183" s="98"/>
    </row>
    <row r="14184" spans="25:25" x14ac:dyDescent="0.25">
      <c r="Y14184" s="98"/>
    </row>
    <row r="14185" spans="25:25" x14ac:dyDescent="0.25">
      <c r="Y14185" s="98"/>
    </row>
    <row r="14186" spans="25:25" x14ac:dyDescent="0.25">
      <c r="Y14186" s="98"/>
    </row>
    <row r="14187" spans="25:25" x14ac:dyDescent="0.25">
      <c r="Y14187" s="98"/>
    </row>
    <row r="14188" spans="25:25" x14ac:dyDescent="0.25">
      <c r="Y14188" s="98"/>
    </row>
    <row r="14189" spans="25:25" x14ac:dyDescent="0.25">
      <c r="Y14189" s="98"/>
    </row>
    <row r="14190" spans="25:25" x14ac:dyDescent="0.25">
      <c r="Y14190" s="98"/>
    </row>
    <row r="14191" spans="25:25" x14ac:dyDescent="0.25">
      <c r="Y14191" s="98"/>
    </row>
    <row r="14192" spans="25:25" x14ac:dyDescent="0.25">
      <c r="Y14192" s="98"/>
    </row>
    <row r="14193" spans="25:25" x14ac:dyDescent="0.25">
      <c r="Y14193" s="98"/>
    </row>
    <row r="14194" spans="25:25" x14ac:dyDescent="0.25">
      <c r="Y14194" s="98"/>
    </row>
    <row r="14195" spans="25:25" x14ac:dyDescent="0.25">
      <c r="Y14195" s="98"/>
    </row>
    <row r="14196" spans="25:25" x14ac:dyDescent="0.25">
      <c r="Y14196" s="98"/>
    </row>
    <row r="14197" spans="25:25" x14ac:dyDescent="0.25">
      <c r="Y14197" s="98"/>
    </row>
    <row r="14198" spans="25:25" x14ac:dyDescent="0.25">
      <c r="Y14198" s="98"/>
    </row>
    <row r="14199" spans="25:25" x14ac:dyDescent="0.25">
      <c r="Y14199" s="98"/>
    </row>
    <row r="14200" spans="25:25" x14ac:dyDescent="0.25">
      <c r="Y14200" s="98"/>
    </row>
    <row r="14201" spans="25:25" x14ac:dyDescent="0.25">
      <c r="Y14201" s="98"/>
    </row>
    <row r="14202" spans="25:25" x14ac:dyDescent="0.25">
      <c r="Y14202" s="98"/>
    </row>
    <row r="14203" spans="25:25" x14ac:dyDescent="0.25">
      <c r="Y14203" s="98"/>
    </row>
    <row r="14204" spans="25:25" x14ac:dyDescent="0.25">
      <c r="Y14204" s="98"/>
    </row>
    <row r="14205" spans="25:25" x14ac:dyDescent="0.25">
      <c r="Y14205" s="98"/>
    </row>
    <row r="14206" spans="25:25" x14ac:dyDescent="0.25">
      <c r="Y14206" s="98"/>
    </row>
    <row r="14207" spans="25:25" x14ac:dyDescent="0.25">
      <c r="Y14207" s="98"/>
    </row>
    <row r="14208" spans="25:25" x14ac:dyDescent="0.25">
      <c r="Y14208" s="98"/>
    </row>
    <row r="14209" spans="25:25" x14ac:dyDescent="0.25">
      <c r="Y14209" s="98"/>
    </row>
    <row r="14210" spans="25:25" x14ac:dyDescent="0.25">
      <c r="Y14210" s="98"/>
    </row>
    <row r="14211" spans="25:25" x14ac:dyDescent="0.25">
      <c r="Y14211" s="98"/>
    </row>
    <row r="14212" spans="25:25" x14ac:dyDescent="0.25">
      <c r="Y14212" s="98"/>
    </row>
    <row r="14213" spans="25:25" x14ac:dyDescent="0.25">
      <c r="Y14213" s="98"/>
    </row>
    <row r="14214" spans="25:25" x14ac:dyDescent="0.25">
      <c r="Y14214" s="98"/>
    </row>
    <row r="14215" spans="25:25" x14ac:dyDescent="0.25">
      <c r="Y14215" s="98"/>
    </row>
    <row r="14216" spans="25:25" x14ac:dyDescent="0.25">
      <c r="Y14216" s="98"/>
    </row>
    <row r="14217" spans="25:25" x14ac:dyDescent="0.25">
      <c r="Y14217" s="98"/>
    </row>
    <row r="14218" spans="25:25" x14ac:dyDescent="0.25">
      <c r="Y14218" s="98"/>
    </row>
    <row r="14219" spans="25:25" x14ac:dyDescent="0.25">
      <c r="Y14219" s="98"/>
    </row>
    <row r="14220" spans="25:25" x14ac:dyDescent="0.25">
      <c r="Y14220" s="98"/>
    </row>
    <row r="14221" spans="25:25" x14ac:dyDescent="0.25">
      <c r="Y14221" s="98"/>
    </row>
    <row r="14222" spans="25:25" x14ac:dyDescent="0.25">
      <c r="Y14222" s="98"/>
    </row>
    <row r="14223" spans="25:25" x14ac:dyDescent="0.25">
      <c r="Y14223" s="98"/>
    </row>
    <row r="14224" spans="25:25" x14ac:dyDescent="0.25">
      <c r="Y14224" s="98"/>
    </row>
    <row r="14225" spans="25:25" x14ac:dyDescent="0.25">
      <c r="Y14225" s="98"/>
    </row>
    <row r="14226" spans="25:25" x14ac:dyDescent="0.25">
      <c r="Y14226" s="98"/>
    </row>
    <row r="14227" spans="25:25" x14ac:dyDescent="0.25">
      <c r="Y14227" s="98"/>
    </row>
    <row r="14228" spans="25:25" x14ac:dyDescent="0.25">
      <c r="Y14228" s="98"/>
    </row>
    <row r="14229" spans="25:25" x14ac:dyDescent="0.25">
      <c r="Y14229" s="98"/>
    </row>
    <row r="14230" spans="25:25" x14ac:dyDescent="0.25">
      <c r="Y14230" s="98"/>
    </row>
    <row r="14231" spans="25:25" x14ac:dyDescent="0.25">
      <c r="Y14231" s="98"/>
    </row>
    <row r="14232" spans="25:25" x14ac:dyDescent="0.25">
      <c r="Y14232" s="98"/>
    </row>
    <row r="14233" spans="25:25" x14ac:dyDescent="0.25">
      <c r="Y14233" s="98"/>
    </row>
    <row r="14234" spans="25:25" x14ac:dyDescent="0.25">
      <c r="Y14234" s="98"/>
    </row>
    <row r="14235" spans="25:25" x14ac:dyDescent="0.25">
      <c r="Y14235" s="98"/>
    </row>
    <row r="14236" spans="25:25" x14ac:dyDescent="0.25">
      <c r="Y14236" s="98"/>
    </row>
    <row r="14237" spans="25:25" x14ac:dyDescent="0.25">
      <c r="Y14237" s="98"/>
    </row>
    <row r="14238" spans="25:25" x14ac:dyDescent="0.25">
      <c r="Y14238" s="98"/>
    </row>
    <row r="14239" spans="25:25" x14ac:dyDescent="0.25">
      <c r="Y14239" s="98"/>
    </row>
    <row r="14240" spans="25:25" x14ac:dyDescent="0.25">
      <c r="Y14240" s="98"/>
    </row>
    <row r="14241" spans="25:25" x14ac:dyDescent="0.25">
      <c r="Y14241" s="98"/>
    </row>
    <row r="14242" spans="25:25" x14ac:dyDescent="0.25">
      <c r="Y14242" s="98"/>
    </row>
    <row r="14243" spans="25:25" x14ac:dyDescent="0.25">
      <c r="Y14243" s="98"/>
    </row>
    <row r="14244" spans="25:25" x14ac:dyDescent="0.25">
      <c r="Y14244" s="98"/>
    </row>
    <row r="14245" spans="25:25" x14ac:dyDescent="0.25">
      <c r="Y14245" s="98"/>
    </row>
    <row r="14246" spans="25:25" x14ac:dyDescent="0.25">
      <c r="Y14246" s="98"/>
    </row>
    <row r="14247" spans="25:25" x14ac:dyDescent="0.25">
      <c r="Y14247" s="98"/>
    </row>
    <row r="14248" spans="25:25" x14ac:dyDescent="0.25">
      <c r="Y14248" s="98"/>
    </row>
    <row r="14249" spans="25:25" x14ac:dyDescent="0.25">
      <c r="Y14249" s="98"/>
    </row>
    <row r="14250" spans="25:25" x14ac:dyDescent="0.25">
      <c r="Y14250" s="98"/>
    </row>
    <row r="14251" spans="25:25" x14ac:dyDescent="0.25">
      <c r="Y14251" s="98"/>
    </row>
    <row r="14252" spans="25:25" x14ac:dyDescent="0.25">
      <c r="Y14252" s="98"/>
    </row>
    <row r="14253" spans="25:25" x14ac:dyDescent="0.25">
      <c r="Y14253" s="98"/>
    </row>
    <row r="14254" spans="25:25" x14ac:dyDescent="0.25">
      <c r="Y14254" s="98"/>
    </row>
    <row r="14255" spans="25:25" x14ac:dyDescent="0.25">
      <c r="Y14255" s="98"/>
    </row>
    <row r="14256" spans="25:25" x14ac:dyDescent="0.25">
      <c r="Y14256" s="98"/>
    </row>
    <row r="14257" spans="25:25" x14ac:dyDescent="0.25">
      <c r="Y14257" s="98"/>
    </row>
    <row r="14258" spans="25:25" x14ac:dyDescent="0.25">
      <c r="Y14258" s="98"/>
    </row>
    <row r="14259" spans="25:25" x14ac:dyDescent="0.25">
      <c r="Y14259" s="98"/>
    </row>
    <row r="14260" spans="25:25" x14ac:dyDescent="0.25">
      <c r="Y14260" s="98"/>
    </row>
    <row r="14261" spans="25:25" x14ac:dyDescent="0.25">
      <c r="Y14261" s="98"/>
    </row>
    <row r="14262" spans="25:25" x14ac:dyDescent="0.25">
      <c r="Y14262" s="98"/>
    </row>
    <row r="14263" spans="25:25" x14ac:dyDescent="0.25">
      <c r="Y14263" s="98"/>
    </row>
    <row r="14264" spans="25:25" x14ac:dyDescent="0.25">
      <c r="Y14264" s="98"/>
    </row>
    <row r="14265" spans="25:25" x14ac:dyDescent="0.25">
      <c r="Y14265" s="98"/>
    </row>
    <row r="14266" spans="25:25" x14ac:dyDescent="0.25">
      <c r="Y14266" s="98"/>
    </row>
    <row r="14267" spans="25:25" x14ac:dyDescent="0.25">
      <c r="Y14267" s="98"/>
    </row>
    <row r="14268" spans="25:25" x14ac:dyDescent="0.25">
      <c r="Y14268" s="98"/>
    </row>
    <row r="14269" spans="25:25" x14ac:dyDescent="0.25">
      <c r="Y14269" s="98"/>
    </row>
    <row r="14270" spans="25:25" x14ac:dyDescent="0.25">
      <c r="Y14270" s="98"/>
    </row>
    <row r="14271" spans="25:25" x14ac:dyDescent="0.25">
      <c r="Y14271" s="98"/>
    </row>
    <row r="14272" spans="25:25" x14ac:dyDescent="0.25">
      <c r="Y14272" s="98"/>
    </row>
    <row r="14273" spans="25:25" x14ac:dyDescent="0.25">
      <c r="Y14273" s="98"/>
    </row>
    <row r="14274" spans="25:25" x14ac:dyDescent="0.25">
      <c r="Y14274" s="98"/>
    </row>
    <row r="14275" spans="25:25" x14ac:dyDescent="0.25">
      <c r="Y14275" s="98"/>
    </row>
    <row r="14276" spans="25:25" x14ac:dyDescent="0.25">
      <c r="Y14276" s="98"/>
    </row>
    <row r="14277" spans="25:25" x14ac:dyDescent="0.25">
      <c r="Y14277" s="98"/>
    </row>
    <row r="14278" spans="25:25" x14ac:dyDescent="0.25">
      <c r="Y14278" s="98"/>
    </row>
    <row r="14279" spans="25:25" x14ac:dyDescent="0.25">
      <c r="Y14279" s="98"/>
    </row>
    <row r="14280" spans="25:25" x14ac:dyDescent="0.25">
      <c r="Y14280" s="98"/>
    </row>
    <row r="14281" spans="25:25" x14ac:dyDescent="0.25">
      <c r="Y14281" s="98"/>
    </row>
    <row r="14282" spans="25:25" x14ac:dyDescent="0.25">
      <c r="Y14282" s="98"/>
    </row>
    <row r="14283" spans="25:25" x14ac:dyDescent="0.25">
      <c r="Y14283" s="98"/>
    </row>
    <row r="14284" spans="25:25" x14ac:dyDescent="0.25">
      <c r="Y14284" s="98"/>
    </row>
    <row r="14285" spans="25:25" x14ac:dyDescent="0.25">
      <c r="Y14285" s="98"/>
    </row>
    <row r="14286" spans="25:25" x14ac:dyDescent="0.25">
      <c r="Y14286" s="98"/>
    </row>
    <row r="14287" spans="25:25" x14ac:dyDescent="0.25">
      <c r="Y14287" s="98"/>
    </row>
    <row r="14288" spans="25:25" x14ac:dyDescent="0.25">
      <c r="Y14288" s="98"/>
    </row>
    <row r="14289" spans="25:25" x14ac:dyDescent="0.25">
      <c r="Y14289" s="98"/>
    </row>
    <row r="14290" spans="25:25" x14ac:dyDescent="0.25">
      <c r="Y14290" s="98"/>
    </row>
    <row r="14291" spans="25:25" x14ac:dyDescent="0.25">
      <c r="Y14291" s="98"/>
    </row>
    <row r="14292" spans="25:25" x14ac:dyDescent="0.25">
      <c r="Y14292" s="98"/>
    </row>
    <row r="14293" spans="25:25" x14ac:dyDescent="0.25">
      <c r="Y14293" s="98"/>
    </row>
    <row r="14294" spans="25:25" x14ac:dyDescent="0.25">
      <c r="Y14294" s="98"/>
    </row>
    <row r="14295" spans="25:25" x14ac:dyDescent="0.25">
      <c r="Y14295" s="98"/>
    </row>
    <row r="14296" spans="25:25" x14ac:dyDescent="0.25">
      <c r="Y14296" s="98"/>
    </row>
    <row r="14297" spans="25:25" x14ac:dyDescent="0.25">
      <c r="Y14297" s="98"/>
    </row>
    <row r="14298" spans="25:25" x14ac:dyDescent="0.25">
      <c r="Y14298" s="98"/>
    </row>
    <row r="14299" spans="25:25" x14ac:dyDescent="0.25">
      <c r="Y14299" s="98"/>
    </row>
    <row r="14300" spans="25:25" x14ac:dyDescent="0.25">
      <c r="Y14300" s="98"/>
    </row>
    <row r="14301" spans="25:25" x14ac:dyDescent="0.25">
      <c r="Y14301" s="98"/>
    </row>
    <row r="14302" spans="25:25" x14ac:dyDescent="0.25">
      <c r="Y14302" s="98"/>
    </row>
    <row r="14303" spans="25:25" x14ac:dyDescent="0.25">
      <c r="Y14303" s="98"/>
    </row>
    <row r="14304" spans="25:25" x14ac:dyDescent="0.25">
      <c r="Y14304" s="98"/>
    </row>
    <row r="14305" spans="25:25" x14ac:dyDescent="0.25">
      <c r="Y14305" s="98"/>
    </row>
    <row r="14306" spans="25:25" x14ac:dyDescent="0.25">
      <c r="Y14306" s="98"/>
    </row>
    <row r="14307" spans="25:25" x14ac:dyDescent="0.25">
      <c r="Y14307" s="98"/>
    </row>
    <row r="14308" spans="25:25" x14ac:dyDescent="0.25">
      <c r="Y14308" s="98"/>
    </row>
    <row r="14309" spans="25:25" x14ac:dyDescent="0.25">
      <c r="Y14309" s="98"/>
    </row>
    <row r="14310" spans="25:25" x14ac:dyDescent="0.25">
      <c r="Y14310" s="98"/>
    </row>
    <row r="14311" spans="25:25" x14ac:dyDescent="0.25">
      <c r="Y14311" s="98"/>
    </row>
    <row r="14312" spans="25:25" x14ac:dyDescent="0.25">
      <c r="Y14312" s="98"/>
    </row>
    <row r="14313" spans="25:25" x14ac:dyDescent="0.25">
      <c r="Y14313" s="98"/>
    </row>
    <row r="14314" spans="25:25" x14ac:dyDescent="0.25">
      <c r="Y14314" s="98"/>
    </row>
    <row r="14315" spans="25:25" x14ac:dyDescent="0.25">
      <c r="Y14315" s="98"/>
    </row>
    <row r="14316" spans="25:25" x14ac:dyDescent="0.25">
      <c r="Y14316" s="98"/>
    </row>
    <row r="14317" spans="25:25" x14ac:dyDescent="0.25">
      <c r="Y14317" s="98"/>
    </row>
    <row r="14318" spans="25:25" x14ac:dyDescent="0.25">
      <c r="Y14318" s="98"/>
    </row>
    <row r="14319" spans="25:25" x14ac:dyDescent="0.25">
      <c r="Y14319" s="98"/>
    </row>
    <row r="14320" spans="25:25" x14ac:dyDescent="0.25">
      <c r="Y14320" s="98"/>
    </row>
    <row r="14321" spans="25:25" x14ac:dyDescent="0.25">
      <c r="Y14321" s="98"/>
    </row>
    <row r="14322" spans="25:25" x14ac:dyDescent="0.25">
      <c r="Y14322" s="98"/>
    </row>
    <row r="14323" spans="25:25" x14ac:dyDescent="0.25">
      <c r="Y14323" s="98"/>
    </row>
    <row r="14324" spans="25:25" x14ac:dyDescent="0.25">
      <c r="Y14324" s="98"/>
    </row>
    <row r="14325" spans="25:25" x14ac:dyDescent="0.25">
      <c r="Y14325" s="98"/>
    </row>
    <row r="14326" spans="25:25" x14ac:dyDescent="0.25">
      <c r="Y14326" s="98"/>
    </row>
    <row r="14327" spans="25:25" x14ac:dyDescent="0.25">
      <c r="Y14327" s="98"/>
    </row>
    <row r="14328" spans="25:25" x14ac:dyDescent="0.25">
      <c r="Y14328" s="98"/>
    </row>
    <row r="14329" spans="25:25" x14ac:dyDescent="0.25">
      <c r="Y14329" s="98"/>
    </row>
    <row r="14330" spans="25:25" x14ac:dyDescent="0.25">
      <c r="Y14330" s="98"/>
    </row>
    <row r="14331" spans="25:25" x14ac:dyDescent="0.25">
      <c r="Y14331" s="98"/>
    </row>
    <row r="14332" spans="25:25" x14ac:dyDescent="0.25">
      <c r="Y14332" s="98"/>
    </row>
    <row r="14333" spans="25:25" x14ac:dyDescent="0.25">
      <c r="Y14333" s="98"/>
    </row>
    <row r="14334" spans="25:25" x14ac:dyDescent="0.25">
      <c r="Y14334" s="98"/>
    </row>
    <row r="14335" spans="25:25" x14ac:dyDescent="0.25">
      <c r="Y14335" s="98"/>
    </row>
    <row r="14336" spans="25:25" x14ac:dyDescent="0.25">
      <c r="Y14336" s="98"/>
    </row>
    <row r="14337" spans="25:25" x14ac:dyDescent="0.25">
      <c r="Y14337" s="98"/>
    </row>
    <row r="14338" spans="25:25" x14ac:dyDescent="0.25">
      <c r="Y14338" s="98"/>
    </row>
    <row r="14339" spans="25:25" x14ac:dyDescent="0.25">
      <c r="Y14339" s="98"/>
    </row>
    <row r="14340" spans="25:25" x14ac:dyDescent="0.25">
      <c r="Y14340" s="98"/>
    </row>
    <row r="14341" spans="25:25" x14ac:dyDescent="0.25">
      <c r="Y14341" s="98"/>
    </row>
    <row r="14342" spans="25:25" x14ac:dyDescent="0.25">
      <c r="Y14342" s="98"/>
    </row>
    <row r="14343" spans="25:25" x14ac:dyDescent="0.25">
      <c r="Y14343" s="98"/>
    </row>
    <row r="14344" spans="25:25" x14ac:dyDescent="0.25">
      <c r="Y14344" s="98"/>
    </row>
    <row r="14345" spans="25:25" x14ac:dyDescent="0.25">
      <c r="Y14345" s="98"/>
    </row>
    <row r="14346" spans="25:25" x14ac:dyDescent="0.25">
      <c r="Y14346" s="98"/>
    </row>
    <row r="14347" spans="25:25" x14ac:dyDescent="0.25">
      <c r="Y14347" s="98"/>
    </row>
    <row r="14348" spans="25:25" x14ac:dyDescent="0.25">
      <c r="Y14348" s="98"/>
    </row>
    <row r="14349" spans="25:25" x14ac:dyDescent="0.25">
      <c r="Y14349" s="98"/>
    </row>
    <row r="14350" spans="25:25" x14ac:dyDescent="0.25">
      <c r="Y14350" s="98"/>
    </row>
    <row r="14351" spans="25:25" x14ac:dyDescent="0.25">
      <c r="Y14351" s="98"/>
    </row>
    <row r="14352" spans="25:25" x14ac:dyDescent="0.25">
      <c r="Y14352" s="98"/>
    </row>
    <row r="14353" spans="25:25" x14ac:dyDescent="0.25">
      <c r="Y14353" s="98"/>
    </row>
    <row r="14354" spans="25:25" x14ac:dyDescent="0.25">
      <c r="Y14354" s="98"/>
    </row>
    <row r="14355" spans="25:25" x14ac:dyDescent="0.25">
      <c r="Y14355" s="98"/>
    </row>
    <row r="14356" spans="25:25" x14ac:dyDescent="0.25">
      <c r="Y14356" s="98"/>
    </row>
    <row r="14357" spans="25:25" x14ac:dyDescent="0.25">
      <c r="Y14357" s="98"/>
    </row>
    <row r="14358" spans="25:25" x14ac:dyDescent="0.25">
      <c r="Y14358" s="98"/>
    </row>
    <row r="14359" spans="25:25" x14ac:dyDescent="0.25">
      <c r="Y14359" s="98"/>
    </row>
    <row r="14360" spans="25:25" x14ac:dyDescent="0.25">
      <c r="Y14360" s="98"/>
    </row>
    <row r="14361" spans="25:25" x14ac:dyDescent="0.25">
      <c r="Y14361" s="98"/>
    </row>
    <row r="14362" spans="25:25" x14ac:dyDescent="0.25">
      <c r="Y14362" s="98"/>
    </row>
    <row r="14363" spans="25:25" x14ac:dyDescent="0.25">
      <c r="Y14363" s="98"/>
    </row>
    <row r="14364" spans="25:25" x14ac:dyDescent="0.25">
      <c r="Y14364" s="98"/>
    </row>
    <row r="14365" spans="25:25" x14ac:dyDescent="0.25">
      <c r="Y14365" s="98"/>
    </row>
    <row r="14366" spans="25:25" x14ac:dyDescent="0.25">
      <c r="Y14366" s="98"/>
    </row>
    <row r="14367" spans="25:25" x14ac:dyDescent="0.25">
      <c r="Y14367" s="98"/>
    </row>
    <row r="14368" spans="25:25" x14ac:dyDescent="0.25">
      <c r="Y14368" s="98"/>
    </row>
    <row r="14369" spans="25:25" x14ac:dyDescent="0.25">
      <c r="Y14369" s="98"/>
    </row>
    <row r="14370" spans="25:25" x14ac:dyDescent="0.25">
      <c r="Y14370" s="98"/>
    </row>
    <row r="14371" spans="25:25" x14ac:dyDescent="0.25">
      <c r="Y14371" s="98"/>
    </row>
    <row r="14372" spans="25:25" x14ac:dyDescent="0.25">
      <c r="Y14372" s="98"/>
    </row>
    <row r="14373" spans="25:25" x14ac:dyDescent="0.25">
      <c r="Y14373" s="98"/>
    </row>
    <row r="14374" spans="25:25" x14ac:dyDescent="0.25">
      <c r="Y14374" s="98"/>
    </row>
    <row r="14375" spans="25:25" x14ac:dyDescent="0.25">
      <c r="Y14375" s="98"/>
    </row>
    <row r="14376" spans="25:25" x14ac:dyDescent="0.25">
      <c r="Y14376" s="98"/>
    </row>
    <row r="14377" spans="25:25" x14ac:dyDescent="0.25">
      <c r="Y14377" s="98"/>
    </row>
    <row r="14378" spans="25:25" x14ac:dyDescent="0.25">
      <c r="Y14378" s="98"/>
    </row>
    <row r="14379" spans="25:25" x14ac:dyDescent="0.25">
      <c r="Y14379" s="98"/>
    </row>
    <row r="14380" spans="25:25" x14ac:dyDescent="0.25">
      <c r="Y14380" s="98"/>
    </row>
    <row r="14381" spans="25:25" x14ac:dyDescent="0.25">
      <c r="Y14381" s="98"/>
    </row>
    <row r="14382" spans="25:25" x14ac:dyDescent="0.25">
      <c r="Y14382" s="98"/>
    </row>
    <row r="14383" spans="25:25" x14ac:dyDescent="0.25">
      <c r="Y14383" s="98"/>
    </row>
    <row r="14384" spans="25:25" x14ac:dyDescent="0.25">
      <c r="Y14384" s="98"/>
    </row>
    <row r="14385" spans="25:25" x14ac:dyDescent="0.25">
      <c r="Y14385" s="98"/>
    </row>
    <row r="14386" spans="25:25" x14ac:dyDescent="0.25">
      <c r="Y14386" s="98"/>
    </row>
    <row r="14387" spans="25:25" x14ac:dyDescent="0.25">
      <c r="Y14387" s="98"/>
    </row>
    <row r="14388" spans="25:25" x14ac:dyDescent="0.25">
      <c r="Y14388" s="98"/>
    </row>
    <row r="14389" spans="25:25" x14ac:dyDescent="0.25">
      <c r="Y14389" s="98"/>
    </row>
    <row r="14390" spans="25:25" x14ac:dyDescent="0.25">
      <c r="Y14390" s="98"/>
    </row>
    <row r="14391" spans="25:25" x14ac:dyDescent="0.25">
      <c r="Y14391" s="98"/>
    </row>
    <row r="14392" spans="25:25" x14ac:dyDescent="0.25">
      <c r="Y14392" s="98"/>
    </row>
    <row r="14393" spans="25:25" x14ac:dyDescent="0.25">
      <c r="Y14393" s="98"/>
    </row>
    <row r="14394" spans="25:25" x14ac:dyDescent="0.25">
      <c r="Y14394" s="98"/>
    </row>
    <row r="14395" spans="25:25" x14ac:dyDescent="0.25">
      <c r="Y14395" s="98"/>
    </row>
    <row r="14396" spans="25:25" x14ac:dyDescent="0.25">
      <c r="Y14396" s="98"/>
    </row>
    <row r="14397" spans="25:25" x14ac:dyDescent="0.25">
      <c r="Y14397" s="98"/>
    </row>
    <row r="14398" spans="25:25" x14ac:dyDescent="0.25">
      <c r="Y14398" s="98"/>
    </row>
    <row r="14399" spans="25:25" x14ac:dyDescent="0.25">
      <c r="Y14399" s="98"/>
    </row>
    <row r="14400" spans="25:25" x14ac:dyDescent="0.25">
      <c r="Y14400" s="98"/>
    </row>
    <row r="14401" spans="25:25" x14ac:dyDescent="0.25">
      <c r="Y14401" s="98"/>
    </row>
    <row r="14402" spans="25:25" x14ac:dyDescent="0.25">
      <c r="Y14402" s="98"/>
    </row>
    <row r="14403" spans="25:25" x14ac:dyDescent="0.25">
      <c r="Y14403" s="98"/>
    </row>
    <row r="14404" spans="25:25" x14ac:dyDescent="0.25">
      <c r="Y14404" s="98"/>
    </row>
    <row r="14405" spans="25:25" x14ac:dyDescent="0.25">
      <c r="Y14405" s="98"/>
    </row>
    <row r="14406" spans="25:25" x14ac:dyDescent="0.25">
      <c r="Y14406" s="98"/>
    </row>
    <row r="14407" spans="25:25" x14ac:dyDescent="0.25">
      <c r="Y14407" s="98"/>
    </row>
    <row r="14408" spans="25:25" x14ac:dyDescent="0.25">
      <c r="Y14408" s="98"/>
    </row>
    <row r="14409" spans="25:25" x14ac:dyDescent="0.25">
      <c r="Y14409" s="98"/>
    </row>
    <row r="14410" spans="25:25" x14ac:dyDescent="0.25">
      <c r="Y14410" s="98"/>
    </row>
    <row r="14411" spans="25:25" x14ac:dyDescent="0.25">
      <c r="Y14411" s="98"/>
    </row>
    <row r="14412" spans="25:25" x14ac:dyDescent="0.25">
      <c r="Y14412" s="98"/>
    </row>
    <row r="14413" spans="25:25" x14ac:dyDescent="0.25">
      <c r="Y14413" s="98"/>
    </row>
    <row r="14414" spans="25:25" x14ac:dyDescent="0.25">
      <c r="Y14414" s="98"/>
    </row>
    <row r="14415" spans="25:25" x14ac:dyDescent="0.25">
      <c r="Y14415" s="98"/>
    </row>
    <row r="14416" spans="25:25" x14ac:dyDescent="0.25">
      <c r="Y14416" s="98"/>
    </row>
    <row r="14417" spans="25:25" x14ac:dyDescent="0.25">
      <c r="Y14417" s="98"/>
    </row>
    <row r="14418" spans="25:25" x14ac:dyDescent="0.25">
      <c r="Y14418" s="98"/>
    </row>
    <row r="14419" spans="25:25" x14ac:dyDescent="0.25">
      <c r="Y14419" s="98"/>
    </row>
    <row r="14420" spans="25:25" x14ac:dyDescent="0.25">
      <c r="Y14420" s="98"/>
    </row>
    <row r="14421" spans="25:25" x14ac:dyDescent="0.25">
      <c r="Y14421" s="98"/>
    </row>
    <row r="14422" spans="25:25" x14ac:dyDescent="0.25">
      <c r="Y14422" s="98"/>
    </row>
    <row r="14423" spans="25:25" x14ac:dyDescent="0.25">
      <c r="Y14423" s="98"/>
    </row>
    <row r="14424" spans="25:25" x14ac:dyDescent="0.25">
      <c r="Y14424" s="98"/>
    </row>
    <row r="14425" spans="25:25" x14ac:dyDescent="0.25">
      <c r="Y14425" s="98"/>
    </row>
    <row r="14426" spans="25:25" x14ac:dyDescent="0.25">
      <c r="Y14426" s="98"/>
    </row>
    <row r="14427" spans="25:25" x14ac:dyDescent="0.25">
      <c r="Y14427" s="98"/>
    </row>
    <row r="14428" spans="25:25" x14ac:dyDescent="0.25">
      <c r="Y14428" s="98"/>
    </row>
    <row r="14429" spans="25:25" x14ac:dyDescent="0.25">
      <c r="Y14429" s="98"/>
    </row>
    <row r="14430" spans="25:25" x14ac:dyDescent="0.25">
      <c r="Y14430" s="98"/>
    </row>
    <row r="14431" spans="25:25" x14ac:dyDescent="0.25">
      <c r="Y14431" s="98"/>
    </row>
    <row r="14432" spans="25:25" x14ac:dyDescent="0.25">
      <c r="Y14432" s="98"/>
    </row>
    <row r="14433" spans="25:25" x14ac:dyDescent="0.25">
      <c r="Y14433" s="98"/>
    </row>
    <row r="14434" spans="25:25" x14ac:dyDescent="0.25">
      <c r="Y14434" s="98"/>
    </row>
    <row r="14435" spans="25:25" x14ac:dyDescent="0.25">
      <c r="Y14435" s="98"/>
    </row>
    <row r="14436" spans="25:25" x14ac:dyDescent="0.25">
      <c r="Y14436" s="98"/>
    </row>
    <row r="14437" spans="25:25" x14ac:dyDescent="0.25">
      <c r="Y14437" s="98"/>
    </row>
    <row r="14438" spans="25:25" x14ac:dyDescent="0.25">
      <c r="Y14438" s="98"/>
    </row>
    <row r="14439" spans="25:25" x14ac:dyDescent="0.25">
      <c r="Y14439" s="98"/>
    </row>
    <row r="14440" spans="25:25" x14ac:dyDescent="0.25">
      <c r="Y14440" s="98"/>
    </row>
    <row r="14441" spans="25:25" x14ac:dyDescent="0.25">
      <c r="Y14441" s="98"/>
    </row>
    <row r="14442" spans="25:25" x14ac:dyDescent="0.25">
      <c r="Y14442" s="98"/>
    </row>
    <row r="14443" spans="25:25" x14ac:dyDescent="0.25">
      <c r="Y14443" s="98"/>
    </row>
    <row r="14444" spans="25:25" x14ac:dyDescent="0.25">
      <c r="Y14444" s="98"/>
    </row>
    <row r="14445" spans="25:25" x14ac:dyDescent="0.25">
      <c r="Y14445" s="98"/>
    </row>
    <row r="14446" spans="25:25" x14ac:dyDescent="0.25">
      <c r="Y14446" s="98"/>
    </row>
    <row r="14447" spans="25:25" x14ac:dyDescent="0.25">
      <c r="Y14447" s="98"/>
    </row>
    <row r="14448" spans="25:25" x14ac:dyDescent="0.25">
      <c r="Y14448" s="98"/>
    </row>
    <row r="14449" spans="25:25" x14ac:dyDescent="0.25">
      <c r="Y14449" s="98"/>
    </row>
    <row r="14450" spans="25:25" x14ac:dyDescent="0.25">
      <c r="Y14450" s="98"/>
    </row>
    <row r="14451" spans="25:25" x14ac:dyDescent="0.25">
      <c r="Y14451" s="98"/>
    </row>
    <row r="14452" spans="25:25" x14ac:dyDescent="0.25">
      <c r="Y14452" s="98"/>
    </row>
    <row r="14453" spans="25:25" x14ac:dyDescent="0.25">
      <c r="Y14453" s="98"/>
    </row>
    <row r="14454" spans="25:25" x14ac:dyDescent="0.25">
      <c r="Y14454" s="98"/>
    </row>
    <row r="14455" spans="25:25" x14ac:dyDescent="0.25">
      <c r="Y14455" s="98"/>
    </row>
    <row r="14456" spans="25:25" x14ac:dyDescent="0.25">
      <c r="Y14456" s="98"/>
    </row>
    <row r="14457" spans="25:25" x14ac:dyDescent="0.25">
      <c r="Y14457" s="98"/>
    </row>
    <row r="14458" spans="25:25" x14ac:dyDescent="0.25">
      <c r="Y14458" s="98"/>
    </row>
    <row r="14459" spans="25:25" x14ac:dyDescent="0.25">
      <c r="Y14459" s="98"/>
    </row>
    <row r="14460" spans="25:25" x14ac:dyDescent="0.25">
      <c r="Y14460" s="98"/>
    </row>
    <row r="14461" spans="25:25" x14ac:dyDescent="0.25">
      <c r="Y14461" s="98"/>
    </row>
    <row r="14462" spans="25:25" x14ac:dyDescent="0.25">
      <c r="Y14462" s="98"/>
    </row>
    <row r="14463" spans="25:25" x14ac:dyDescent="0.25">
      <c r="Y14463" s="98"/>
    </row>
    <row r="14464" spans="25:25" x14ac:dyDescent="0.25">
      <c r="Y14464" s="98"/>
    </row>
    <row r="14465" spans="25:25" x14ac:dyDescent="0.25">
      <c r="Y14465" s="98"/>
    </row>
    <row r="14466" spans="25:25" x14ac:dyDescent="0.25">
      <c r="Y14466" s="98"/>
    </row>
    <row r="14467" spans="25:25" x14ac:dyDescent="0.25">
      <c r="Y14467" s="98"/>
    </row>
    <row r="14468" spans="25:25" x14ac:dyDescent="0.25">
      <c r="Y14468" s="98"/>
    </row>
    <row r="14469" spans="25:25" x14ac:dyDescent="0.25">
      <c r="Y14469" s="98"/>
    </row>
    <row r="14470" spans="25:25" x14ac:dyDescent="0.25">
      <c r="Y14470" s="98"/>
    </row>
    <row r="14471" spans="25:25" x14ac:dyDescent="0.25">
      <c r="Y14471" s="98"/>
    </row>
    <row r="14472" spans="25:25" x14ac:dyDescent="0.25">
      <c r="Y14472" s="98"/>
    </row>
    <row r="14473" spans="25:25" x14ac:dyDescent="0.25">
      <c r="Y14473" s="98"/>
    </row>
    <row r="14474" spans="25:25" x14ac:dyDescent="0.25">
      <c r="Y14474" s="98"/>
    </row>
    <row r="14475" spans="25:25" x14ac:dyDescent="0.25">
      <c r="Y14475" s="98"/>
    </row>
    <row r="14476" spans="25:25" x14ac:dyDescent="0.25">
      <c r="Y14476" s="98"/>
    </row>
    <row r="14477" spans="25:25" x14ac:dyDescent="0.25">
      <c r="Y14477" s="98"/>
    </row>
    <row r="14478" spans="25:25" x14ac:dyDescent="0.25">
      <c r="Y14478" s="98"/>
    </row>
    <row r="14479" spans="25:25" x14ac:dyDescent="0.25">
      <c r="Y14479" s="98"/>
    </row>
    <row r="14480" spans="25:25" x14ac:dyDescent="0.25">
      <c r="Y14480" s="98"/>
    </row>
    <row r="14481" spans="25:25" x14ac:dyDescent="0.25">
      <c r="Y14481" s="98"/>
    </row>
    <row r="14482" spans="25:25" x14ac:dyDescent="0.25">
      <c r="Y14482" s="98"/>
    </row>
    <row r="14483" spans="25:25" x14ac:dyDescent="0.25">
      <c r="Y14483" s="98"/>
    </row>
    <row r="14484" spans="25:25" x14ac:dyDescent="0.25">
      <c r="Y14484" s="98"/>
    </row>
    <row r="14485" spans="25:25" x14ac:dyDescent="0.25">
      <c r="Y14485" s="98"/>
    </row>
    <row r="14486" spans="25:25" x14ac:dyDescent="0.25">
      <c r="Y14486" s="98"/>
    </row>
    <row r="14487" spans="25:25" x14ac:dyDescent="0.25">
      <c r="Y14487" s="98"/>
    </row>
    <row r="14488" spans="25:25" x14ac:dyDescent="0.25">
      <c r="Y14488" s="98"/>
    </row>
    <row r="14489" spans="25:25" x14ac:dyDescent="0.25">
      <c r="Y14489" s="98"/>
    </row>
    <row r="14490" spans="25:25" x14ac:dyDescent="0.25">
      <c r="Y14490" s="98"/>
    </row>
    <row r="14491" spans="25:25" x14ac:dyDescent="0.25">
      <c r="Y14491" s="98"/>
    </row>
    <row r="14492" spans="25:25" x14ac:dyDescent="0.25">
      <c r="Y14492" s="98"/>
    </row>
    <row r="14493" spans="25:25" x14ac:dyDescent="0.25">
      <c r="Y14493" s="98"/>
    </row>
    <row r="14494" spans="25:25" x14ac:dyDescent="0.25">
      <c r="Y14494" s="98"/>
    </row>
    <row r="14495" spans="25:25" x14ac:dyDescent="0.25">
      <c r="Y14495" s="98"/>
    </row>
    <row r="14496" spans="25:25" x14ac:dyDescent="0.25">
      <c r="Y14496" s="98"/>
    </row>
    <row r="14497" spans="25:25" x14ac:dyDescent="0.25">
      <c r="Y14497" s="98"/>
    </row>
    <row r="14498" spans="25:25" x14ac:dyDescent="0.25">
      <c r="Y14498" s="98"/>
    </row>
    <row r="14499" spans="25:25" x14ac:dyDescent="0.25">
      <c r="Y14499" s="98"/>
    </row>
    <row r="14500" spans="25:25" x14ac:dyDescent="0.25">
      <c r="Y14500" s="98"/>
    </row>
    <row r="14501" spans="25:25" x14ac:dyDescent="0.25">
      <c r="Y14501" s="98"/>
    </row>
    <row r="14502" spans="25:25" x14ac:dyDescent="0.25">
      <c r="Y14502" s="98"/>
    </row>
    <row r="14503" spans="25:25" x14ac:dyDescent="0.25">
      <c r="Y14503" s="98"/>
    </row>
    <row r="14504" spans="25:25" x14ac:dyDescent="0.25">
      <c r="Y14504" s="98"/>
    </row>
    <row r="14505" spans="25:25" x14ac:dyDescent="0.25">
      <c r="Y14505" s="98"/>
    </row>
    <row r="14506" spans="25:25" x14ac:dyDescent="0.25">
      <c r="Y14506" s="98"/>
    </row>
    <row r="14507" spans="25:25" x14ac:dyDescent="0.25">
      <c r="Y14507" s="98"/>
    </row>
    <row r="14508" spans="25:25" x14ac:dyDescent="0.25">
      <c r="Y14508" s="98"/>
    </row>
    <row r="14509" spans="25:25" x14ac:dyDescent="0.25">
      <c r="Y14509" s="98"/>
    </row>
    <row r="14510" spans="25:25" x14ac:dyDescent="0.25">
      <c r="Y14510" s="98"/>
    </row>
    <row r="14511" spans="25:25" x14ac:dyDescent="0.25">
      <c r="Y14511" s="98"/>
    </row>
    <row r="14512" spans="25:25" x14ac:dyDescent="0.25">
      <c r="Y14512" s="98"/>
    </row>
    <row r="14513" spans="25:25" x14ac:dyDescent="0.25">
      <c r="Y14513" s="98"/>
    </row>
    <row r="14514" spans="25:25" x14ac:dyDescent="0.25">
      <c r="Y14514" s="98"/>
    </row>
    <row r="14515" spans="25:25" x14ac:dyDescent="0.25">
      <c r="Y14515" s="98"/>
    </row>
    <row r="14516" spans="25:25" x14ac:dyDescent="0.25">
      <c r="Y14516" s="98"/>
    </row>
    <row r="14517" spans="25:25" x14ac:dyDescent="0.25">
      <c r="Y14517" s="98"/>
    </row>
    <row r="14518" spans="25:25" x14ac:dyDescent="0.25">
      <c r="Y14518" s="98"/>
    </row>
    <row r="14519" spans="25:25" x14ac:dyDescent="0.25">
      <c r="Y14519" s="98"/>
    </row>
    <row r="14520" spans="25:25" x14ac:dyDescent="0.25">
      <c r="Y14520" s="98"/>
    </row>
    <row r="14521" spans="25:25" x14ac:dyDescent="0.25">
      <c r="Y14521" s="98"/>
    </row>
    <row r="14522" spans="25:25" x14ac:dyDescent="0.25">
      <c r="Y14522" s="98"/>
    </row>
    <row r="14523" spans="25:25" x14ac:dyDescent="0.25">
      <c r="Y14523" s="98"/>
    </row>
    <row r="14524" spans="25:25" x14ac:dyDescent="0.25">
      <c r="Y14524" s="98"/>
    </row>
    <row r="14525" spans="25:25" x14ac:dyDescent="0.25">
      <c r="Y14525" s="98"/>
    </row>
    <row r="14526" spans="25:25" x14ac:dyDescent="0.25">
      <c r="Y14526" s="98"/>
    </row>
    <row r="14527" spans="25:25" x14ac:dyDescent="0.25">
      <c r="Y14527" s="98"/>
    </row>
    <row r="14528" spans="25:25" x14ac:dyDescent="0.25">
      <c r="Y14528" s="98"/>
    </row>
    <row r="14529" spans="25:25" x14ac:dyDescent="0.25">
      <c r="Y14529" s="98"/>
    </row>
    <row r="14530" spans="25:25" x14ac:dyDescent="0.25">
      <c r="Y14530" s="98"/>
    </row>
    <row r="14531" spans="25:25" x14ac:dyDescent="0.25">
      <c r="Y14531" s="98"/>
    </row>
    <row r="14532" spans="25:25" x14ac:dyDescent="0.25">
      <c r="Y14532" s="98"/>
    </row>
    <row r="14533" spans="25:25" x14ac:dyDescent="0.25">
      <c r="Y14533" s="98"/>
    </row>
    <row r="14534" spans="25:25" x14ac:dyDescent="0.25">
      <c r="Y14534" s="98"/>
    </row>
    <row r="14535" spans="25:25" x14ac:dyDescent="0.25">
      <c r="Y14535" s="98"/>
    </row>
    <row r="14536" spans="25:25" x14ac:dyDescent="0.25">
      <c r="Y14536" s="98"/>
    </row>
    <row r="14537" spans="25:25" x14ac:dyDescent="0.25">
      <c r="Y14537" s="98"/>
    </row>
    <row r="14538" spans="25:25" x14ac:dyDescent="0.25">
      <c r="Y14538" s="98"/>
    </row>
    <row r="14539" spans="25:25" x14ac:dyDescent="0.25">
      <c r="Y14539" s="98"/>
    </row>
    <row r="14540" spans="25:25" x14ac:dyDescent="0.25">
      <c r="Y14540" s="98"/>
    </row>
    <row r="14541" spans="25:25" x14ac:dyDescent="0.25">
      <c r="Y14541" s="98"/>
    </row>
    <row r="14542" spans="25:25" x14ac:dyDescent="0.25">
      <c r="Y14542" s="98"/>
    </row>
    <row r="14543" spans="25:25" x14ac:dyDescent="0.25">
      <c r="Y14543" s="98"/>
    </row>
    <row r="14544" spans="25:25" x14ac:dyDescent="0.25">
      <c r="Y14544" s="98"/>
    </row>
    <row r="14545" spans="25:25" x14ac:dyDescent="0.25">
      <c r="Y14545" s="98"/>
    </row>
    <row r="14546" spans="25:25" x14ac:dyDescent="0.25">
      <c r="Y14546" s="98"/>
    </row>
    <row r="14547" spans="25:25" x14ac:dyDescent="0.25">
      <c r="Y14547" s="98"/>
    </row>
    <row r="14548" spans="25:25" x14ac:dyDescent="0.25">
      <c r="Y14548" s="98"/>
    </row>
    <row r="14549" spans="25:25" x14ac:dyDescent="0.25">
      <c r="Y14549" s="98"/>
    </row>
    <row r="14550" spans="25:25" x14ac:dyDescent="0.25">
      <c r="Y14550" s="98"/>
    </row>
    <row r="14551" spans="25:25" x14ac:dyDescent="0.25">
      <c r="Y14551" s="98"/>
    </row>
    <row r="14552" spans="25:25" x14ac:dyDescent="0.25">
      <c r="Y14552" s="98"/>
    </row>
    <row r="14553" spans="25:25" x14ac:dyDescent="0.25">
      <c r="Y14553" s="98"/>
    </row>
    <row r="14554" spans="25:25" x14ac:dyDescent="0.25">
      <c r="Y14554" s="98"/>
    </row>
    <row r="14555" spans="25:25" x14ac:dyDescent="0.25">
      <c r="Y14555" s="98"/>
    </row>
    <row r="14556" spans="25:25" x14ac:dyDescent="0.25">
      <c r="Y14556" s="98"/>
    </row>
    <row r="14557" spans="25:25" x14ac:dyDescent="0.25">
      <c r="Y14557" s="98"/>
    </row>
    <row r="14558" spans="25:25" x14ac:dyDescent="0.25">
      <c r="Y14558" s="98"/>
    </row>
    <row r="14559" spans="25:25" x14ac:dyDescent="0.25">
      <c r="Y14559" s="98"/>
    </row>
    <row r="14560" spans="25:25" x14ac:dyDescent="0.25">
      <c r="Y14560" s="98"/>
    </row>
    <row r="14561" spans="25:25" x14ac:dyDescent="0.25">
      <c r="Y14561" s="98"/>
    </row>
    <row r="14562" spans="25:25" x14ac:dyDescent="0.25">
      <c r="Y14562" s="98"/>
    </row>
    <row r="14563" spans="25:25" x14ac:dyDescent="0.25">
      <c r="Y14563" s="98"/>
    </row>
    <row r="14564" spans="25:25" x14ac:dyDescent="0.25">
      <c r="Y14564" s="98"/>
    </row>
    <row r="14565" spans="25:25" x14ac:dyDescent="0.25">
      <c r="Y14565" s="98"/>
    </row>
    <row r="14566" spans="25:25" x14ac:dyDescent="0.25">
      <c r="Y14566" s="98"/>
    </row>
    <row r="14567" spans="25:25" x14ac:dyDescent="0.25">
      <c r="Y14567" s="98"/>
    </row>
    <row r="14568" spans="25:25" x14ac:dyDescent="0.25">
      <c r="Y14568" s="98"/>
    </row>
    <row r="14569" spans="25:25" x14ac:dyDescent="0.25">
      <c r="Y14569" s="98"/>
    </row>
    <row r="14570" spans="25:25" x14ac:dyDescent="0.25">
      <c r="Y14570" s="98"/>
    </row>
    <row r="14571" spans="25:25" x14ac:dyDescent="0.25">
      <c r="Y14571" s="98"/>
    </row>
    <row r="14572" spans="25:25" x14ac:dyDescent="0.25">
      <c r="Y14572" s="98"/>
    </row>
    <row r="14573" spans="25:25" x14ac:dyDescent="0.25">
      <c r="Y14573" s="98"/>
    </row>
    <row r="14574" spans="25:25" x14ac:dyDescent="0.25">
      <c r="Y14574" s="98"/>
    </row>
    <row r="14575" spans="25:25" x14ac:dyDescent="0.25">
      <c r="Y14575" s="98"/>
    </row>
    <row r="14576" spans="25:25" x14ac:dyDescent="0.25">
      <c r="Y14576" s="98"/>
    </row>
    <row r="14577" spans="25:25" x14ac:dyDescent="0.25">
      <c r="Y14577" s="98"/>
    </row>
    <row r="14578" spans="25:25" x14ac:dyDescent="0.25">
      <c r="Y14578" s="98"/>
    </row>
    <row r="14579" spans="25:25" x14ac:dyDescent="0.25">
      <c r="Y14579" s="98"/>
    </row>
    <row r="14580" spans="25:25" x14ac:dyDescent="0.25">
      <c r="Y14580" s="98"/>
    </row>
    <row r="14581" spans="25:25" x14ac:dyDescent="0.25">
      <c r="Y14581" s="98"/>
    </row>
    <row r="14582" spans="25:25" x14ac:dyDescent="0.25">
      <c r="Y14582" s="98"/>
    </row>
    <row r="14583" spans="25:25" x14ac:dyDescent="0.25">
      <c r="Y14583" s="98"/>
    </row>
    <row r="14584" spans="25:25" x14ac:dyDescent="0.25">
      <c r="Y14584" s="98"/>
    </row>
    <row r="14585" spans="25:25" x14ac:dyDescent="0.25">
      <c r="Y14585" s="98"/>
    </row>
    <row r="14586" spans="25:25" x14ac:dyDescent="0.25">
      <c r="Y14586" s="98"/>
    </row>
    <row r="14587" spans="25:25" x14ac:dyDescent="0.25">
      <c r="Y14587" s="98"/>
    </row>
    <row r="14588" spans="25:25" x14ac:dyDescent="0.25">
      <c r="Y14588" s="98"/>
    </row>
    <row r="14589" spans="25:25" x14ac:dyDescent="0.25">
      <c r="Y14589" s="98"/>
    </row>
    <row r="14590" spans="25:25" x14ac:dyDescent="0.25">
      <c r="Y14590" s="98"/>
    </row>
    <row r="14591" spans="25:25" x14ac:dyDescent="0.25">
      <c r="Y14591" s="98"/>
    </row>
    <row r="14592" spans="25:25" x14ac:dyDescent="0.25">
      <c r="Y14592" s="98"/>
    </row>
    <row r="14593" spans="25:25" x14ac:dyDescent="0.25">
      <c r="Y14593" s="98"/>
    </row>
    <row r="14594" spans="25:25" x14ac:dyDescent="0.25">
      <c r="Y14594" s="98"/>
    </row>
    <row r="14595" spans="25:25" x14ac:dyDescent="0.25">
      <c r="Y14595" s="98"/>
    </row>
    <row r="14596" spans="25:25" x14ac:dyDescent="0.25">
      <c r="Y14596" s="98"/>
    </row>
    <row r="14597" spans="25:25" x14ac:dyDescent="0.25">
      <c r="Y14597" s="98"/>
    </row>
    <row r="14598" spans="25:25" x14ac:dyDescent="0.25">
      <c r="Y14598" s="98"/>
    </row>
    <row r="14599" spans="25:25" x14ac:dyDescent="0.25">
      <c r="Y14599" s="98"/>
    </row>
    <row r="14600" spans="25:25" x14ac:dyDescent="0.25">
      <c r="Y14600" s="98"/>
    </row>
    <row r="14601" spans="25:25" x14ac:dyDescent="0.25">
      <c r="Y14601" s="98"/>
    </row>
    <row r="14602" spans="25:25" x14ac:dyDescent="0.25">
      <c r="Y14602" s="98"/>
    </row>
    <row r="14603" spans="25:25" x14ac:dyDescent="0.25">
      <c r="Y14603" s="98"/>
    </row>
    <row r="14604" spans="25:25" x14ac:dyDescent="0.25">
      <c r="Y14604" s="98"/>
    </row>
    <row r="14605" spans="25:25" x14ac:dyDescent="0.25">
      <c r="Y14605" s="98"/>
    </row>
    <row r="14606" spans="25:25" x14ac:dyDescent="0.25">
      <c r="Y14606" s="98"/>
    </row>
    <row r="14607" spans="25:25" x14ac:dyDescent="0.25">
      <c r="Y14607" s="98"/>
    </row>
    <row r="14608" spans="25:25" x14ac:dyDescent="0.25">
      <c r="Y14608" s="98"/>
    </row>
    <row r="14609" spans="25:25" x14ac:dyDescent="0.25">
      <c r="Y14609" s="98"/>
    </row>
    <row r="14610" spans="25:25" x14ac:dyDescent="0.25">
      <c r="Y14610" s="98"/>
    </row>
    <row r="14611" spans="25:25" x14ac:dyDescent="0.25">
      <c r="Y14611" s="98"/>
    </row>
    <row r="14612" spans="25:25" x14ac:dyDescent="0.25">
      <c r="Y14612" s="98"/>
    </row>
    <row r="14613" spans="25:25" x14ac:dyDescent="0.25">
      <c r="Y14613" s="98"/>
    </row>
    <row r="14614" spans="25:25" x14ac:dyDescent="0.25">
      <c r="Y14614" s="98"/>
    </row>
    <row r="14615" spans="25:25" x14ac:dyDescent="0.25">
      <c r="Y14615" s="98"/>
    </row>
    <row r="14616" spans="25:25" x14ac:dyDescent="0.25">
      <c r="Y14616" s="98"/>
    </row>
    <row r="14617" spans="25:25" x14ac:dyDescent="0.25">
      <c r="Y14617" s="98"/>
    </row>
    <row r="14618" spans="25:25" x14ac:dyDescent="0.25">
      <c r="Y14618" s="98"/>
    </row>
    <row r="14619" spans="25:25" x14ac:dyDescent="0.25">
      <c r="Y14619" s="98"/>
    </row>
    <row r="14620" spans="25:25" x14ac:dyDescent="0.25">
      <c r="Y14620" s="98"/>
    </row>
    <row r="14621" spans="25:25" x14ac:dyDescent="0.25">
      <c r="Y14621" s="98"/>
    </row>
    <row r="14622" spans="25:25" x14ac:dyDescent="0.25">
      <c r="Y14622" s="98"/>
    </row>
    <row r="14623" spans="25:25" x14ac:dyDescent="0.25">
      <c r="Y14623" s="98"/>
    </row>
    <row r="14624" spans="25:25" x14ac:dyDescent="0.25">
      <c r="Y14624" s="98"/>
    </row>
    <row r="14625" spans="25:25" x14ac:dyDescent="0.25">
      <c r="Y14625" s="98"/>
    </row>
    <row r="14626" spans="25:25" x14ac:dyDescent="0.25">
      <c r="Y14626" s="98"/>
    </row>
    <row r="14627" spans="25:25" x14ac:dyDescent="0.25">
      <c r="Y14627" s="98"/>
    </row>
    <row r="14628" spans="25:25" x14ac:dyDescent="0.25">
      <c r="Y14628" s="98"/>
    </row>
    <row r="14629" spans="25:25" x14ac:dyDescent="0.25">
      <c r="Y14629" s="98"/>
    </row>
    <row r="14630" spans="25:25" x14ac:dyDescent="0.25">
      <c r="Y14630" s="98"/>
    </row>
    <row r="14631" spans="25:25" x14ac:dyDescent="0.25">
      <c r="Y14631" s="98"/>
    </row>
    <row r="14632" spans="25:25" x14ac:dyDescent="0.25">
      <c r="Y14632" s="98"/>
    </row>
    <row r="14633" spans="25:25" x14ac:dyDescent="0.25">
      <c r="Y14633" s="98"/>
    </row>
    <row r="14634" spans="25:25" x14ac:dyDescent="0.25">
      <c r="Y14634" s="98"/>
    </row>
    <row r="14635" spans="25:25" x14ac:dyDescent="0.25">
      <c r="Y14635" s="98"/>
    </row>
    <row r="14636" spans="25:25" x14ac:dyDescent="0.25">
      <c r="Y14636" s="98"/>
    </row>
    <row r="14637" spans="25:25" x14ac:dyDescent="0.25">
      <c r="Y14637" s="98"/>
    </row>
    <row r="14638" spans="25:25" x14ac:dyDescent="0.25">
      <c r="Y14638" s="98"/>
    </row>
    <row r="14639" spans="25:25" x14ac:dyDescent="0.25">
      <c r="Y14639" s="98"/>
    </row>
    <row r="14640" spans="25:25" x14ac:dyDescent="0.25">
      <c r="Y14640" s="98"/>
    </row>
    <row r="14641" spans="25:25" x14ac:dyDescent="0.25">
      <c r="Y14641" s="98"/>
    </row>
    <row r="14642" spans="25:25" x14ac:dyDescent="0.25">
      <c r="Y14642" s="98"/>
    </row>
    <row r="14643" spans="25:25" x14ac:dyDescent="0.25">
      <c r="Y14643" s="98"/>
    </row>
    <row r="14644" spans="25:25" x14ac:dyDescent="0.25">
      <c r="Y14644" s="98"/>
    </row>
    <row r="14645" spans="25:25" x14ac:dyDescent="0.25">
      <c r="Y14645" s="98"/>
    </row>
    <row r="14646" spans="25:25" x14ac:dyDescent="0.25">
      <c r="Y14646" s="98"/>
    </row>
    <row r="14647" spans="25:25" x14ac:dyDescent="0.25">
      <c r="Y14647" s="98"/>
    </row>
    <row r="14648" spans="25:25" x14ac:dyDescent="0.25">
      <c r="Y14648" s="98"/>
    </row>
    <row r="14649" spans="25:25" x14ac:dyDescent="0.25">
      <c r="Y14649" s="98"/>
    </row>
    <row r="14650" spans="25:25" x14ac:dyDescent="0.25">
      <c r="Y14650" s="98"/>
    </row>
    <row r="14651" spans="25:25" x14ac:dyDescent="0.25">
      <c r="Y14651" s="98"/>
    </row>
    <row r="14652" spans="25:25" x14ac:dyDescent="0.25">
      <c r="Y14652" s="98"/>
    </row>
    <row r="14653" spans="25:25" x14ac:dyDescent="0.25">
      <c r="Y14653" s="98"/>
    </row>
    <row r="14654" spans="25:25" x14ac:dyDescent="0.25">
      <c r="Y14654" s="98"/>
    </row>
    <row r="14655" spans="25:25" x14ac:dyDescent="0.25">
      <c r="Y14655" s="98"/>
    </row>
    <row r="14656" spans="25:25" x14ac:dyDescent="0.25">
      <c r="Y14656" s="98"/>
    </row>
    <row r="14657" spans="25:25" x14ac:dyDescent="0.25">
      <c r="Y14657" s="98"/>
    </row>
    <row r="14658" spans="25:25" x14ac:dyDescent="0.25">
      <c r="Y14658" s="98"/>
    </row>
    <row r="14659" spans="25:25" x14ac:dyDescent="0.25">
      <c r="Y14659" s="98"/>
    </row>
    <row r="14660" spans="25:25" x14ac:dyDescent="0.25">
      <c r="Y14660" s="98"/>
    </row>
    <row r="14661" spans="25:25" x14ac:dyDescent="0.25">
      <c r="Y14661" s="98"/>
    </row>
    <row r="14662" spans="25:25" x14ac:dyDescent="0.25">
      <c r="Y14662" s="98"/>
    </row>
    <row r="14663" spans="25:25" x14ac:dyDescent="0.25">
      <c r="Y14663" s="98"/>
    </row>
    <row r="14664" spans="25:25" x14ac:dyDescent="0.25">
      <c r="Y14664" s="98"/>
    </row>
    <row r="14665" spans="25:25" x14ac:dyDescent="0.25">
      <c r="Y14665" s="98"/>
    </row>
    <row r="14666" spans="25:25" x14ac:dyDescent="0.25">
      <c r="Y14666" s="98"/>
    </row>
    <row r="14667" spans="25:25" x14ac:dyDescent="0.25">
      <c r="Y14667" s="98"/>
    </row>
    <row r="14668" spans="25:25" x14ac:dyDescent="0.25">
      <c r="Y14668" s="98"/>
    </row>
    <row r="14669" spans="25:25" x14ac:dyDescent="0.25">
      <c r="Y14669" s="98"/>
    </row>
    <row r="14670" spans="25:25" x14ac:dyDescent="0.25">
      <c r="Y14670" s="98"/>
    </row>
    <row r="14671" spans="25:25" x14ac:dyDescent="0.25">
      <c r="Y14671" s="98"/>
    </row>
    <row r="14672" spans="25:25" x14ac:dyDescent="0.25">
      <c r="Y14672" s="98"/>
    </row>
    <row r="14673" spans="25:25" x14ac:dyDescent="0.25">
      <c r="Y14673" s="98"/>
    </row>
    <row r="14674" spans="25:25" x14ac:dyDescent="0.25">
      <c r="Y14674" s="98"/>
    </row>
    <row r="14675" spans="25:25" x14ac:dyDescent="0.25">
      <c r="Y14675" s="98"/>
    </row>
    <row r="14676" spans="25:25" x14ac:dyDescent="0.25">
      <c r="Y14676" s="98"/>
    </row>
    <row r="14677" spans="25:25" x14ac:dyDescent="0.25">
      <c r="Y14677" s="98"/>
    </row>
    <row r="14678" spans="25:25" x14ac:dyDescent="0.25">
      <c r="Y14678" s="98"/>
    </row>
    <row r="14679" spans="25:25" x14ac:dyDescent="0.25">
      <c r="Y14679" s="98"/>
    </row>
    <row r="14680" spans="25:25" x14ac:dyDescent="0.25">
      <c r="Y14680" s="98"/>
    </row>
    <row r="14681" spans="25:25" x14ac:dyDescent="0.25">
      <c r="Y14681" s="98"/>
    </row>
    <row r="14682" spans="25:25" x14ac:dyDescent="0.25">
      <c r="Y14682" s="98"/>
    </row>
    <row r="14683" spans="25:25" x14ac:dyDescent="0.25">
      <c r="Y14683" s="98"/>
    </row>
    <row r="14684" spans="25:25" x14ac:dyDescent="0.25">
      <c r="Y14684" s="98"/>
    </row>
    <row r="14685" spans="25:25" x14ac:dyDescent="0.25">
      <c r="Y14685" s="98"/>
    </row>
    <row r="14686" spans="25:25" x14ac:dyDescent="0.25">
      <c r="Y14686" s="98"/>
    </row>
    <row r="14687" spans="25:25" x14ac:dyDescent="0.25">
      <c r="Y14687" s="98"/>
    </row>
    <row r="14688" spans="25:25" x14ac:dyDescent="0.25">
      <c r="Y14688" s="98"/>
    </row>
    <row r="14689" spans="25:25" x14ac:dyDescent="0.25">
      <c r="Y14689" s="98"/>
    </row>
    <row r="14690" spans="25:25" x14ac:dyDescent="0.25">
      <c r="Y14690" s="98"/>
    </row>
    <row r="14691" spans="25:25" x14ac:dyDescent="0.25">
      <c r="Y14691" s="98"/>
    </row>
    <row r="14692" spans="25:25" x14ac:dyDescent="0.25">
      <c r="Y14692" s="98"/>
    </row>
    <row r="14693" spans="25:25" x14ac:dyDescent="0.25">
      <c r="Y14693" s="98"/>
    </row>
    <row r="14694" spans="25:25" x14ac:dyDescent="0.25">
      <c r="Y14694" s="98"/>
    </row>
    <row r="14695" spans="25:25" x14ac:dyDescent="0.25">
      <c r="Y14695" s="98"/>
    </row>
    <row r="14696" spans="25:25" x14ac:dyDescent="0.25">
      <c r="Y14696" s="98"/>
    </row>
    <row r="14697" spans="25:25" x14ac:dyDescent="0.25">
      <c r="Y14697" s="98"/>
    </row>
    <row r="14698" spans="25:25" x14ac:dyDescent="0.25">
      <c r="Y14698" s="98"/>
    </row>
    <row r="14699" spans="25:25" x14ac:dyDescent="0.25">
      <c r="Y14699" s="98"/>
    </row>
    <row r="14700" spans="25:25" x14ac:dyDescent="0.25">
      <c r="Y14700" s="98"/>
    </row>
    <row r="14701" spans="25:25" x14ac:dyDescent="0.25">
      <c r="Y14701" s="98"/>
    </row>
    <row r="14702" spans="25:25" x14ac:dyDescent="0.25">
      <c r="Y14702" s="98"/>
    </row>
    <row r="14703" spans="25:25" x14ac:dyDescent="0.25">
      <c r="Y14703" s="98"/>
    </row>
    <row r="14704" spans="25:25" x14ac:dyDescent="0.25">
      <c r="Y14704" s="98"/>
    </row>
    <row r="14705" spans="25:25" x14ac:dyDescent="0.25">
      <c r="Y14705" s="98"/>
    </row>
    <row r="14706" spans="25:25" x14ac:dyDescent="0.25">
      <c r="Y14706" s="98"/>
    </row>
    <row r="14707" spans="25:25" x14ac:dyDescent="0.25">
      <c r="Y14707" s="98"/>
    </row>
    <row r="14708" spans="25:25" x14ac:dyDescent="0.25">
      <c r="Y14708" s="98"/>
    </row>
    <row r="14709" spans="25:25" x14ac:dyDescent="0.25">
      <c r="Y14709" s="98"/>
    </row>
    <row r="14710" spans="25:25" x14ac:dyDescent="0.25">
      <c r="Y14710" s="98"/>
    </row>
    <row r="14711" spans="25:25" x14ac:dyDescent="0.25">
      <c r="Y14711" s="98"/>
    </row>
    <row r="14712" spans="25:25" x14ac:dyDescent="0.25">
      <c r="Y14712" s="98"/>
    </row>
    <row r="14713" spans="25:25" x14ac:dyDescent="0.25">
      <c r="Y14713" s="98"/>
    </row>
    <row r="14714" spans="25:25" x14ac:dyDescent="0.25">
      <c r="Y14714" s="98"/>
    </row>
    <row r="14715" spans="25:25" x14ac:dyDescent="0.25">
      <c r="Y14715" s="98"/>
    </row>
    <row r="14716" spans="25:25" x14ac:dyDescent="0.25">
      <c r="Y14716" s="98"/>
    </row>
    <row r="14717" spans="25:25" x14ac:dyDescent="0.25">
      <c r="Y14717" s="98"/>
    </row>
    <row r="14718" spans="25:25" x14ac:dyDescent="0.25">
      <c r="Y14718" s="98"/>
    </row>
    <row r="14719" spans="25:25" x14ac:dyDescent="0.25">
      <c r="Y14719" s="98"/>
    </row>
    <row r="14720" spans="25:25" x14ac:dyDescent="0.25">
      <c r="Y14720" s="98"/>
    </row>
    <row r="14721" spans="25:25" x14ac:dyDescent="0.25">
      <c r="Y14721" s="98"/>
    </row>
    <row r="14722" spans="25:25" x14ac:dyDescent="0.25">
      <c r="Y14722" s="98"/>
    </row>
    <row r="14723" spans="25:25" x14ac:dyDescent="0.25">
      <c r="Y14723" s="98"/>
    </row>
    <row r="14724" spans="25:25" x14ac:dyDescent="0.25">
      <c r="Y14724" s="98"/>
    </row>
    <row r="14725" spans="25:25" x14ac:dyDescent="0.25">
      <c r="Y14725" s="98"/>
    </row>
    <row r="14726" spans="25:25" x14ac:dyDescent="0.25">
      <c r="Y14726" s="98"/>
    </row>
    <row r="14727" spans="25:25" x14ac:dyDescent="0.25">
      <c r="Y14727" s="98"/>
    </row>
    <row r="14728" spans="25:25" x14ac:dyDescent="0.25">
      <c r="Y14728" s="98"/>
    </row>
    <row r="14729" spans="25:25" x14ac:dyDescent="0.25">
      <c r="Y14729" s="98"/>
    </row>
    <row r="14730" spans="25:25" x14ac:dyDescent="0.25">
      <c r="Y14730" s="98"/>
    </row>
    <row r="14731" spans="25:25" x14ac:dyDescent="0.25">
      <c r="Y14731" s="98"/>
    </row>
    <row r="14732" spans="25:25" x14ac:dyDescent="0.25">
      <c r="Y14732" s="98"/>
    </row>
    <row r="14733" spans="25:25" x14ac:dyDescent="0.25">
      <c r="Y14733" s="98"/>
    </row>
    <row r="14734" spans="25:25" x14ac:dyDescent="0.25">
      <c r="Y14734" s="98"/>
    </row>
    <row r="14735" spans="25:25" x14ac:dyDescent="0.25">
      <c r="Y14735" s="98"/>
    </row>
    <row r="14736" spans="25:25" x14ac:dyDescent="0.25">
      <c r="Y14736" s="98"/>
    </row>
    <row r="14737" spans="25:25" x14ac:dyDescent="0.25">
      <c r="Y14737" s="98"/>
    </row>
    <row r="14738" spans="25:25" x14ac:dyDescent="0.25">
      <c r="Y14738" s="98"/>
    </row>
    <row r="14739" spans="25:25" x14ac:dyDescent="0.25">
      <c r="Y14739" s="98"/>
    </row>
    <row r="14740" spans="25:25" x14ac:dyDescent="0.25">
      <c r="Y14740" s="98"/>
    </row>
    <row r="14741" spans="25:25" x14ac:dyDescent="0.25">
      <c r="Y14741" s="98"/>
    </row>
    <row r="14742" spans="25:25" x14ac:dyDescent="0.25">
      <c r="Y14742" s="98"/>
    </row>
    <row r="14743" spans="25:25" x14ac:dyDescent="0.25">
      <c r="Y14743" s="98"/>
    </row>
    <row r="14744" spans="25:25" x14ac:dyDescent="0.25">
      <c r="Y14744" s="98"/>
    </row>
    <row r="14745" spans="25:25" x14ac:dyDescent="0.25">
      <c r="Y14745" s="98"/>
    </row>
    <row r="14746" spans="25:25" x14ac:dyDescent="0.25">
      <c r="Y14746" s="98"/>
    </row>
    <row r="14747" spans="25:25" x14ac:dyDescent="0.25">
      <c r="Y14747" s="98"/>
    </row>
    <row r="14748" spans="25:25" x14ac:dyDescent="0.25">
      <c r="Y14748" s="98"/>
    </row>
    <row r="14749" spans="25:25" x14ac:dyDescent="0.25">
      <c r="Y14749" s="98"/>
    </row>
    <row r="14750" spans="25:25" x14ac:dyDescent="0.25">
      <c r="Y14750" s="98"/>
    </row>
    <row r="14751" spans="25:25" x14ac:dyDescent="0.25">
      <c r="Y14751" s="98"/>
    </row>
    <row r="14752" spans="25:25" x14ac:dyDescent="0.25">
      <c r="Y14752" s="98"/>
    </row>
    <row r="14753" spans="25:25" x14ac:dyDescent="0.25">
      <c r="Y14753" s="98"/>
    </row>
    <row r="14754" spans="25:25" x14ac:dyDescent="0.25">
      <c r="Y14754" s="98"/>
    </row>
    <row r="14755" spans="25:25" x14ac:dyDescent="0.25">
      <c r="Y14755" s="98"/>
    </row>
    <row r="14756" spans="25:25" x14ac:dyDescent="0.25">
      <c r="Y14756" s="98"/>
    </row>
    <row r="14757" spans="25:25" x14ac:dyDescent="0.25">
      <c r="Y14757" s="98"/>
    </row>
    <row r="14758" spans="25:25" x14ac:dyDescent="0.25">
      <c r="Y14758" s="98"/>
    </row>
    <row r="14759" spans="25:25" x14ac:dyDescent="0.25">
      <c r="Y14759" s="98"/>
    </row>
    <row r="14760" spans="25:25" x14ac:dyDescent="0.25">
      <c r="Y14760" s="98"/>
    </row>
    <row r="14761" spans="25:25" x14ac:dyDescent="0.25">
      <c r="Y14761" s="98"/>
    </row>
    <row r="14762" spans="25:25" x14ac:dyDescent="0.25">
      <c r="Y14762" s="98"/>
    </row>
    <row r="14763" spans="25:25" x14ac:dyDescent="0.25">
      <c r="Y14763" s="98"/>
    </row>
    <row r="14764" spans="25:25" x14ac:dyDescent="0.25">
      <c r="Y14764" s="98"/>
    </row>
    <row r="14765" spans="25:25" x14ac:dyDescent="0.25">
      <c r="Y14765" s="98"/>
    </row>
    <row r="14766" spans="25:25" x14ac:dyDescent="0.25">
      <c r="Y14766" s="98"/>
    </row>
    <row r="14767" spans="25:25" x14ac:dyDescent="0.25">
      <c r="Y14767" s="98"/>
    </row>
    <row r="14768" spans="25:25" x14ac:dyDescent="0.25">
      <c r="Y14768" s="98"/>
    </row>
    <row r="14769" spans="25:25" x14ac:dyDescent="0.25">
      <c r="Y14769" s="98"/>
    </row>
    <row r="14770" spans="25:25" x14ac:dyDescent="0.25">
      <c r="Y14770" s="98"/>
    </row>
    <row r="14771" spans="25:25" x14ac:dyDescent="0.25">
      <c r="Y14771" s="98"/>
    </row>
    <row r="14772" spans="25:25" x14ac:dyDescent="0.25">
      <c r="Y14772" s="98"/>
    </row>
    <row r="14773" spans="25:25" x14ac:dyDescent="0.25">
      <c r="Y14773" s="98"/>
    </row>
    <row r="14774" spans="25:25" x14ac:dyDescent="0.25">
      <c r="Y14774" s="98"/>
    </row>
    <row r="14775" spans="25:25" x14ac:dyDescent="0.25">
      <c r="Y14775" s="98"/>
    </row>
    <row r="14776" spans="25:25" x14ac:dyDescent="0.25">
      <c r="Y14776" s="98"/>
    </row>
    <row r="14777" spans="25:25" x14ac:dyDescent="0.25">
      <c r="Y14777" s="98"/>
    </row>
    <row r="14778" spans="25:25" x14ac:dyDescent="0.25">
      <c r="Y14778" s="98"/>
    </row>
    <row r="14779" spans="25:25" x14ac:dyDescent="0.25">
      <c r="Y14779" s="98"/>
    </row>
    <row r="14780" spans="25:25" x14ac:dyDescent="0.25">
      <c r="Y14780" s="98"/>
    </row>
    <row r="14781" spans="25:25" x14ac:dyDescent="0.25">
      <c r="Y14781" s="98"/>
    </row>
    <row r="14782" spans="25:25" x14ac:dyDescent="0.25">
      <c r="Y14782" s="98"/>
    </row>
    <row r="14783" spans="25:25" x14ac:dyDescent="0.25">
      <c r="Y14783" s="98"/>
    </row>
    <row r="14784" spans="25:25" x14ac:dyDescent="0.25">
      <c r="Y14784" s="98"/>
    </row>
    <row r="14785" spans="25:25" x14ac:dyDescent="0.25">
      <c r="Y14785" s="98"/>
    </row>
    <row r="14786" spans="25:25" x14ac:dyDescent="0.25">
      <c r="Y14786" s="98"/>
    </row>
    <row r="14787" spans="25:25" x14ac:dyDescent="0.25">
      <c r="Y14787" s="98"/>
    </row>
    <row r="14788" spans="25:25" x14ac:dyDescent="0.25">
      <c r="Y14788" s="98"/>
    </row>
    <row r="14789" spans="25:25" x14ac:dyDescent="0.25">
      <c r="Y14789" s="98"/>
    </row>
    <row r="14790" spans="25:25" x14ac:dyDescent="0.25">
      <c r="Y14790" s="98"/>
    </row>
    <row r="14791" spans="25:25" x14ac:dyDescent="0.25">
      <c r="Y14791" s="98"/>
    </row>
    <row r="14792" spans="25:25" x14ac:dyDescent="0.25">
      <c r="Y14792" s="98"/>
    </row>
    <row r="14793" spans="25:25" x14ac:dyDescent="0.25">
      <c r="Y14793" s="98"/>
    </row>
    <row r="14794" spans="25:25" x14ac:dyDescent="0.25">
      <c r="Y14794" s="98"/>
    </row>
    <row r="14795" spans="25:25" x14ac:dyDescent="0.25">
      <c r="Y14795" s="98"/>
    </row>
    <row r="14796" spans="25:25" x14ac:dyDescent="0.25">
      <c r="Y14796" s="98"/>
    </row>
    <row r="14797" spans="25:25" x14ac:dyDescent="0.25">
      <c r="Y14797" s="98"/>
    </row>
    <row r="14798" spans="25:25" x14ac:dyDescent="0.25">
      <c r="Y14798" s="98"/>
    </row>
    <row r="14799" spans="25:25" x14ac:dyDescent="0.25">
      <c r="Y14799" s="98"/>
    </row>
    <row r="14800" spans="25:25" x14ac:dyDescent="0.25">
      <c r="Y14800" s="98"/>
    </row>
    <row r="14801" spans="25:25" x14ac:dyDescent="0.25">
      <c r="Y14801" s="98"/>
    </row>
    <row r="14802" spans="25:25" x14ac:dyDescent="0.25">
      <c r="Y14802" s="98"/>
    </row>
    <row r="14803" spans="25:25" x14ac:dyDescent="0.25">
      <c r="Y14803" s="98"/>
    </row>
    <row r="14804" spans="25:25" x14ac:dyDescent="0.25">
      <c r="Y14804" s="98"/>
    </row>
    <row r="14805" spans="25:25" x14ac:dyDescent="0.25">
      <c r="Y14805" s="98"/>
    </row>
    <row r="14806" spans="25:25" x14ac:dyDescent="0.25">
      <c r="Y14806" s="98"/>
    </row>
    <row r="14807" spans="25:25" x14ac:dyDescent="0.25">
      <c r="Y14807" s="98"/>
    </row>
    <row r="14808" spans="25:25" x14ac:dyDescent="0.25">
      <c r="Y14808" s="98"/>
    </row>
    <row r="14809" spans="25:25" x14ac:dyDescent="0.25">
      <c r="Y14809" s="98"/>
    </row>
    <row r="14810" spans="25:25" x14ac:dyDescent="0.25">
      <c r="Y14810" s="98"/>
    </row>
    <row r="14811" spans="25:25" x14ac:dyDescent="0.25">
      <c r="Y14811" s="98"/>
    </row>
    <row r="14812" spans="25:25" x14ac:dyDescent="0.25">
      <c r="Y14812" s="98"/>
    </row>
    <row r="14813" spans="25:25" x14ac:dyDescent="0.25">
      <c r="Y14813" s="98"/>
    </row>
    <row r="14814" spans="25:25" x14ac:dyDescent="0.25">
      <c r="Y14814" s="98"/>
    </row>
    <row r="14815" spans="25:25" x14ac:dyDescent="0.25">
      <c r="Y14815" s="98"/>
    </row>
    <row r="14816" spans="25:25" x14ac:dyDescent="0.25">
      <c r="Y14816" s="98"/>
    </row>
    <row r="14817" spans="25:25" x14ac:dyDescent="0.25">
      <c r="Y14817" s="98"/>
    </row>
    <row r="14818" spans="25:25" x14ac:dyDescent="0.25">
      <c r="Y14818" s="98"/>
    </row>
    <row r="14819" spans="25:25" x14ac:dyDescent="0.25">
      <c r="Y14819" s="98"/>
    </row>
    <row r="14820" spans="25:25" x14ac:dyDescent="0.25">
      <c r="Y14820" s="98"/>
    </row>
    <row r="14821" spans="25:25" x14ac:dyDescent="0.25">
      <c r="Y14821" s="98"/>
    </row>
    <row r="14822" spans="25:25" x14ac:dyDescent="0.25">
      <c r="Y14822" s="98"/>
    </row>
    <row r="14823" spans="25:25" x14ac:dyDescent="0.25">
      <c r="Y14823" s="98"/>
    </row>
    <row r="14824" spans="25:25" x14ac:dyDescent="0.25">
      <c r="Y14824" s="98"/>
    </row>
    <row r="14825" spans="25:25" x14ac:dyDescent="0.25">
      <c r="Y14825" s="98"/>
    </row>
    <row r="14826" spans="25:25" x14ac:dyDescent="0.25">
      <c r="Y14826" s="98"/>
    </row>
    <row r="14827" spans="25:25" x14ac:dyDescent="0.25">
      <c r="Y14827" s="98"/>
    </row>
    <row r="14828" spans="25:25" x14ac:dyDescent="0.25">
      <c r="Y14828" s="98"/>
    </row>
    <row r="14829" spans="25:25" x14ac:dyDescent="0.25">
      <c r="Y14829" s="98"/>
    </row>
    <row r="14830" spans="25:25" x14ac:dyDescent="0.25">
      <c r="Y14830" s="98"/>
    </row>
    <row r="14831" spans="25:25" x14ac:dyDescent="0.25">
      <c r="Y14831" s="98"/>
    </row>
    <row r="14832" spans="25:25" x14ac:dyDescent="0.25">
      <c r="Y14832" s="98"/>
    </row>
    <row r="14833" spans="25:25" x14ac:dyDescent="0.25">
      <c r="Y14833" s="98"/>
    </row>
    <row r="14834" spans="25:25" x14ac:dyDescent="0.25">
      <c r="Y14834" s="98"/>
    </row>
    <row r="14835" spans="25:25" x14ac:dyDescent="0.25">
      <c r="Y14835" s="98"/>
    </row>
    <row r="14836" spans="25:25" x14ac:dyDescent="0.25">
      <c r="Y14836" s="98"/>
    </row>
    <row r="14837" spans="25:25" x14ac:dyDescent="0.25">
      <c r="Y14837" s="98"/>
    </row>
    <row r="14838" spans="25:25" x14ac:dyDescent="0.25">
      <c r="Y14838" s="98"/>
    </row>
    <row r="14839" spans="25:25" x14ac:dyDescent="0.25">
      <c r="Y14839" s="98"/>
    </row>
    <row r="14840" spans="25:25" x14ac:dyDescent="0.25">
      <c r="Y14840" s="98"/>
    </row>
    <row r="14841" spans="25:25" x14ac:dyDescent="0.25">
      <c r="Y14841" s="98"/>
    </row>
    <row r="14842" spans="25:25" x14ac:dyDescent="0.25">
      <c r="Y14842" s="98"/>
    </row>
    <row r="14843" spans="25:25" x14ac:dyDescent="0.25">
      <c r="Y14843" s="98"/>
    </row>
    <row r="14844" spans="25:25" x14ac:dyDescent="0.25">
      <c r="Y14844" s="98"/>
    </row>
    <row r="14845" spans="25:25" x14ac:dyDescent="0.25">
      <c r="Y14845" s="98"/>
    </row>
    <row r="14846" spans="25:25" x14ac:dyDescent="0.25">
      <c r="Y14846" s="98"/>
    </row>
    <row r="14847" spans="25:25" x14ac:dyDescent="0.25">
      <c r="Y14847" s="98"/>
    </row>
    <row r="14848" spans="25:25" x14ac:dyDescent="0.25">
      <c r="Y14848" s="98"/>
    </row>
    <row r="14849" spans="25:25" x14ac:dyDescent="0.25">
      <c r="Y14849" s="98"/>
    </row>
    <row r="14850" spans="25:25" x14ac:dyDescent="0.25">
      <c r="Y14850" s="98"/>
    </row>
    <row r="14851" spans="25:25" x14ac:dyDescent="0.25">
      <c r="Y14851" s="98"/>
    </row>
    <row r="14852" spans="25:25" x14ac:dyDescent="0.25">
      <c r="Y14852" s="98"/>
    </row>
    <row r="14853" spans="25:25" x14ac:dyDescent="0.25">
      <c r="Y14853" s="98"/>
    </row>
    <row r="14854" spans="25:25" x14ac:dyDescent="0.25">
      <c r="Y14854" s="98"/>
    </row>
    <row r="14855" spans="25:25" x14ac:dyDescent="0.25">
      <c r="Y14855" s="98"/>
    </row>
    <row r="14856" spans="25:25" x14ac:dyDescent="0.25">
      <c r="Y14856" s="98"/>
    </row>
    <row r="14857" spans="25:25" x14ac:dyDescent="0.25">
      <c r="Y14857" s="98"/>
    </row>
    <row r="14858" spans="25:25" x14ac:dyDescent="0.25">
      <c r="Y14858" s="98"/>
    </row>
    <row r="14859" spans="25:25" x14ac:dyDescent="0.25">
      <c r="Y14859" s="98"/>
    </row>
    <row r="14860" spans="25:25" x14ac:dyDescent="0.25">
      <c r="Y14860" s="98"/>
    </row>
    <row r="14861" spans="25:25" x14ac:dyDescent="0.25">
      <c r="Y14861" s="98"/>
    </row>
    <row r="14862" spans="25:25" x14ac:dyDescent="0.25">
      <c r="Y14862" s="98"/>
    </row>
    <row r="14863" spans="25:25" x14ac:dyDescent="0.25">
      <c r="Y14863" s="98"/>
    </row>
    <row r="14864" spans="25:25" x14ac:dyDescent="0.25">
      <c r="Y14864" s="98"/>
    </row>
    <row r="14865" spans="25:25" x14ac:dyDescent="0.25">
      <c r="Y14865" s="98"/>
    </row>
    <row r="14866" spans="25:25" x14ac:dyDescent="0.25">
      <c r="Y14866" s="98"/>
    </row>
    <row r="14867" spans="25:25" x14ac:dyDescent="0.25">
      <c r="Y14867" s="98"/>
    </row>
    <row r="14868" spans="25:25" x14ac:dyDescent="0.25">
      <c r="Y14868" s="98"/>
    </row>
    <row r="14869" spans="25:25" x14ac:dyDescent="0.25">
      <c r="Y14869" s="98"/>
    </row>
    <row r="14870" spans="25:25" x14ac:dyDescent="0.25">
      <c r="Y14870" s="98"/>
    </row>
    <row r="14871" spans="25:25" x14ac:dyDescent="0.25">
      <c r="Y14871" s="98"/>
    </row>
    <row r="14872" spans="25:25" x14ac:dyDescent="0.25">
      <c r="Y14872" s="98"/>
    </row>
    <row r="14873" spans="25:25" x14ac:dyDescent="0.25">
      <c r="Y14873" s="98"/>
    </row>
    <row r="14874" spans="25:25" x14ac:dyDescent="0.25">
      <c r="Y14874" s="98"/>
    </row>
    <row r="14875" spans="25:25" x14ac:dyDescent="0.25">
      <c r="Y14875" s="98"/>
    </row>
    <row r="14876" spans="25:25" x14ac:dyDescent="0.25">
      <c r="Y14876" s="98"/>
    </row>
    <row r="14877" spans="25:25" x14ac:dyDescent="0.25">
      <c r="Y14877" s="98"/>
    </row>
    <row r="14878" spans="25:25" x14ac:dyDescent="0.25">
      <c r="Y14878" s="98"/>
    </row>
    <row r="14879" spans="25:25" x14ac:dyDescent="0.25">
      <c r="Y14879" s="98"/>
    </row>
    <row r="14880" spans="25:25" x14ac:dyDescent="0.25">
      <c r="Y14880" s="98"/>
    </row>
    <row r="14881" spans="25:25" x14ac:dyDescent="0.25">
      <c r="Y14881" s="98"/>
    </row>
    <row r="14882" spans="25:25" x14ac:dyDescent="0.25">
      <c r="Y14882" s="98"/>
    </row>
    <row r="14883" spans="25:25" x14ac:dyDescent="0.25">
      <c r="Y14883" s="98"/>
    </row>
    <row r="14884" spans="25:25" x14ac:dyDescent="0.25">
      <c r="Y14884" s="98"/>
    </row>
    <row r="14885" spans="25:25" x14ac:dyDescent="0.25">
      <c r="Y14885" s="98"/>
    </row>
    <row r="14886" spans="25:25" x14ac:dyDescent="0.25">
      <c r="Y14886" s="98"/>
    </row>
    <row r="14887" spans="25:25" x14ac:dyDescent="0.25">
      <c r="Y14887" s="98"/>
    </row>
    <row r="14888" spans="25:25" x14ac:dyDescent="0.25">
      <c r="Y14888" s="98"/>
    </row>
    <row r="14889" spans="25:25" x14ac:dyDescent="0.25">
      <c r="Y14889" s="98"/>
    </row>
    <row r="14890" spans="25:25" x14ac:dyDescent="0.25">
      <c r="Y14890" s="98"/>
    </row>
    <row r="14891" spans="25:25" x14ac:dyDescent="0.25">
      <c r="Y14891" s="98"/>
    </row>
    <row r="14892" spans="25:25" x14ac:dyDescent="0.25">
      <c r="Y14892" s="98"/>
    </row>
    <row r="14893" spans="25:25" x14ac:dyDescent="0.25">
      <c r="Y14893" s="98"/>
    </row>
    <row r="14894" spans="25:25" x14ac:dyDescent="0.25">
      <c r="Y14894" s="98"/>
    </row>
    <row r="14895" spans="25:25" x14ac:dyDescent="0.25">
      <c r="Y14895" s="98"/>
    </row>
    <row r="14896" spans="25:25" x14ac:dyDescent="0.25">
      <c r="Y14896" s="98"/>
    </row>
    <row r="14897" spans="25:25" x14ac:dyDescent="0.25">
      <c r="Y14897" s="98"/>
    </row>
    <row r="14898" spans="25:25" x14ac:dyDescent="0.25">
      <c r="Y14898" s="98"/>
    </row>
    <row r="14899" spans="25:25" x14ac:dyDescent="0.25">
      <c r="Y14899" s="98"/>
    </row>
    <row r="14900" spans="25:25" x14ac:dyDescent="0.25">
      <c r="Y14900" s="98"/>
    </row>
    <row r="14901" spans="25:25" x14ac:dyDescent="0.25">
      <c r="Y14901" s="98"/>
    </row>
    <row r="14902" spans="25:25" x14ac:dyDescent="0.25">
      <c r="Y14902" s="98"/>
    </row>
    <row r="14903" spans="25:25" x14ac:dyDescent="0.25">
      <c r="Y14903" s="98"/>
    </row>
    <row r="14904" spans="25:25" x14ac:dyDescent="0.25">
      <c r="Y14904" s="98"/>
    </row>
    <row r="14905" spans="25:25" x14ac:dyDescent="0.25">
      <c r="Y14905" s="98"/>
    </row>
    <row r="14906" spans="25:25" x14ac:dyDescent="0.25">
      <c r="Y14906" s="98"/>
    </row>
    <row r="14907" spans="25:25" x14ac:dyDescent="0.25">
      <c r="Y14907" s="98"/>
    </row>
    <row r="14908" spans="25:25" x14ac:dyDescent="0.25">
      <c r="Y14908" s="98"/>
    </row>
    <row r="14909" spans="25:25" x14ac:dyDescent="0.25">
      <c r="Y14909" s="98"/>
    </row>
    <row r="14910" spans="25:25" x14ac:dyDescent="0.25">
      <c r="Y14910" s="98"/>
    </row>
    <row r="14911" spans="25:25" x14ac:dyDescent="0.25">
      <c r="Y14911" s="98"/>
    </row>
    <row r="14912" spans="25:25" x14ac:dyDescent="0.25">
      <c r="Y14912" s="98"/>
    </row>
    <row r="14913" spans="25:25" x14ac:dyDescent="0.25">
      <c r="Y14913" s="98"/>
    </row>
    <row r="14914" spans="25:25" x14ac:dyDescent="0.25">
      <c r="Y14914" s="98"/>
    </row>
    <row r="14915" spans="25:25" x14ac:dyDescent="0.25">
      <c r="Y14915" s="98"/>
    </row>
    <row r="14916" spans="25:25" x14ac:dyDescent="0.25">
      <c r="Y14916" s="98"/>
    </row>
    <row r="14917" spans="25:25" x14ac:dyDescent="0.25">
      <c r="Y14917" s="98"/>
    </row>
    <row r="14918" spans="25:25" x14ac:dyDescent="0.25">
      <c r="Y14918" s="98"/>
    </row>
    <row r="14919" spans="25:25" x14ac:dyDescent="0.25">
      <c r="Y14919" s="98"/>
    </row>
    <row r="14920" spans="25:25" x14ac:dyDescent="0.25">
      <c r="Y14920" s="98"/>
    </row>
    <row r="14921" spans="25:25" x14ac:dyDescent="0.25">
      <c r="Y14921" s="98"/>
    </row>
    <row r="14922" spans="25:25" x14ac:dyDescent="0.25">
      <c r="Y14922" s="98"/>
    </row>
    <row r="14923" spans="25:25" x14ac:dyDescent="0.25">
      <c r="Y14923" s="98"/>
    </row>
    <row r="14924" spans="25:25" x14ac:dyDescent="0.25">
      <c r="Y14924" s="98"/>
    </row>
    <row r="14925" spans="25:25" x14ac:dyDescent="0.25">
      <c r="Y14925" s="98"/>
    </row>
    <row r="14926" spans="25:25" x14ac:dyDescent="0.25">
      <c r="Y14926" s="98"/>
    </row>
    <row r="14927" spans="25:25" x14ac:dyDescent="0.25">
      <c r="Y14927" s="98"/>
    </row>
    <row r="14928" spans="25:25" x14ac:dyDescent="0.25">
      <c r="Y14928" s="98"/>
    </row>
    <row r="14929" spans="25:25" x14ac:dyDescent="0.25">
      <c r="Y14929" s="98"/>
    </row>
    <row r="14930" spans="25:25" x14ac:dyDescent="0.25">
      <c r="Y14930" s="98"/>
    </row>
    <row r="14931" spans="25:25" x14ac:dyDescent="0.25">
      <c r="Y14931" s="98"/>
    </row>
    <row r="14932" spans="25:25" x14ac:dyDescent="0.25">
      <c r="Y14932" s="98"/>
    </row>
    <row r="14933" spans="25:25" x14ac:dyDescent="0.25">
      <c r="Y14933" s="98"/>
    </row>
    <row r="14934" spans="25:25" x14ac:dyDescent="0.25">
      <c r="Y14934" s="98"/>
    </row>
    <row r="14935" spans="25:25" x14ac:dyDescent="0.25">
      <c r="Y14935" s="98"/>
    </row>
    <row r="14936" spans="25:25" x14ac:dyDescent="0.25">
      <c r="Y14936" s="98"/>
    </row>
    <row r="14937" spans="25:25" x14ac:dyDescent="0.25">
      <c r="Y14937" s="98"/>
    </row>
    <row r="14938" spans="25:25" x14ac:dyDescent="0.25">
      <c r="Y14938" s="98"/>
    </row>
    <row r="14939" spans="25:25" x14ac:dyDescent="0.25">
      <c r="Y14939" s="98"/>
    </row>
    <row r="14940" spans="25:25" x14ac:dyDescent="0.25">
      <c r="Y14940" s="98"/>
    </row>
    <row r="14941" spans="25:25" x14ac:dyDescent="0.25">
      <c r="Y14941" s="98"/>
    </row>
    <row r="14942" spans="25:25" x14ac:dyDescent="0.25">
      <c r="Y14942" s="98"/>
    </row>
    <row r="14943" spans="25:25" x14ac:dyDescent="0.25">
      <c r="Y14943" s="98"/>
    </row>
    <row r="14944" spans="25:25" x14ac:dyDescent="0.25">
      <c r="Y14944" s="98"/>
    </row>
    <row r="14945" spans="25:25" x14ac:dyDescent="0.25">
      <c r="Y14945" s="98"/>
    </row>
    <row r="14946" spans="25:25" x14ac:dyDescent="0.25">
      <c r="Y14946" s="98"/>
    </row>
    <row r="14947" spans="25:25" x14ac:dyDescent="0.25">
      <c r="Y14947" s="98"/>
    </row>
    <row r="14948" spans="25:25" x14ac:dyDescent="0.25">
      <c r="Y14948" s="98"/>
    </row>
    <row r="14949" spans="25:25" x14ac:dyDescent="0.25">
      <c r="Y14949" s="98"/>
    </row>
    <row r="14950" spans="25:25" x14ac:dyDescent="0.25">
      <c r="Y14950" s="98"/>
    </row>
    <row r="14951" spans="25:25" x14ac:dyDescent="0.25">
      <c r="Y14951" s="98"/>
    </row>
    <row r="14952" spans="25:25" x14ac:dyDescent="0.25">
      <c r="Y14952" s="98"/>
    </row>
    <row r="14953" spans="25:25" x14ac:dyDescent="0.25">
      <c r="Y14953" s="98"/>
    </row>
    <row r="14954" spans="25:25" x14ac:dyDescent="0.25">
      <c r="Y14954" s="98"/>
    </row>
    <row r="14955" spans="25:25" x14ac:dyDescent="0.25">
      <c r="Y14955" s="98"/>
    </row>
    <row r="14956" spans="25:25" x14ac:dyDescent="0.25">
      <c r="Y14956" s="98"/>
    </row>
    <row r="14957" spans="25:25" x14ac:dyDescent="0.25">
      <c r="Y14957" s="98"/>
    </row>
    <row r="14958" spans="25:25" x14ac:dyDescent="0.25">
      <c r="Y14958" s="98"/>
    </row>
    <row r="14959" spans="25:25" x14ac:dyDescent="0.25">
      <c r="Y14959" s="98"/>
    </row>
    <row r="14960" spans="25:25" x14ac:dyDescent="0.25">
      <c r="Y14960" s="98"/>
    </row>
    <row r="14961" spans="25:25" x14ac:dyDescent="0.25">
      <c r="Y14961" s="98"/>
    </row>
    <row r="14962" spans="25:25" x14ac:dyDescent="0.25">
      <c r="Y14962" s="98"/>
    </row>
    <row r="14963" spans="25:25" x14ac:dyDescent="0.25">
      <c r="Y14963" s="98"/>
    </row>
    <row r="14964" spans="25:25" x14ac:dyDescent="0.25">
      <c r="Y14964" s="98"/>
    </row>
    <row r="14965" spans="25:25" x14ac:dyDescent="0.25">
      <c r="Y14965" s="98"/>
    </row>
    <row r="14966" spans="25:25" x14ac:dyDescent="0.25">
      <c r="Y14966" s="98"/>
    </row>
    <row r="14967" spans="25:25" x14ac:dyDescent="0.25">
      <c r="Y14967" s="98"/>
    </row>
    <row r="14968" spans="25:25" x14ac:dyDescent="0.25">
      <c r="Y14968" s="98"/>
    </row>
    <row r="14969" spans="25:25" x14ac:dyDescent="0.25">
      <c r="Y14969" s="98"/>
    </row>
    <row r="14970" spans="25:25" x14ac:dyDescent="0.25">
      <c r="Y14970" s="98"/>
    </row>
    <row r="14971" spans="25:25" x14ac:dyDescent="0.25">
      <c r="Y14971" s="98"/>
    </row>
    <row r="14972" spans="25:25" x14ac:dyDescent="0.25">
      <c r="Y14972" s="98"/>
    </row>
    <row r="14973" spans="25:25" x14ac:dyDescent="0.25">
      <c r="Y14973" s="98"/>
    </row>
    <row r="14974" spans="25:25" x14ac:dyDescent="0.25">
      <c r="Y14974" s="98"/>
    </row>
    <row r="14975" spans="25:25" x14ac:dyDescent="0.25">
      <c r="Y14975" s="98"/>
    </row>
    <row r="14976" spans="25:25" x14ac:dyDescent="0.25">
      <c r="Y14976" s="98"/>
    </row>
    <row r="14977" spans="25:25" x14ac:dyDescent="0.25">
      <c r="Y14977" s="98"/>
    </row>
    <row r="14978" spans="25:25" x14ac:dyDescent="0.25">
      <c r="Y14978" s="98"/>
    </row>
    <row r="14979" spans="25:25" x14ac:dyDescent="0.25">
      <c r="Y14979" s="98"/>
    </row>
    <row r="14980" spans="25:25" x14ac:dyDescent="0.25">
      <c r="Y14980" s="98"/>
    </row>
    <row r="14981" spans="25:25" x14ac:dyDescent="0.25">
      <c r="Y14981" s="98"/>
    </row>
    <row r="14982" spans="25:25" x14ac:dyDescent="0.25">
      <c r="Y14982" s="98"/>
    </row>
    <row r="14983" spans="25:25" x14ac:dyDescent="0.25">
      <c r="Y14983" s="98"/>
    </row>
    <row r="14984" spans="25:25" x14ac:dyDescent="0.25">
      <c r="Y14984" s="98"/>
    </row>
    <row r="14985" spans="25:25" x14ac:dyDescent="0.25">
      <c r="Y14985" s="98"/>
    </row>
    <row r="14986" spans="25:25" x14ac:dyDescent="0.25">
      <c r="Y14986" s="98"/>
    </row>
    <row r="14987" spans="25:25" x14ac:dyDescent="0.25">
      <c r="Y14987" s="98"/>
    </row>
    <row r="14988" spans="25:25" x14ac:dyDescent="0.25">
      <c r="Y14988" s="98"/>
    </row>
    <row r="14989" spans="25:25" x14ac:dyDescent="0.25">
      <c r="Y14989" s="98"/>
    </row>
    <row r="14990" spans="25:25" x14ac:dyDescent="0.25">
      <c r="Y14990" s="98"/>
    </row>
    <row r="14991" spans="25:25" x14ac:dyDescent="0.25">
      <c r="Y14991" s="98"/>
    </row>
    <row r="14992" spans="25:25" x14ac:dyDescent="0.25">
      <c r="Y14992" s="98"/>
    </row>
    <row r="14993" spans="25:25" x14ac:dyDescent="0.25">
      <c r="Y14993" s="98"/>
    </row>
    <row r="14994" spans="25:25" x14ac:dyDescent="0.25">
      <c r="Y14994" s="98"/>
    </row>
    <row r="14995" spans="25:25" x14ac:dyDescent="0.25">
      <c r="Y14995" s="98"/>
    </row>
    <row r="14996" spans="25:25" x14ac:dyDescent="0.25">
      <c r="Y14996" s="98"/>
    </row>
    <row r="14997" spans="25:25" x14ac:dyDescent="0.25">
      <c r="Y14997" s="98"/>
    </row>
    <row r="14998" spans="25:25" x14ac:dyDescent="0.25">
      <c r="Y14998" s="98"/>
    </row>
    <row r="14999" spans="25:25" x14ac:dyDescent="0.25">
      <c r="Y14999" s="98"/>
    </row>
    <row r="15000" spans="25:25" x14ac:dyDescent="0.25">
      <c r="Y15000" s="98"/>
    </row>
    <row r="15001" spans="25:25" x14ac:dyDescent="0.25">
      <c r="Y15001" s="98"/>
    </row>
    <row r="15002" spans="25:25" x14ac:dyDescent="0.25">
      <c r="Y15002" s="98"/>
    </row>
    <row r="15003" spans="25:25" x14ac:dyDescent="0.25">
      <c r="Y15003" s="98"/>
    </row>
    <row r="15004" spans="25:25" x14ac:dyDescent="0.25">
      <c r="Y15004" s="98"/>
    </row>
    <row r="15005" spans="25:25" x14ac:dyDescent="0.25">
      <c r="Y15005" s="98"/>
    </row>
    <row r="15006" spans="25:25" x14ac:dyDescent="0.25">
      <c r="Y15006" s="98"/>
    </row>
    <row r="15007" spans="25:25" x14ac:dyDescent="0.25">
      <c r="Y15007" s="98"/>
    </row>
    <row r="15008" spans="25:25" x14ac:dyDescent="0.25">
      <c r="Y15008" s="98"/>
    </row>
    <row r="15009" spans="25:25" x14ac:dyDescent="0.25">
      <c r="Y15009" s="98"/>
    </row>
    <row r="15010" spans="25:25" x14ac:dyDescent="0.25">
      <c r="Y15010" s="98"/>
    </row>
    <row r="15011" spans="25:25" x14ac:dyDescent="0.25">
      <c r="Y15011" s="98"/>
    </row>
    <row r="15012" spans="25:25" x14ac:dyDescent="0.25">
      <c r="Y15012" s="98"/>
    </row>
    <row r="15013" spans="25:25" x14ac:dyDescent="0.25">
      <c r="Y15013" s="98"/>
    </row>
    <row r="15014" spans="25:25" x14ac:dyDescent="0.25">
      <c r="Y15014" s="98"/>
    </row>
    <row r="15015" spans="25:25" x14ac:dyDescent="0.25">
      <c r="Y15015" s="98"/>
    </row>
    <row r="15016" spans="25:25" x14ac:dyDescent="0.25">
      <c r="Y15016" s="98"/>
    </row>
    <row r="15017" spans="25:25" x14ac:dyDescent="0.25">
      <c r="Y15017" s="98"/>
    </row>
    <row r="15018" spans="25:25" x14ac:dyDescent="0.25">
      <c r="Y15018" s="98"/>
    </row>
    <row r="15019" spans="25:25" x14ac:dyDescent="0.25">
      <c r="Y15019" s="98"/>
    </row>
    <row r="15020" spans="25:25" x14ac:dyDescent="0.25">
      <c r="Y15020" s="98"/>
    </row>
    <row r="15021" spans="25:25" x14ac:dyDescent="0.25">
      <c r="Y15021" s="98"/>
    </row>
    <row r="15022" spans="25:25" x14ac:dyDescent="0.25">
      <c r="Y15022" s="98"/>
    </row>
    <row r="15023" spans="25:25" x14ac:dyDescent="0.25">
      <c r="Y15023" s="98"/>
    </row>
    <row r="15024" spans="25:25" x14ac:dyDescent="0.25">
      <c r="Y15024" s="98"/>
    </row>
    <row r="15025" spans="25:25" x14ac:dyDescent="0.25">
      <c r="Y15025" s="98"/>
    </row>
    <row r="15026" spans="25:25" x14ac:dyDescent="0.25">
      <c r="Y15026" s="98"/>
    </row>
    <row r="15027" spans="25:25" x14ac:dyDescent="0.25">
      <c r="Y15027" s="98"/>
    </row>
    <row r="15028" spans="25:25" x14ac:dyDescent="0.25">
      <c r="Y15028" s="98"/>
    </row>
    <row r="15029" spans="25:25" x14ac:dyDescent="0.25">
      <c r="Y15029" s="98"/>
    </row>
    <row r="15030" spans="25:25" x14ac:dyDescent="0.25">
      <c r="Y15030" s="98"/>
    </row>
    <row r="15031" spans="25:25" x14ac:dyDescent="0.25">
      <c r="Y15031" s="98"/>
    </row>
    <row r="15032" spans="25:25" x14ac:dyDescent="0.25">
      <c r="Y15032" s="98"/>
    </row>
    <row r="15033" spans="25:25" x14ac:dyDescent="0.25">
      <c r="Y15033" s="98"/>
    </row>
    <row r="15034" spans="25:25" x14ac:dyDescent="0.25">
      <c r="Y15034" s="98"/>
    </row>
    <row r="15035" spans="25:25" x14ac:dyDescent="0.25">
      <c r="Y15035" s="98"/>
    </row>
    <row r="15036" spans="25:25" x14ac:dyDescent="0.25">
      <c r="Y15036" s="98"/>
    </row>
    <row r="15037" spans="25:25" x14ac:dyDescent="0.25">
      <c r="Y15037" s="98"/>
    </row>
    <row r="15038" spans="25:25" x14ac:dyDescent="0.25">
      <c r="Y15038" s="98"/>
    </row>
    <row r="15039" spans="25:25" x14ac:dyDescent="0.25">
      <c r="Y15039" s="98"/>
    </row>
    <row r="15040" spans="25:25" x14ac:dyDescent="0.25">
      <c r="Y15040" s="98"/>
    </row>
    <row r="15041" spans="25:25" x14ac:dyDescent="0.25">
      <c r="Y15041" s="98"/>
    </row>
    <row r="15042" spans="25:25" x14ac:dyDescent="0.25">
      <c r="Y15042" s="98"/>
    </row>
    <row r="15043" spans="25:25" x14ac:dyDescent="0.25">
      <c r="Y15043" s="98"/>
    </row>
    <row r="15044" spans="25:25" x14ac:dyDescent="0.25">
      <c r="Y15044" s="98"/>
    </row>
    <row r="15045" spans="25:25" x14ac:dyDescent="0.25">
      <c r="Y15045" s="98"/>
    </row>
    <row r="15046" spans="25:25" x14ac:dyDescent="0.25">
      <c r="Y15046" s="98"/>
    </row>
    <row r="15047" spans="25:25" x14ac:dyDescent="0.25">
      <c r="Y15047" s="98"/>
    </row>
    <row r="15048" spans="25:25" x14ac:dyDescent="0.25">
      <c r="Y15048" s="98"/>
    </row>
    <row r="15049" spans="25:25" x14ac:dyDescent="0.25">
      <c r="Y15049" s="98"/>
    </row>
    <row r="15050" spans="25:25" x14ac:dyDescent="0.25">
      <c r="Y15050" s="98"/>
    </row>
    <row r="15051" spans="25:25" x14ac:dyDescent="0.25">
      <c r="Y15051" s="98"/>
    </row>
    <row r="15052" spans="25:25" x14ac:dyDescent="0.25">
      <c r="Y15052" s="98"/>
    </row>
    <row r="15053" spans="25:25" x14ac:dyDescent="0.25">
      <c r="Y15053" s="98"/>
    </row>
    <row r="15054" spans="25:25" x14ac:dyDescent="0.25">
      <c r="Y15054" s="98"/>
    </row>
    <row r="15055" spans="25:25" x14ac:dyDescent="0.25">
      <c r="Y15055" s="98"/>
    </row>
    <row r="15056" spans="25:25" x14ac:dyDescent="0.25">
      <c r="Y15056" s="98"/>
    </row>
    <row r="15057" spans="25:25" x14ac:dyDescent="0.25">
      <c r="Y15057" s="98"/>
    </row>
    <row r="15058" spans="25:25" x14ac:dyDescent="0.25">
      <c r="Y15058" s="98"/>
    </row>
    <row r="15059" spans="25:25" x14ac:dyDescent="0.25">
      <c r="Y15059" s="98"/>
    </row>
    <row r="15060" spans="25:25" x14ac:dyDescent="0.25">
      <c r="Y15060" s="98"/>
    </row>
    <row r="15061" spans="25:25" x14ac:dyDescent="0.25">
      <c r="Y15061" s="98"/>
    </row>
    <row r="15062" spans="25:25" x14ac:dyDescent="0.25">
      <c r="Y15062" s="98"/>
    </row>
    <row r="15063" spans="25:25" x14ac:dyDescent="0.25">
      <c r="Y15063" s="98"/>
    </row>
    <row r="15064" spans="25:25" x14ac:dyDescent="0.25">
      <c r="Y15064" s="98"/>
    </row>
    <row r="15065" spans="25:25" x14ac:dyDescent="0.25">
      <c r="Y15065" s="98"/>
    </row>
    <row r="15066" spans="25:25" x14ac:dyDescent="0.25">
      <c r="Y15066" s="98"/>
    </row>
    <row r="15067" spans="25:25" x14ac:dyDescent="0.25">
      <c r="Y15067" s="98"/>
    </row>
    <row r="15068" spans="25:25" x14ac:dyDescent="0.25">
      <c r="Y15068" s="98"/>
    </row>
    <row r="15069" spans="25:25" x14ac:dyDescent="0.25">
      <c r="Y15069" s="98"/>
    </row>
    <row r="15070" spans="25:25" x14ac:dyDescent="0.25">
      <c r="Y15070" s="98"/>
    </row>
    <row r="15071" spans="25:25" x14ac:dyDescent="0.25">
      <c r="Y15071" s="98"/>
    </row>
    <row r="15072" spans="25:25" x14ac:dyDescent="0.25">
      <c r="Y15072" s="98"/>
    </row>
    <row r="15073" spans="25:25" x14ac:dyDescent="0.25">
      <c r="Y15073" s="98"/>
    </row>
    <row r="15074" spans="25:25" x14ac:dyDescent="0.25">
      <c r="Y15074" s="98"/>
    </row>
    <row r="15075" spans="25:25" x14ac:dyDescent="0.25">
      <c r="Y15075" s="98"/>
    </row>
    <row r="15076" spans="25:25" x14ac:dyDescent="0.25">
      <c r="Y15076" s="98"/>
    </row>
    <row r="15077" spans="25:25" x14ac:dyDescent="0.25">
      <c r="Y15077" s="98"/>
    </row>
    <row r="15078" spans="25:25" x14ac:dyDescent="0.25">
      <c r="Y15078" s="98"/>
    </row>
    <row r="15079" spans="25:25" x14ac:dyDescent="0.25">
      <c r="Y15079" s="98"/>
    </row>
    <row r="15080" spans="25:25" x14ac:dyDescent="0.25">
      <c r="Y15080" s="98"/>
    </row>
    <row r="15081" spans="25:25" x14ac:dyDescent="0.25">
      <c r="Y15081" s="98"/>
    </row>
    <row r="15082" spans="25:25" x14ac:dyDescent="0.25">
      <c r="Y15082" s="98"/>
    </row>
    <row r="15083" spans="25:25" x14ac:dyDescent="0.25">
      <c r="Y15083" s="98"/>
    </row>
    <row r="15084" spans="25:25" x14ac:dyDescent="0.25">
      <c r="Y15084" s="98"/>
    </row>
    <row r="15085" spans="25:25" x14ac:dyDescent="0.25">
      <c r="Y15085" s="98"/>
    </row>
    <row r="15086" spans="25:25" x14ac:dyDescent="0.25">
      <c r="Y15086" s="98"/>
    </row>
    <row r="15087" spans="25:25" x14ac:dyDescent="0.25">
      <c r="Y15087" s="98"/>
    </row>
    <row r="15088" spans="25:25" x14ac:dyDescent="0.25">
      <c r="Y15088" s="98"/>
    </row>
    <row r="15089" spans="25:25" x14ac:dyDescent="0.25">
      <c r="Y15089" s="98"/>
    </row>
    <row r="15090" spans="25:25" x14ac:dyDescent="0.25">
      <c r="Y15090" s="98"/>
    </row>
    <row r="15091" spans="25:25" x14ac:dyDescent="0.25">
      <c r="Y15091" s="98"/>
    </row>
    <row r="15092" spans="25:25" x14ac:dyDescent="0.25">
      <c r="Y15092" s="98"/>
    </row>
    <row r="15093" spans="25:25" x14ac:dyDescent="0.25">
      <c r="Y15093" s="98"/>
    </row>
    <row r="15094" spans="25:25" x14ac:dyDescent="0.25">
      <c r="Y15094" s="98"/>
    </row>
    <row r="15095" spans="25:25" x14ac:dyDescent="0.25">
      <c r="Y15095" s="98"/>
    </row>
    <row r="15096" spans="25:25" x14ac:dyDescent="0.25">
      <c r="Y15096" s="98"/>
    </row>
    <row r="15097" spans="25:25" x14ac:dyDescent="0.25">
      <c r="Y15097" s="98"/>
    </row>
    <row r="15098" spans="25:25" x14ac:dyDescent="0.25">
      <c r="Y15098" s="98"/>
    </row>
    <row r="15099" spans="25:25" x14ac:dyDescent="0.25">
      <c r="Y15099" s="98"/>
    </row>
    <row r="15100" spans="25:25" x14ac:dyDescent="0.25">
      <c r="Y15100" s="98"/>
    </row>
    <row r="15101" spans="25:25" x14ac:dyDescent="0.25">
      <c r="Y15101" s="98"/>
    </row>
    <row r="15102" spans="25:25" x14ac:dyDescent="0.25">
      <c r="Y15102" s="98"/>
    </row>
    <row r="15103" spans="25:25" x14ac:dyDescent="0.25">
      <c r="Y15103" s="98"/>
    </row>
    <row r="15104" spans="25:25" x14ac:dyDescent="0.25">
      <c r="Y15104" s="98"/>
    </row>
    <row r="15105" spans="25:25" x14ac:dyDescent="0.25">
      <c r="Y15105" s="98"/>
    </row>
    <row r="15106" spans="25:25" x14ac:dyDescent="0.25">
      <c r="Y15106" s="98"/>
    </row>
    <row r="15107" spans="25:25" x14ac:dyDescent="0.25">
      <c r="Y15107" s="98"/>
    </row>
    <row r="15108" spans="25:25" x14ac:dyDescent="0.25">
      <c r="Y15108" s="98"/>
    </row>
    <row r="15109" spans="25:25" x14ac:dyDescent="0.25">
      <c r="Y15109" s="98"/>
    </row>
    <row r="15110" spans="25:25" x14ac:dyDescent="0.25">
      <c r="Y15110" s="98"/>
    </row>
    <row r="15111" spans="25:25" x14ac:dyDescent="0.25">
      <c r="Y15111" s="98"/>
    </row>
    <row r="15112" spans="25:25" x14ac:dyDescent="0.25">
      <c r="Y15112" s="98"/>
    </row>
    <row r="15113" spans="25:25" x14ac:dyDescent="0.25">
      <c r="Y15113" s="98"/>
    </row>
    <row r="15114" spans="25:25" x14ac:dyDescent="0.25">
      <c r="Y15114" s="98"/>
    </row>
    <row r="15115" spans="25:25" x14ac:dyDescent="0.25">
      <c r="Y15115" s="98"/>
    </row>
    <row r="15116" spans="25:25" x14ac:dyDescent="0.25">
      <c r="Y15116" s="98"/>
    </row>
    <row r="15117" spans="25:25" x14ac:dyDescent="0.25">
      <c r="Y15117" s="98"/>
    </row>
    <row r="15118" spans="25:25" x14ac:dyDescent="0.25">
      <c r="Y15118" s="98"/>
    </row>
    <row r="15119" spans="25:25" x14ac:dyDescent="0.25">
      <c r="Y15119" s="98"/>
    </row>
    <row r="15120" spans="25:25" x14ac:dyDescent="0.25">
      <c r="Y15120" s="98"/>
    </row>
    <row r="15121" spans="25:25" x14ac:dyDescent="0.25">
      <c r="Y15121" s="98"/>
    </row>
    <row r="15122" spans="25:25" x14ac:dyDescent="0.25">
      <c r="Y15122" s="98"/>
    </row>
    <row r="15123" spans="25:25" x14ac:dyDescent="0.25">
      <c r="Y15123" s="98"/>
    </row>
    <row r="15124" spans="25:25" x14ac:dyDescent="0.25">
      <c r="Y15124" s="98"/>
    </row>
    <row r="15125" spans="25:25" x14ac:dyDescent="0.25">
      <c r="Y15125" s="98"/>
    </row>
    <row r="15126" spans="25:25" x14ac:dyDescent="0.25">
      <c r="Y15126" s="98"/>
    </row>
    <row r="15127" spans="25:25" x14ac:dyDescent="0.25">
      <c r="Y15127" s="98"/>
    </row>
    <row r="15128" spans="25:25" x14ac:dyDescent="0.25">
      <c r="Y15128" s="98"/>
    </row>
    <row r="15129" spans="25:25" x14ac:dyDescent="0.25">
      <c r="Y15129" s="98"/>
    </row>
    <row r="15130" spans="25:25" x14ac:dyDescent="0.25">
      <c r="Y15130" s="98"/>
    </row>
    <row r="15131" spans="25:25" x14ac:dyDescent="0.25">
      <c r="Y15131" s="98"/>
    </row>
    <row r="15132" spans="25:25" x14ac:dyDescent="0.25">
      <c r="Y15132" s="98"/>
    </row>
    <row r="15133" spans="25:25" x14ac:dyDescent="0.25">
      <c r="Y15133" s="98"/>
    </row>
    <row r="15134" spans="25:25" x14ac:dyDescent="0.25">
      <c r="Y15134" s="98"/>
    </row>
    <row r="15135" spans="25:25" x14ac:dyDescent="0.25">
      <c r="Y15135" s="98"/>
    </row>
    <row r="15136" spans="25:25" x14ac:dyDescent="0.25">
      <c r="Y15136" s="98"/>
    </row>
    <row r="15137" spans="25:25" x14ac:dyDescent="0.25">
      <c r="Y15137" s="98"/>
    </row>
    <row r="15138" spans="25:25" x14ac:dyDescent="0.25">
      <c r="Y15138" s="98"/>
    </row>
    <row r="15139" spans="25:25" x14ac:dyDescent="0.25">
      <c r="Y15139" s="98"/>
    </row>
    <row r="15140" spans="25:25" x14ac:dyDescent="0.25">
      <c r="Y15140" s="98"/>
    </row>
    <row r="15141" spans="25:25" x14ac:dyDescent="0.25">
      <c r="Y15141" s="98"/>
    </row>
    <row r="15142" spans="25:25" x14ac:dyDescent="0.25">
      <c r="Y15142" s="98"/>
    </row>
    <row r="15143" spans="25:25" x14ac:dyDescent="0.25">
      <c r="Y15143" s="98"/>
    </row>
    <row r="15144" spans="25:25" x14ac:dyDescent="0.25">
      <c r="Y15144" s="98"/>
    </row>
    <row r="15145" spans="25:25" x14ac:dyDescent="0.25">
      <c r="Y15145" s="98"/>
    </row>
    <row r="15146" spans="25:25" x14ac:dyDescent="0.25">
      <c r="Y15146" s="98"/>
    </row>
    <row r="15147" spans="25:25" x14ac:dyDescent="0.25">
      <c r="Y15147" s="98"/>
    </row>
    <row r="15148" spans="25:25" x14ac:dyDescent="0.25">
      <c r="Y15148" s="98"/>
    </row>
    <row r="15149" spans="25:25" x14ac:dyDescent="0.25">
      <c r="Y15149" s="98"/>
    </row>
    <row r="15150" spans="25:25" x14ac:dyDescent="0.25">
      <c r="Y15150" s="98"/>
    </row>
    <row r="15151" spans="25:25" x14ac:dyDescent="0.25">
      <c r="Y15151" s="98"/>
    </row>
    <row r="15152" spans="25:25" x14ac:dyDescent="0.25">
      <c r="Y15152" s="98"/>
    </row>
    <row r="15153" spans="25:25" x14ac:dyDescent="0.25">
      <c r="Y15153" s="98"/>
    </row>
    <row r="15154" spans="25:25" x14ac:dyDescent="0.25">
      <c r="Y15154" s="98"/>
    </row>
    <row r="15155" spans="25:25" x14ac:dyDescent="0.25">
      <c r="Y15155" s="98"/>
    </row>
    <row r="15156" spans="25:25" x14ac:dyDescent="0.25">
      <c r="Y15156" s="98"/>
    </row>
    <row r="15157" spans="25:25" x14ac:dyDescent="0.25">
      <c r="Y15157" s="98"/>
    </row>
    <row r="15158" spans="25:25" x14ac:dyDescent="0.25">
      <c r="Y15158" s="98"/>
    </row>
    <row r="15159" spans="25:25" x14ac:dyDescent="0.25">
      <c r="Y15159" s="98"/>
    </row>
    <row r="15160" spans="25:25" x14ac:dyDescent="0.25">
      <c r="Y15160" s="98"/>
    </row>
    <row r="15161" spans="25:25" x14ac:dyDescent="0.25">
      <c r="Y15161" s="98"/>
    </row>
    <row r="15162" spans="25:25" x14ac:dyDescent="0.25">
      <c r="Y15162" s="98"/>
    </row>
    <row r="15163" spans="25:25" x14ac:dyDescent="0.25">
      <c r="Y15163" s="98"/>
    </row>
    <row r="15164" spans="25:25" x14ac:dyDescent="0.25">
      <c r="Y15164" s="98"/>
    </row>
    <row r="15165" spans="25:25" x14ac:dyDescent="0.25">
      <c r="Y15165" s="98"/>
    </row>
    <row r="15166" spans="25:25" x14ac:dyDescent="0.25">
      <c r="Y15166" s="98"/>
    </row>
    <row r="15167" spans="25:25" x14ac:dyDescent="0.25">
      <c r="Y15167" s="98"/>
    </row>
    <row r="15168" spans="25:25" x14ac:dyDescent="0.25">
      <c r="Y15168" s="98"/>
    </row>
    <row r="15169" spans="25:25" x14ac:dyDescent="0.25">
      <c r="Y15169" s="98"/>
    </row>
    <row r="15170" spans="25:25" x14ac:dyDescent="0.25">
      <c r="Y15170" s="98"/>
    </row>
    <row r="15171" spans="25:25" x14ac:dyDescent="0.25">
      <c r="Y15171" s="98"/>
    </row>
    <row r="15172" spans="25:25" x14ac:dyDescent="0.25">
      <c r="Y15172" s="98"/>
    </row>
    <row r="15173" spans="25:25" x14ac:dyDescent="0.25">
      <c r="Y15173" s="98"/>
    </row>
    <row r="15174" spans="25:25" x14ac:dyDescent="0.25">
      <c r="Y15174" s="98"/>
    </row>
    <row r="15175" spans="25:25" x14ac:dyDescent="0.25">
      <c r="Y15175" s="98"/>
    </row>
    <row r="15176" spans="25:25" x14ac:dyDescent="0.25">
      <c r="Y15176" s="98"/>
    </row>
    <row r="15177" spans="25:25" x14ac:dyDescent="0.25">
      <c r="Y15177" s="98"/>
    </row>
    <row r="15178" spans="25:25" x14ac:dyDescent="0.25">
      <c r="Y15178" s="98"/>
    </row>
    <row r="15179" spans="25:25" x14ac:dyDescent="0.25">
      <c r="Y15179" s="98"/>
    </row>
    <row r="15180" spans="25:25" x14ac:dyDescent="0.25">
      <c r="Y15180" s="98"/>
    </row>
    <row r="15181" spans="25:25" x14ac:dyDescent="0.25">
      <c r="Y15181" s="98"/>
    </row>
    <row r="15182" spans="25:25" x14ac:dyDescent="0.25">
      <c r="Y15182" s="98"/>
    </row>
    <row r="15183" spans="25:25" x14ac:dyDescent="0.25">
      <c r="Y15183" s="98"/>
    </row>
    <row r="15184" spans="25:25" x14ac:dyDescent="0.25">
      <c r="Y15184" s="98"/>
    </row>
    <row r="15185" spans="25:25" x14ac:dyDescent="0.25">
      <c r="Y15185" s="98"/>
    </row>
    <row r="15186" spans="25:25" x14ac:dyDescent="0.25">
      <c r="Y15186" s="98"/>
    </row>
    <row r="15187" spans="25:25" x14ac:dyDescent="0.25">
      <c r="Y15187" s="98"/>
    </row>
    <row r="15188" spans="25:25" x14ac:dyDescent="0.25">
      <c r="Y15188" s="98"/>
    </row>
    <row r="15189" spans="25:25" x14ac:dyDescent="0.25">
      <c r="Y15189" s="98"/>
    </row>
    <row r="15190" spans="25:25" x14ac:dyDescent="0.25">
      <c r="Y15190" s="98"/>
    </row>
    <row r="15191" spans="25:25" x14ac:dyDescent="0.25">
      <c r="Y15191" s="98"/>
    </row>
    <row r="15192" spans="25:25" x14ac:dyDescent="0.25">
      <c r="Y15192" s="98"/>
    </row>
    <row r="15193" spans="25:25" x14ac:dyDescent="0.25">
      <c r="Y15193" s="98"/>
    </row>
    <row r="15194" spans="25:25" x14ac:dyDescent="0.25">
      <c r="Y15194" s="98"/>
    </row>
    <row r="15195" spans="25:25" x14ac:dyDescent="0.25">
      <c r="Y15195" s="98"/>
    </row>
    <row r="15196" spans="25:25" x14ac:dyDescent="0.25">
      <c r="Y15196" s="98"/>
    </row>
    <row r="15197" spans="25:25" x14ac:dyDescent="0.25">
      <c r="Y15197" s="98"/>
    </row>
    <row r="15198" spans="25:25" x14ac:dyDescent="0.25">
      <c r="Y15198" s="98"/>
    </row>
    <row r="15199" spans="25:25" x14ac:dyDescent="0.25">
      <c r="Y15199" s="98"/>
    </row>
    <row r="15200" spans="25:25" x14ac:dyDescent="0.25">
      <c r="Y15200" s="98"/>
    </row>
    <row r="15201" spans="25:25" x14ac:dyDescent="0.25">
      <c r="Y15201" s="98"/>
    </row>
    <row r="15202" spans="25:25" x14ac:dyDescent="0.25">
      <c r="Y15202" s="98"/>
    </row>
    <row r="15203" spans="25:25" x14ac:dyDescent="0.25">
      <c r="Y15203" s="98"/>
    </row>
    <row r="15204" spans="25:25" x14ac:dyDescent="0.25">
      <c r="Y15204" s="98"/>
    </row>
    <row r="15205" spans="25:25" x14ac:dyDescent="0.25">
      <c r="Y15205" s="98"/>
    </row>
    <row r="15206" spans="25:25" x14ac:dyDescent="0.25">
      <c r="Y15206" s="98"/>
    </row>
    <row r="15207" spans="25:25" x14ac:dyDescent="0.25">
      <c r="Y15207" s="98"/>
    </row>
    <row r="15208" spans="25:25" x14ac:dyDescent="0.25">
      <c r="Y15208" s="98"/>
    </row>
    <row r="15209" spans="25:25" x14ac:dyDescent="0.25">
      <c r="Y15209" s="98"/>
    </row>
    <row r="15210" spans="25:25" x14ac:dyDescent="0.25">
      <c r="Y15210" s="98"/>
    </row>
    <row r="15211" spans="25:25" x14ac:dyDescent="0.25">
      <c r="Y15211" s="98"/>
    </row>
    <row r="15212" spans="25:25" x14ac:dyDescent="0.25">
      <c r="Y15212" s="98"/>
    </row>
    <row r="15213" spans="25:25" x14ac:dyDescent="0.25">
      <c r="Y15213" s="98"/>
    </row>
    <row r="15214" spans="25:25" x14ac:dyDescent="0.25">
      <c r="Y15214" s="98"/>
    </row>
    <row r="15215" spans="25:25" x14ac:dyDescent="0.25">
      <c r="Y15215" s="98"/>
    </row>
    <row r="15216" spans="25:25" x14ac:dyDescent="0.25">
      <c r="Y15216" s="98"/>
    </row>
    <row r="15217" spans="25:25" x14ac:dyDescent="0.25">
      <c r="Y15217" s="98"/>
    </row>
    <row r="15218" spans="25:25" x14ac:dyDescent="0.25">
      <c r="Y15218" s="98"/>
    </row>
    <row r="15219" spans="25:25" x14ac:dyDescent="0.25">
      <c r="Y15219" s="98"/>
    </row>
    <row r="15220" spans="25:25" x14ac:dyDescent="0.25">
      <c r="Y15220" s="98"/>
    </row>
    <row r="15221" spans="25:25" x14ac:dyDescent="0.25">
      <c r="Y15221" s="98"/>
    </row>
    <row r="15222" spans="25:25" x14ac:dyDescent="0.25">
      <c r="Y15222" s="98"/>
    </row>
    <row r="15223" spans="25:25" x14ac:dyDescent="0.25">
      <c r="Y15223" s="98"/>
    </row>
    <row r="15224" spans="25:25" x14ac:dyDescent="0.25">
      <c r="Y15224" s="98"/>
    </row>
    <row r="15225" spans="25:25" x14ac:dyDescent="0.25">
      <c r="Y15225" s="98"/>
    </row>
    <row r="15226" spans="25:25" x14ac:dyDescent="0.25">
      <c r="Y15226" s="98"/>
    </row>
    <row r="15227" spans="25:25" x14ac:dyDescent="0.25">
      <c r="Y15227" s="98"/>
    </row>
    <row r="15228" spans="25:25" x14ac:dyDescent="0.25">
      <c r="Y15228" s="98"/>
    </row>
    <row r="15229" spans="25:25" x14ac:dyDescent="0.25">
      <c r="Y15229" s="98"/>
    </row>
    <row r="15230" spans="25:25" x14ac:dyDescent="0.25">
      <c r="Y15230" s="98"/>
    </row>
    <row r="15231" spans="25:25" x14ac:dyDescent="0.25">
      <c r="Y15231" s="98"/>
    </row>
    <row r="15232" spans="25:25" x14ac:dyDescent="0.25">
      <c r="Y15232" s="98"/>
    </row>
    <row r="15233" spans="25:25" x14ac:dyDescent="0.25">
      <c r="Y15233" s="98"/>
    </row>
    <row r="15234" spans="25:25" x14ac:dyDescent="0.25">
      <c r="Y15234" s="98"/>
    </row>
    <row r="15235" spans="25:25" x14ac:dyDescent="0.25">
      <c r="Y15235" s="98"/>
    </row>
    <row r="15236" spans="25:25" x14ac:dyDescent="0.25">
      <c r="Y15236" s="98"/>
    </row>
    <row r="15237" spans="25:25" x14ac:dyDescent="0.25">
      <c r="Y15237" s="98"/>
    </row>
    <row r="15238" spans="25:25" x14ac:dyDescent="0.25">
      <c r="Y15238" s="98"/>
    </row>
    <row r="15239" spans="25:25" x14ac:dyDescent="0.25">
      <c r="Y15239" s="98"/>
    </row>
    <row r="15240" spans="25:25" x14ac:dyDescent="0.25">
      <c r="Y15240" s="98"/>
    </row>
    <row r="15241" spans="25:25" x14ac:dyDescent="0.25">
      <c r="Y15241" s="98"/>
    </row>
    <row r="15242" spans="25:25" x14ac:dyDescent="0.25">
      <c r="Y15242" s="98"/>
    </row>
    <row r="15243" spans="25:25" x14ac:dyDescent="0.25">
      <c r="Y15243" s="98"/>
    </row>
    <row r="15244" spans="25:25" x14ac:dyDescent="0.25">
      <c r="Y15244" s="98"/>
    </row>
    <row r="15245" spans="25:25" x14ac:dyDescent="0.25">
      <c r="Y15245" s="98"/>
    </row>
    <row r="15246" spans="25:25" x14ac:dyDescent="0.25">
      <c r="Y15246" s="98"/>
    </row>
    <row r="15247" spans="25:25" x14ac:dyDescent="0.25">
      <c r="Y15247" s="98"/>
    </row>
    <row r="15248" spans="25:25" x14ac:dyDescent="0.25">
      <c r="Y15248" s="98"/>
    </row>
    <row r="15249" spans="25:25" x14ac:dyDescent="0.25">
      <c r="Y15249" s="98"/>
    </row>
    <row r="15250" spans="25:25" x14ac:dyDescent="0.25">
      <c r="Y15250" s="98"/>
    </row>
    <row r="15251" spans="25:25" x14ac:dyDescent="0.25">
      <c r="Y15251" s="98"/>
    </row>
    <row r="15252" spans="25:25" x14ac:dyDescent="0.25">
      <c r="Y15252" s="98"/>
    </row>
    <row r="15253" spans="25:25" x14ac:dyDescent="0.25">
      <c r="Y15253" s="98"/>
    </row>
    <row r="15254" spans="25:25" x14ac:dyDescent="0.25">
      <c r="Y15254" s="98"/>
    </row>
    <row r="15255" spans="25:25" x14ac:dyDescent="0.25">
      <c r="Y15255" s="98"/>
    </row>
    <row r="15256" spans="25:25" x14ac:dyDescent="0.25">
      <c r="Y15256" s="98"/>
    </row>
    <row r="15257" spans="25:25" x14ac:dyDescent="0.25">
      <c r="Y15257" s="98"/>
    </row>
    <row r="15258" spans="25:25" x14ac:dyDescent="0.25">
      <c r="Y15258" s="98"/>
    </row>
    <row r="15259" spans="25:25" x14ac:dyDescent="0.25">
      <c r="Y15259" s="98"/>
    </row>
    <row r="15260" spans="25:25" x14ac:dyDescent="0.25">
      <c r="Y15260" s="98"/>
    </row>
    <row r="15261" spans="25:25" x14ac:dyDescent="0.25">
      <c r="Y15261" s="98"/>
    </row>
    <row r="15262" spans="25:25" x14ac:dyDescent="0.25">
      <c r="Y15262" s="98"/>
    </row>
    <row r="15263" spans="25:25" x14ac:dyDescent="0.25">
      <c r="Y15263" s="98"/>
    </row>
    <row r="15264" spans="25:25" x14ac:dyDescent="0.25">
      <c r="Y15264" s="98"/>
    </row>
    <row r="15265" spans="25:25" x14ac:dyDescent="0.25">
      <c r="Y15265" s="98"/>
    </row>
    <row r="15266" spans="25:25" x14ac:dyDescent="0.25">
      <c r="Y15266" s="98"/>
    </row>
    <row r="15267" spans="25:25" x14ac:dyDescent="0.25">
      <c r="Y15267" s="98"/>
    </row>
    <row r="15268" spans="25:25" x14ac:dyDescent="0.25">
      <c r="Y15268" s="98"/>
    </row>
    <row r="15269" spans="25:25" x14ac:dyDescent="0.25">
      <c r="Y15269" s="98"/>
    </row>
    <row r="15270" spans="25:25" x14ac:dyDescent="0.25">
      <c r="Y15270" s="98"/>
    </row>
    <row r="15271" spans="25:25" x14ac:dyDescent="0.25">
      <c r="Y15271" s="98"/>
    </row>
    <row r="15272" spans="25:25" x14ac:dyDescent="0.25">
      <c r="Y15272" s="98"/>
    </row>
    <row r="15273" spans="25:25" x14ac:dyDescent="0.25">
      <c r="Y15273" s="98"/>
    </row>
    <row r="15274" spans="25:25" x14ac:dyDescent="0.25">
      <c r="Y15274" s="98"/>
    </row>
    <row r="15275" spans="25:25" x14ac:dyDescent="0.25">
      <c r="Y15275" s="98"/>
    </row>
    <row r="15276" spans="25:25" x14ac:dyDescent="0.25">
      <c r="Y15276" s="98"/>
    </row>
    <row r="15277" spans="25:25" x14ac:dyDescent="0.25">
      <c r="Y15277" s="98"/>
    </row>
    <row r="15278" spans="25:25" x14ac:dyDescent="0.25">
      <c r="Y15278" s="98"/>
    </row>
    <row r="15279" spans="25:25" x14ac:dyDescent="0.25">
      <c r="Y15279" s="98"/>
    </row>
    <row r="15280" spans="25:25" x14ac:dyDescent="0.25">
      <c r="Y15280" s="98"/>
    </row>
    <row r="15281" spans="25:25" x14ac:dyDescent="0.25">
      <c r="Y15281" s="98"/>
    </row>
    <row r="15282" spans="25:25" x14ac:dyDescent="0.25">
      <c r="Y15282" s="98"/>
    </row>
    <row r="15283" spans="25:25" x14ac:dyDescent="0.25">
      <c r="Y15283" s="98"/>
    </row>
    <row r="15284" spans="25:25" x14ac:dyDescent="0.25">
      <c r="Y15284" s="98"/>
    </row>
    <row r="15285" spans="25:25" x14ac:dyDescent="0.25">
      <c r="Y15285" s="98"/>
    </row>
    <row r="15286" spans="25:25" x14ac:dyDescent="0.25">
      <c r="Y15286" s="98"/>
    </row>
    <row r="15287" spans="25:25" x14ac:dyDescent="0.25">
      <c r="Y15287" s="98"/>
    </row>
    <row r="15288" spans="25:25" x14ac:dyDescent="0.25">
      <c r="Y15288" s="98"/>
    </row>
    <row r="15289" spans="25:25" x14ac:dyDescent="0.25">
      <c r="Y15289" s="98"/>
    </row>
    <row r="15290" spans="25:25" x14ac:dyDescent="0.25">
      <c r="Y15290" s="98"/>
    </row>
    <row r="15291" spans="25:25" x14ac:dyDescent="0.25">
      <c r="Y15291" s="98"/>
    </row>
    <row r="15292" spans="25:25" x14ac:dyDescent="0.25">
      <c r="Y15292" s="98"/>
    </row>
    <row r="15293" spans="25:25" x14ac:dyDescent="0.25">
      <c r="Y15293" s="98"/>
    </row>
    <row r="15294" spans="25:25" x14ac:dyDescent="0.25">
      <c r="Y15294" s="98"/>
    </row>
    <row r="15295" spans="25:25" x14ac:dyDescent="0.25">
      <c r="Y15295" s="98"/>
    </row>
    <row r="15296" spans="25:25" x14ac:dyDescent="0.25">
      <c r="Y15296" s="98"/>
    </row>
    <row r="15297" spans="25:25" x14ac:dyDescent="0.25">
      <c r="Y15297" s="98"/>
    </row>
    <row r="15298" spans="25:25" x14ac:dyDescent="0.25">
      <c r="Y15298" s="98"/>
    </row>
    <row r="15299" spans="25:25" x14ac:dyDescent="0.25">
      <c r="Y15299" s="98"/>
    </row>
    <row r="15300" spans="25:25" x14ac:dyDescent="0.25">
      <c r="Y15300" s="98"/>
    </row>
    <row r="15301" spans="25:25" x14ac:dyDescent="0.25">
      <c r="Y15301" s="98"/>
    </row>
    <row r="15302" spans="25:25" x14ac:dyDescent="0.25">
      <c r="Y15302" s="98"/>
    </row>
    <row r="15303" spans="25:25" x14ac:dyDescent="0.25">
      <c r="Y15303" s="98"/>
    </row>
    <row r="15304" spans="25:25" x14ac:dyDescent="0.25">
      <c r="Y15304" s="98"/>
    </row>
    <row r="15305" spans="25:25" x14ac:dyDescent="0.25">
      <c r="Y15305" s="98"/>
    </row>
    <row r="15306" spans="25:25" x14ac:dyDescent="0.25">
      <c r="Y15306" s="98"/>
    </row>
    <row r="15307" spans="25:25" x14ac:dyDescent="0.25">
      <c r="Y15307" s="98"/>
    </row>
    <row r="15308" spans="25:25" x14ac:dyDescent="0.25">
      <c r="Y15308" s="98"/>
    </row>
    <row r="15309" spans="25:25" x14ac:dyDescent="0.25">
      <c r="Y15309" s="98"/>
    </row>
    <row r="15310" spans="25:25" x14ac:dyDescent="0.25">
      <c r="Y15310" s="98"/>
    </row>
    <row r="15311" spans="25:25" x14ac:dyDescent="0.25">
      <c r="Y15311" s="98"/>
    </row>
    <row r="15312" spans="25:25" x14ac:dyDescent="0.25">
      <c r="Y15312" s="98"/>
    </row>
    <row r="15313" spans="25:25" x14ac:dyDescent="0.25">
      <c r="Y15313" s="98"/>
    </row>
    <row r="15314" spans="25:25" x14ac:dyDescent="0.25">
      <c r="Y15314" s="98"/>
    </row>
    <row r="15315" spans="25:25" x14ac:dyDescent="0.25">
      <c r="Y15315" s="98"/>
    </row>
    <row r="15316" spans="25:25" x14ac:dyDescent="0.25">
      <c r="Y15316" s="98"/>
    </row>
    <row r="15317" spans="25:25" x14ac:dyDescent="0.25">
      <c r="Y15317" s="98"/>
    </row>
    <row r="15318" spans="25:25" x14ac:dyDescent="0.25">
      <c r="Y15318" s="98"/>
    </row>
    <row r="15319" spans="25:25" x14ac:dyDescent="0.25">
      <c r="Y15319" s="98"/>
    </row>
    <row r="15320" spans="25:25" x14ac:dyDescent="0.25">
      <c r="Y15320" s="98"/>
    </row>
    <row r="15321" spans="25:25" x14ac:dyDescent="0.25">
      <c r="Y15321" s="98"/>
    </row>
    <row r="15322" spans="25:25" x14ac:dyDescent="0.25">
      <c r="Y15322" s="98"/>
    </row>
    <row r="15323" spans="25:25" x14ac:dyDescent="0.25">
      <c r="Y15323" s="98"/>
    </row>
    <row r="15324" spans="25:25" x14ac:dyDescent="0.25">
      <c r="Y15324" s="98"/>
    </row>
    <row r="15325" spans="25:25" x14ac:dyDescent="0.25">
      <c r="Y15325" s="98"/>
    </row>
    <row r="15326" spans="25:25" x14ac:dyDescent="0.25">
      <c r="Y15326" s="98"/>
    </row>
    <row r="15327" spans="25:25" x14ac:dyDescent="0.25">
      <c r="Y15327" s="98"/>
    </row>
    <row r="15328" spans="25:25" x14ac:dyDescent="0.25">
      <c r="Y15328" s="98"/>
    </row>
    <row r="15329" spans="25:25" x14ac:dyDescent="0.25">
      <c r="Y15329" s="98"/>
    </row>
    <row r="15330" spans="25:25" x14ac:dyDescent="0.25">
      <c r="Y15330" s="98"/>
    </row>
    <row r="15331" spans="25:25" x14ac:dyDescent="0.25">
      <c r="Y15331" s="98"/>
    </row>
    <row r="15332" spans="25:25" x14ac:dyDescent="0.25">
      <c r="Y15332" s="98"/>
    </row>
    <row r="15333" spans="25:25" x14ac:dyDescent="0.25">
      <c r="Y15333" s="98"/>
    </row>
    <row r="15334" spans="25:25" x14ac:dyDescent="0.25">
      <c r="Y15334" s="98"/>
    </row>
    <row r="15335" spans="25:25" x14ac:dyDescent="0.25">
      <c r="Y15335" s="98"/>
    </row>
    <row r="15336" spans="25:25" x14ac:dyDescent="0.25">
      <c r="Y15336" s="98"/>
    </row>
    <row r="15337" spans="25:25" x14ac:dyDescent="0.25">
      <c r="Y15337" s="98"/>
    </row>
    <row r="15338" spans="25:25" x14ac:dyDescent="0.25">
      <c r="Y15338" s="98"/>
    </row>
    <row r="15339" spans="25:25" x14ac:dyDescent="0.25">
      <c r="Y15339" s="98"/>
    </row>
    <row r="15340" spans="25:25" x14ac:dyDescent="0.25">
      <c r="Y15340" s="98"/>
    </row>
    <row r="15341" spans="25:25" x14ac:dyDescent="0.25">
      <c r="Y15341" s="98"/>
    </row>
    <row r="15342" spans="25:25" x14ac:dyDescent="0.25">
      <c r="Y15342" s="98"/>
    </row>
    <row r="15343" spans="25:25" x14ac:dyDescent="0.25">
      <c r="Y15343" s="98"/>
    </row>
    <row r="15344" spans="25:25" x14ac:dyDescent="0.25">
      <c r="Y15344" s="98"/>
    </row>
    <row r="15345" spans="25:25" x14ac:dyDescent="0.25">
      <c r="Y15345" s="98"/>
    </row>
    <row r="15346" spans="25:25" x14ac:dyDescent="0.25">
      <c r="Y15346" s="98"/>
    </row>
    <row r="15347" spans="25:25" x14ac:dyDescent="0.25">
      <c r="Y15347" s="98"/>
    </row>
    <row r="15348" spans="25:25" x14ac:dyDescent="0.25">
      <c r="Y15348" s="98"/>
    </row>
    <row r="15349" spans="25:25" x14ac:dyDescent="0.25">
      <c r="Y15349" s="98"/>
    </row>
    <row r="15350" spans="25:25" x14ac:dyDescent="0.25">
      <c r="Y15350" s="98"/>
    </row>
    <row r="15351" spans="25:25" x14ac:dyDescent="0.25">
      <c r="Y15351" s="98"/>
    </row>
    <row r="15352" spans="25:25" x14ac:dyDescent="0.25">
      <c r="Y15352" s="98"/>
    </row>
    <row r="15353" spans="25:25" x14ac:dyDescent="0.25">
      <c r="Y15353" s="98"/>
    </row>
    <row r="15354" spans="25:25" x14ac:dyDescent="0.25">
      <c r="Y15354" s="98"/>
    </row>
    <row r="15355" spans="25:25" x14ac:dyDescent="0.25">
      <c r="Y15355" s="98"/>
    </row>
    <row r="15356" spans="25:25" x14ac:dyDescent="0.25">
      <c r="Y15356" s="98"/>
    </row>
    <row r="15357" spans="25:25" x14ac:dyDescent="0.25">
      <c r="Y15357" s="98"/>
    </row>
    <row r="15358" spans="25:25" x14ac:dyDescent="0.25">
      <c r="Y15358" s="98"/>
    </row>
    <row r="15359" spans="25:25" x14ac:dyDescent="0.25">
      <c r="Y15359" s="98"/>
    </row>
    <row r="15360" spans="25:25" x14ac:dyDescent="0.25">
      <c r="Y15360" s="98"/>
    </row>
    <row r="15361" spans="25:25" x14ac:dyDescent="0.25">
      <c r="Y15361" s="98"/>
    </row>
    <row r="15362" spans="25:25" x14ac:dyDescent="0.25">
      <c r="Y15362" s="98"/>
    </row>
    <row r="15363" spans="25:25" x14ac:dyDescent="0.25">
      <c r="Y15363" s="98"/>
    </row>
    <row r="15364" spans="25:25" x14ac:dyDescent="0.25">
      <c r="Y15364" s="98"/>
    </row>
    <row r="15365" spans="25:25" x14ac:dyDescent="0.25">
      <c r="Y15365" s="98"/>
    </row>
    <row r="15366" spans="25:25" x14ac:dyDescent="0.25">
      <c r="Y15366" s="98"/>
    </row>
    <row r="15367" spans="25:25" x14ac:dyDescent="0.25">
      <c r="Y15367" s="98"/>
    </row>
    <row r="15368" spans="25:25" x14ac:dyDescent="0.25">
      <c r="Y15368" s="98"/>
    </row>
    <row r="15369" spans="25:25" x14ac:dyDescent="0.25">
      <c r="Y15369" s="98"/>
    </row>
    <row r="15370" spans="25:25" x14ac:dyDescent="0.25">
      <c r="Y15370" s="98"/>
    </row>
    <row r="15371" spans="25:25" x14ac:dyDescent="0.25">
      <c r="Y15371" s="98"/>
    </row>
    <row r="15372" spans="25:25" x14ac:dyDescent="0.25">
      <c r="Y15372" s="98"/>
    </row>
    <row r="15373" spans="25:25" x14ac:dyDescent="0.25">
      <c r="Y15373" s="98"/>
    </row>
    <row r="15374" spans="25:25" x14ac:dyDescent="0.25">
      <c r="Y15374" s="98"/>
    </row>
    <row r="15375" spans="25:25" x14ac:dyDescent="0.25">
      <c r="Y15375" s="98"/>
    </row>
    <row r="15376" spans="25:25" x14ac:dyDescent="0.25">
      <c r="Y15376" s="98"/>
    </row>
    <row r="15377" spans="25:25" x14ac:dyDescent="0.25">
      <c r="Y15377" s="98"/>
    </row>
    <row r="15378" spans="25:25" x14ac:dyDescent="0.25">
      <c r="Y15378" s="98"/>
    </row>
    <row r="15379" spans="25:25" x14ac:dyDescent="0.25">
      <c r="Y15379" s="98"/>
    </row>
    <row r="15380" spans="25:25" x14ac:dyDescent="0.25">
      <c r="Y15380" s="98"/>
    </row>
    <row r="15381" spans="25:25" x14ac:dyDescent="0.25">
      <c r="Y15381" s="98"/>
    </row>
    <row r="15382" spans="25:25" x14ac:dyDescent="0.25">
      <c r="Y15382" s="98"/>
    </row>
    <row r="15383" spans="25:25" x14ac:dyDescent="0.25">
      <c r="Y15383" s="98"/>
    </row>
    <row r="15384" spans="25:25" x14ac:dyDescent="0.25">
      <c r="Y15384" s="98"/>
    </row>
    <row r="15385" spans="25:25" x14ac:dyDescent="0.25">
      <c r="Y15385" s="98"/>
    </row>
    <row r="15386" spans="25:25" x14ac:dyDescent="0.25">
      <c r="Y15386" s="98"/>
    </row>
    <row r="15387" spans="25:25" x14ac:dyDescent="0.25">
      <c r="Y15387" s="98"/>
    </row>
    <row r="15388" spans="25:25" x14ac:dyDescent="0.25">
      <c r="Y15388" s="98"/>
    </row>
    <row r="15389" spans="25:25" x14ac:dyDescent="0.25">
      <c r="Y15389" s="98"/>
    </row>
    <row r="15390" spans="25:25" x14ac:dyDescent="0.25">
      <c r="Y15390" s="98"/>
    </row>
    <row r="15391" spans="25:25" x14ac:dyDescent="0.25">
      <c r="Y15391" s="98"/>
    </row>
    <row r="15392" spans="25:25" x14ac:dyDescent="0.25">
      <c r="Y15392" s="98"/>
    </row>
    <row r="15393" spans="25:25" x14ac:dyDescent="0.25">
      <c r="Y15393" s="98"/>
    </row>
    <row r="15394" spans="25:25" x14ac:dyDescent="0.25">
      <c r="Y15394" s="98"/>
    </row>
    <row r="15395" spans="25:25" x14ac:dyDescent="0.25">
      <c r="Y15395" s="98"/>
    </row>
    <row r="15396" spans="25:25" x14ac:dyDescent="0.25">
      <c r="Y15396" s="98"/>
    </row>
    <row r="15397" spans="25:25" x14ac:dyDescent="0.25">
      <c r="Y15397" s="98"/>
    </row>
    <row r="15398" spans="25:25" x14ac:dyDescent="0.25">
      <c r="Y15398" s="98"/>
    </row>
    <row r="15399" spans="25:25" x14ac:dyDescent="0.25">
      <c r="Y15399" s="98"/>
    </row>
    <row r="15400" spans="25:25" x14ac:dyDescent="0.25">
      <c r="Y15400" s="98"/>
    </row>
    <row r="15401" spans="25:25" x14ac:dyDescent="0.25">
      <c r="Y15401" s="98"/>
    </row>
    <row r="15402" spans="25:25" x14ac:dyDescent="0.25">
      <c r="Y15402" s="98"/>
    </row>
    <row r="15403" spans="25:25" x14ac:dyDescent="0.25">
      <c r="Y15403" s="98"/>
    </row>
    <row r="15404" spans="25:25" x14ac:dyDescent="0.25">
      <c r="Y15404" s="98"/>
    </row>
    <row r="15405" spans="25:25" x14ac:dyDescent="0.25">
      <c r="Y15405" s="98"/>
    </row>
    <row r="15406" spans="25:25" x14ac:dyDescent="0.25">
      <c r="Y15406" s="98"/>
    </row>
    <row r="15407" spans="25:25" x14ac:dyDescent="0.25">
      <c r="Y15407" s="98"/>
    </row>
    <row r="15408" spans="25:25" x14ac:dyDescent="0.25">
      <c r="Y15408" s="98"/>
    </row>
    <row r="15409" spans="25:25" x14ac:dyDescent="0.25">
      <c r="Y15409" s="98"/>
    </row>
    <row r="15410" spans="25:25" x14ac:dyDescent="0.25">
      <c r="Y15410" s="98"/>
    </row>
    <row r="15411" spans="25:25" x14ac:dyDescent="0.25">
      <c r="Y15411" s="98"/>
    </row>
    <row r="15412" spans="25:25" x14ac:dyDescent="0.25">
      <c r="Y15412" s="98"/>
    </row>
    <row r="15413" spans="25:25" x14ac:dyDescent="0.25">
      <c r="Y15413" s="98"/>
    </row>
    <row r="15414" spans="25:25" x14ac:dyDescent="0.25">
      <c r="Y15414" s="98"/>
    </row>
    <row r="15415" spans="25:25" x14ac:dyDescent="0.25">
      <c r="Y15415" s="98"/>
    </row>
    <row r="15416" spans="25:25" x14ac:dyDescent="0.25">
      <c r="Y15416" s="98"/>
    </row>
    <row r="15417" spans="25:25" x14ac:dyDescent="0.25">
      <c r="Y15417" s="98"/>
    </row>
    <row r="15418" spans="25:25" x14ac:dyDescent="0.25">
      <c r="Y15418" s="98"/>
    </row>
    <row r="15419" spans="25:25" x14ac:dyDescent="0.25">
      <c r="Y15419" s="98"/>
    </row>
    <row r="15420" spans="25:25" x14ac:dyDescent="0.25">
      <c r="Y15420" s="98"/>
    </row>
    <row r="15421" spans="25:25" x14ac:dyDescent="0.25">
      <c r="Y15421" s="98"/>
    </row>
    <row r="15422" spans="25:25" x14ac:dyDescent="0.25">
      <c r="Y15422" s="98"/>
    </row>
    <row r="15423" spans="25:25" x14ac:dyDescent="0.25">
      <c r="Y15423" s="98"/>
    </row>
    <row r="15424" spans="25:25" x14ac:dyDescent="0.25">
      <c r="Y15424" s="98"/>
    </row>
    <row r="15425" spans="25:25" x14ac:dyDescent="0.25">
      <c r="Y15425" s="98"/>
    </row>
    <row r="15426" spans="25:25" x14ac:dyDescent="0.25">
      <c r="Y15426" s="98"/>
    </row>
    <row r="15427" spans="25:25" x14ac:dyDescent="0.25">
      <c r="Y15427" s="98"/>
    </row>
    <row r="15428" spans="25:25" x14ac:dyDescent="0.25">
      <c r="Y15428" s="98"/>
    </row>
    <row r="15429" spans="25:25" x14ac:dyDescent="0.25">
      <c r="Y15429" s="98"/>
    </row>
    <row r="15430" spans="25:25" x14ac:dyDescent="0.25">
      <c r="Y15430" s="98"/>
    </row>
    <row r="15431" spans="25:25" x14ac:dyDescent="0.25">
      <c r="Y15431" s="98"/>
    </row>
    <row r="15432" spans="25:25" x14ac:dyDescent="0.25">
      <c r="Y15432" s="98"/>
    </row>
    <row r="15433" spans="25:25" x14ac:dyDescent="0.25">
      <c r="Y15433" s="98"/>
    </row>
    <row r="15434" spans="25:25" x14ac:dyDescent="0.25">
      <c r="Y15434" s="98"/>
    </row>
    <row r="15435" spans="25:25" x14ac:dyDescent="0.25">
      <c r="Y15435" s="98"/>
    </row>
    <row r="15436" spans="25:25" x14ac:dyDescent="0.25">
      <c r="Y15436" s="98"/>
    </row>
    <row r="15437" spans="25:25" x14ac:dyDescent="0.25">
      <c r="Y15437" s="98"/>
    </row>
    <row r="15438" spans="25:25" x14ac:dyDescent="0.25">
      <c r="Y15438" s="98"/>
    </row>
    <row r="15439" spans="25:25" x14ac:dyDescent="0.25">
      <c r="Y15439" s="98"/>
    </row>
    <row r="15440" spans="25:25" x14ac:dyDescent="0.25">
      <c r="Y15440" s="98"/>
    </row>
    <row r="15441" spans="25:25" x14ac:dyDescent="0.25">
      <c r="Y15441" s="98"/>
    </row>
    <row r="15442" spans="25:25" x14ac:dyDescent="0.25">
      <c r="Y15442" s="98"/>
    </row>
    <row r="15443" spans="25:25" x14ac:dyDescent="0.25">
      <c r="Y15443" s="98"/>
    </row>
    <row r="15444" spans="25:25" x14ac:dyDescent="0.25">
      <c r="Y15444" s="98"/>
    </row>
    <row r="15445" spans="25:25" x14ac:dyDescent="0.25">
      <c r="Y15445" s="98"/>
    </row>
    <row r="15446" spans="25:25" x14ac:dyDescent="0.25">
      <c r="Y15446" s="98"/>
    </row>
    <row r="15447" spans="25:25" x14ac:dyDescent="0.25">
      <c r="Y15447" s="98"/>
    </row>
    <row r="15448" spans="25:25" x14ac:dyDescent="0.25">
      <c r="Y15448" s="98"/>
    </row>
    <row r="15449" spans="25:25" x14ac:dyDescent="0.25">
      <c r="Y15449" s="98"/>
    </row>
    <row r="15450" spans="25:25" x14ac:dyDescent="0.25">
      <c r="Y15450" s="98"/>
    </row>
    <row r="15451" spans="25:25" x14ac:dyDescent="0.25">
      <c r="Y15451" s="98"/>
    </row>
    <row r="15452" spans="25:25" x14ac:dyDescent="0.25">
      <c r="Y15452" s="98"/>
    </row>
    <row r="15453" spans="25:25" x14ac:dyDescent="0.25">
      <c r="Y15453" s="98"/>
    </row>
    <row r="15454" spans="25:25" x14ac:dyDescent="0.25">
      <c r="Y15454" s="98"/>
    </row>
    <row r="15455" spans="25:25" x14ac:dyDescent="0.25">
      <c r="Y15455" s="98"/>
    </row>
    <row r="15456" spans="25:25" x14ac:dyDescent="0.25">
      <c r="Y15456" s="98"/>
    </row>
    <row r="15457" spans="25:25" x14ac:dyDescent="0.25">
      <c r="Y15457" s="98"/>
    </row>
    <row r="15458" spans="25:25" x14ac:dyDescent="0.25">
      <c r="Y15458" s="98"/>
    </row>
    <row r="15459" spans="25:25" x14ac:dyDescent="0.25">
      <c r="Y15459" s="98"/>
    </row>
    <row r="15460" spans="25:25" x14ac:dyDescent="0.25">
      <c r="Y15460" s="98"/>
    </row>
    <row r="15461" spans="25:25" x14ac:dyDescent="0.25">
      <c r="Y15461" s="98"/>
    </row>
    <row r="15462" spans="25:25" x14ac:dyDescent="0.25">
      <c r="Y15462" s="98"/>
    </row>
    <row r="15463" spans="25:25" x14ac:dyDescent="0.25">
      <c r="Y15463" s="98"/>
    </row>
    <row r="15464" spans="25:25" x14ac:dyDescent="0.25">
      <c r="Y15464" s="98"/>
    </row>
    <row r="15465" spans="25:25" x14ac:dyDescent="0.25">
      <c r="Y15465" s="98"/>
    </row>
    <row r="15466" spans="25:25" x14ac:dyDescent="0.25">
      <c r="Y15466" s="98"/>
    </row>
    <row r="15467" spans="25:25" x14ac:dyDescent="0.25">
      <c r="Y15467" s="98"/>
    </row>
    <row r="15468" spans="25:25" x14ac:dyDescent="0.25">
      <c r="Y15468" s="98"/>
    </row>
    <row r="15469" spans="25:25" x14ac:dyDescent="0.25">
      <c r="Y15469" s="98"/>
    </row>
    <row r="15470" spans="25:25" x14ac:dyDescent="0.25">
      <c r="Y15470" s="98"/>
    </row>
    <row r="15471" spans="25:25" x14ac:dyDescent="0.25">
      <c r="Y15471" s="98"/>
    </row>
    <row r="15472" spans="25:25" x14ac:dyDescent="0.25">
      <c r="Y15472" s="98"/>
    </row>
    <row r="15473" spans="25:25" x14ac:dyDescent="0.25">
      <c r="Y15473" s="98"/>
    </row>
    <row r="15474" spans="25:25" x14ac:dyDescent="0.25">
      <c r="Y15474" s="98"/>
    </row>
    <row r="15475" spans="25:25" x14ac:dyDescent="0.25">
      <c r="Y15475" s="98"/>
    </row>
    <row r="15476" spans="25:25" x14ac:dyDescent="0.25">
      <c r="Y15476" s="98"/>
    </row>
    <row r="15477" spans="25:25" x14ac:dyDescent="0.25">
      <c r="Y15477" s="98"/>
    </row>
    <row r="15478" spans="25:25" x14ac:dyDescent="0.25">
      <c r="Y15478" s="98"/>
    </row>
    <row r="15479" spans="25:25" x14ac:dyDescent="0.25">
      <c r="Y15479" s="98"/>
    </row>
    <row r="15480" spans="25:25" x14ac:dyDescent="0.25">
      <c r="Y15480" s="98"/>
    </row>
    <row r="15481" spans="25:25" x14ac:dyDescent="0.25">
      <c r="Y15481" s="98"/>
    </row>
    <row r="15482" spans="25:25" x14ac:dyDescent="0.25">
      <c r="Y15482" s="98"/>
    </row>
    <row r="15483" spans="25:25" x14ac:dyDescent="0.25">
      <c r="Y15483" s="98"/>
    </row>
    <row r="15484" spans="25:25" x14ac:dyDescent="0.25">
      <c r="Y15484" s="98"/>
    </row>
    <row r="15485" spans="25:25" x14ac:dyDescent="0.25">
      <c r="Y15485" s="98"/>
    </row>
    <row r="15486" spans="25:25" x14ac:dyDescent="0.25">
      <c r="Y15486" s="98"/>
    </row>
    <row r="15487" spans="25:25" x14ac:dyDescent="0.25">
      <c r="Y15487" s="98"/>
    </row>
    <row r="15488" spans="25:25" x14ac:dyDescent="0.25">
      <c r="Y15488" s="98"/>
    </row>
    <row r="15489" spans="25:25" x14ac:dyDescent="0.25">
      <c r="Y15489" s="98"/>
    </row>
    <row r="15490" spans="25:25" x14ac:dyDescent="0.25">
      <c r="Y15490" s="98"/>
    </row>
    <row r="15491" spans="25:25" x14ac:dyDescent="0.25">
      <c r="Y15491" s="98"/>
    </row>
    <row r="15492" spans="25:25" x14ac:dyDescent="0.25">
      <c r="Y15492" s="98"/>
    </row>
    <row r="15493" spans="25:25" x14ac:dyDescent="0.25">
      <c r="Y15493" s="98"/>
    </row>
    <row r="15494" spans="25:25" x14ac:dyDescent="0.25">
      <c r="Y15494" s="98"/>
    </row>
    <row r="15495" spans="25:25" x14ac:dyDescent="0.25">
      <c r="Y15495" s="98"/>
    </row>
    <row r="15496" spans="25:25" x14ac:dyDescent="0.25">
      <c r="Y15496" s="98"/>
    </row>
    <row r="15497" spans="25:25" x14ac:dyDescent="0.25">
      <c r="Y15497" s="98"/>
    </row>
    <row r="15498" spans="25:25" x14ac:dyDescent="0.25">
      <c r="Y15498" s="98"/>
    </row>
    <row r="15499" spans="25:25" x14ac:dyDescent="0.25">
      <c r="Y15499" s="98"/>
    </row>
    <row r="15500" spans="25:25" x14ac:dyDescent="0.25">
      <c r="Y15500" s="98"/>
    </row>
    <row r="15501" spans="25:25" x14ac:dyDescent="0.25">
      <c r="Y15501" s="98"/>
    </row>
    <row r="15502" spans="25:25" x14ac:dyDescent="0.25">
      <c r="Y15502" s="98"/>
    </row>
    <row r="15503" spans="25:25" x14ac:dyDescent="0.25">
      <c r="Y15503" s="98"/>
    </row>
    <row r="15504" spans="25:25" x14ac:dyDescent="0.25">
      <c r="Y15504" s="98"/>
    </row>
    <row r="15505" spans="25:25" x14ac:dyDescent="0.25">
      <c r="Y15505" s="98"/>
    </row>
    <row r="15506" spans="25:25" x14ac:dyDescent="0.25">
      <c r="Y15506" s="98"/>
    </row>
    <row r="15507" spans="25:25" x14ac:dyDescent="0.25">
      <c r="Y15507" s="98"/>
    </row>
    <row r="15508" spans="25:25" x14ac:dyDescent="0.25">
      <c r="Y15508" s="98"/>
    </row>
    <row r="15509" spans="25:25" x14ac:dyDescent="0.25">
      <c r="Y15509" s="98"/>
    </row>
    <row r="15510" spans="25:25" x14ac:dyDescent="0.25">
      <c r="Y15510" s="98"/>
    </row>
    <row r="15511" spans="25:25" x14ac:dyDescent="0.25">
      <c r="Y15511" s="98"/>
    </row>
    <row r="15512" spans="25:25" x14ac:dyDescent="0.25">
      <c r="Y15512" s="98"/>
    </row>
    <row r="15513" spans="25:25" x14ac:dyDescent="0.25">
      <c r="Y15513" s="98"/>
    </row>
    <row r="15514" spans="25:25" x14ac:dyDescent="0.25">
      <c r="Y15514" s="98"/>
    </row>
    <row r="15515" spans="25:25" x14ac:dyDescent="0.25">
      <c r="Y15515" s="98"/>
    </row>
    <row r="15516" spans="25:25" x14ac:dyDescent="0.25">
      <c r="Y15516" s="98"/>
    </row>
    <row r="15517" spans="25:25" x14ac:dyDescent="0.25">
      <c r="Y15517" s="98"/>
    </row>
    <row r="15518" spans="25:25" x14ac:dyDescent="0.25">
      <c r="Y15518" s="98"/>
    </row>
    <row r="15519" spans="25:25" x14ac:dyDescent="0.25">
      <c r="Y15519" s="98"/>
    </row>
    <row r="15520" spans="25:25" x14ac:dyDescent="0.25">
      <c r="Y15520" s="98"/>
    </row>
    <row r="15521" spans="25:25" x14ac:dyDescent="0.25">
      <c r="Y15521" s="98"/>
    </row>
    <row r="15522" spans="25:25" x14ac:dyDescent="0.25">
      <c r="Y15522" s="98"/>
    </row>
    <row r="15523" spans="25:25" x14ac:dyDescent="0.25">
      <c r="Y15523" s="98"/>
    </row>
    <row r="15524" spans="25:25" x14ac:dyDescent="0.25">
      <c r="Y15524" s="98"/>
    </row>
    <row r="15525" spans="25:25" x14ac:dyDescent="0.25">
      <c r="Y15525" s="98"/>
    </row>
    <row r="15526" spans="25:25" x14ac:dyDescent="0.25">
      <c r="Y15526" s="98"/>
    </row>
    <row r="15527" spans="25:25" x14ac:dyDescent="0.25">
      <c r="Y15527" s="98"/>
    </row>
    <row r="15528" spans="25:25" x14ac:dyDescent="0.25">
      <c r="Y15528" s="98"/>
    </row>
    <row r="15529" spans="25:25" x14ac:dyDescent="0.25">
      <c r="Y15529" s="98"/>
    </row>
    <row r="15530" spans="25:25" x14ac:dyDescent="0.25">
      <c r="Y15530" s="98"/>
    </row>
    <row r="15531" spans="25:25" x14ac:dyDescent="0.25">
      <c r="Y15531" s="98"/>
    </row>
    <row r="15532" spans="25:25" x14ac:dyDescent="0.25">
      <c r="Y15532" s="98"/>
    </row>
    <row r="15533" spans="25:25" x14ac:dyDescent="0.25">
      <c r="Y15533" s="98"/>
    </row>
    <row r="15534" spans="25:25" x14ac:dyDescent="0.25">
      <c r="Y15534" s="98"/>
    </row>
    <row r="15535" spans="25:25" x14ac:dyDescent="0.25">
      <c r="Y15535" s="98"/>
    </row>
    <row r="15536" spans="25:25" x14ac:dyDescent="0.25">
      <c r="Y15536" s="98"/>
    </row>
    <row r="15537" spans="25:25" x14ac:dyDescent="0.25">
      <c r="Y15537" s="98"/>
    </row>
    <row r="15538" spans="25:25" x14ac:dyDescent="0.25">
      <c r="Y15538" s="98"/>
    </row>
    <row r="15539" spans="25:25" x14ac:dyDescent="0.25">
      <c r="Y15539" s="98"/>
    </row>
    <row r="15540" spans="25:25" x14ac:dyDescent="0.25">
      <c r="Y15540" s="98"/>
    </row>
    <row r="15541" spans="25:25" x14ac:dyDescent="0.25">
      <c r="Y15541" s="98"/>
    </row>
    <row r="15542" spans="25:25" x14ac:dyDescent="0.25">
      <c r="Y15542" s="98"/>
    </row>
    <row r="15543" spans="25:25" x14ac:dyDescent="0.25">
      <c r="Y15543" s="98"/>
    </row>
    <row r="15544" spans="25:25" x14ac:dyDescent="0.25">
      <c r="Y15544" s="98"/>
    </row>
    <row r="15545" spans="25:25" x14ac:dyDescent="0.25">
      <c r="Y15545" s="98"/>
    </row>
    <row r="15546" spans="25:25" x14ac:dyDescent="0.25">
      <c r="Y15546" s="98"/>
    </row>
    <row r="15547" spans="25:25" x14ac:dyDescent="0.25">
      <c r="Y15547" s="98"/>
    </row>
    <row r="15548" spans="25:25" x14ac:dyDescent="0.25">
      <c r="Y15548" s="98"/>
    </row>
    <row r="15549" spans="25:25" x14ac:dyDescent="0.25">
      <c r="Y15549" s="98"/>
    </row>
    <row r="15550" spans="25:25" x14ac:dyDescent="0.25">
      <c r="Y15550" s="98"/>
    </row>
    <row r="15551" spans="25:25" x14ac:dyDescent="0.25">
      <c r="Y15551" s="98"/>
    </row>
    <row r="15552" spans="25:25" x14ac:dyDescent="0.25">
      <c r="Y15552" s="98"/>
    </row>
    <row r="15553" spans="25:25" x14ac:dyDescent="0.25">
      <c r="Y15553" s="98"/>
    </row>
    <row r="15554" spans="25:25" x14ac:dyDescent="0.25">
      <c r="Y15554" s="98"/>
    </row>
    <row r="15555" spans="25:25" x14ac:dyDescent="0.25">
      <c r="Y15555" s="98"/>
    </row>
    <row r="15556" spans="25:25" x14ac:dyDescent="0.25">
      <c r="Y15556" s="98"/>
    </row>
    <row r="15557" spans="25:25" x14ac:dyDescent="0.25">
      <c r="Y15557" s="98"/>
    </row>
    <row r="15558" spans="25:25" x14ac:dyDescent="0.25">
      <c r="Y15558" s="98"/>
    </row>
    <row r="15559" spans="25:25" x14ac:dyDescent="0.25">
      <c r="Y15559" s="98"/>
    </row>
    <row r="15560" spans="25:25" x14ac:dyDescent="0.25">
      <c r="Y15560" s="98"/>
    </row>
    <row r="15561" spans="25:25" x14ac:dyDescent="0.25">
      <c r="Y15561" s="98"/>
    </row>
    <row r="15562" spans="25:25" x14ac:dyDescent="0.25">
      <c r="Y15562" s="98"/>
    </row>
    <row r="15563" spans="25:25" x14ac:dyDescent="0.25">
      <c r="Y15563" s="98"/>
    </row>
    <row r="15564" spans="25:25" x14ac:dyDescent="0.25">
      <c r="Y15564" s="98"/>
    </row>
    <row r="15565" spans="25:25" x14ac:dyDescent="0.25">
      <c r="Y15565" s="98"/>
    </row>
    <row r="15566" spans="25:25" x14ac:dyDescent="0.25">
      <c r="Y15566" s="98"/>
    </row>
    <row r="15567" spans="25:25" x14ac:dyDescent="0.25">
      <c r="Y15567" s="98"/>
    </row>
    <row r="15568" spans="25:25" x14ac:dyDescent="0.25">
      <c r="Y15568" s="98"/>
    </row>
    <row r="15569" spans="25:25" x14ac:dyDescent="0.25">
      <c r="Y15569" s="98"/>
    </row>
    <row r="15570" spans="25:25" x14ac:dyDescent="0.25">
      <c r="Y15570" s="98"/>
    </row>
    <row r="15571" spans="25:25" x14ac:dyDescent="0.25">
      <c r="Y15571" s="98"/>
    </row>
    <row r="15572" spans="25:25" x14ac:dyDescent="0.25">
      <c r="Y15572" s="98"/>
    </row>
    <row r="15573" spans="25:25" x14ac:dyDescent="0.25">
      <c r="Y15573" s="98"/>
    </row>
    <row r="15574" spans="25:25" x14ac:dyDescent="0.25">
      <c r="Y15574" s="98"/>
    </row>
    <row r="15575" spans="25:25" x14ac:dyDescent="0.25">
      <c r="Y15575" s="98"/>
    </row>
    <row r="15576" spans="25:25" x14ac:dyDescent="0.25">
      <c r="Y15576" s="98"/>
    </row>
    <row r="15577" spans="25:25" x14ac:dyDescent="0.25">
      <c r="Y15577" s="98"/>
    </row>
    <row r="15578" spans="25:25" x14ac:dyDescent="0.25">
      <c r="Y15578" s="98"/>
    </row>
    <row r="15579" spans="25:25" x14ac:dyDescent="0.25">
      <c r="Y15579" s="98"/>
    </row>
    <row r="15580" spans="25:25" x14ac:dyDescent="0.25">
      <c r="Y15580" s="98"/>
    </row>
    <row r="15581" spans="25:25" x14ac:dyDescent="0.25">
      <c r="Y15581" s="98"/>
    </row>
    <row r="15582" spans="25:25" x14ac:dyDescent="0.25">
      <c r="Y15582" s="98"/>
    </row>
    <row r="15583" spans="25:25" x14ac:dyDescent="0.25">
      <c r="Y15583" s="98"/>
    </row>
    <row r="15584" spans="25:25" x14ac:dyDescent="0.25">
      <c r="Y15584" s="98"/>
    </row>
    <row r="15585" spans="25:25" x14ac:dyDescent="0.25">
      <c r="Y15585" s="98"/>
    </row>
    <row r="15586" spans="25:25" x14ac:dyDescent="0.25">
      <c r="Y15586" s="98"/>
    </row>
    <row r="15587" spans="25:25" x14ac:dyDescent="0.25">
      <c r="Y15587" s="98"/>
    </row>
    <row r="15588" spans="25:25" x14ac:dyDescent="0.25">
      <c r="Y15588" s="98"/>
    </row>
    <row r="15589" spans="25:25" x14ac:dyDescent="0.25">
      <c r="Y15589" s="98"/>
    </row>
    <row r="15590" spans="25:25" x14ac:dyDescent="0.25">
      <c r="Y15590" s="98"/>
    </row>
    <row r="15591" spans="25:25" x14ac:dyDescent="0.25">
      <c r="Y15591" s="98"/>
    </row>
    <row r="15592" spans="25:25" x14ac:dyDescent="0.25">
      <c r="Y15592" s="98"/>
    </row>
    <row r="15593" spans="25:25" x14ac:dyDescent="0.25">
      <c r="Y15593" s="98"/>
    </row>
    <row r="15594" spans="25:25" x14ac:dyDescent="0.25">
      <c r="Y15594" s="98"/>
    </row>
    <row r="15595" spans="25:25" x14ac:dyDescent="0.25">
      <c r="Y15595" s="98"/>
    </row>
    <row r="15596" spans="25:25" x14ac:dyDescent="0.25">
      <c r="Y15596" s="98"/>
    </row>
    <row r="15597" spans="25:25" x14ac:dyDescent="0.25">
      <c r="Y15597" s="98"/>
    </row>
    <row r="15598" spans="25:25" x14ac:dyDescent="0.25">
      <c r="Y15598" s="98"/>
    </row>
    <row r="15599" spans="25:25" x14ac:dyDescent="0.25">
      <c r="Y15599" s="98"/>
    </row>
    <row r="15600" spans="25:25" x14ac:dyDescent="0.25">
      <c r="Y15600" s="98"/>
    </row>
    <row r="15601" spans="25:25" x14ac:dyDescent="0.25">
      <c r="Y15601" s="98"/>
    </row>
    <row r="15602" spans="25:25" x14ac:dyDescent="0.25">
      <c r="Y15602" s="98"/>
    </row>
    <row r="15603" spans="25:25" x14ac:dyDescent="0.25">
      <c r="Y15603" s="98"/>
    </row>
    <row r="15604" spans="25:25" x14ac:dyDescent="0.25">
      <c r="Y15604" s="98"/>
    </row>
    <row r="15605" spans="25:25" x14ac:dyDescent="0.25">
      <c r="Y15605" s="98"/>
    </row>
    <row r="15606" spans="25:25" x14ac:dyDescent="0.25">
      <c r="Y15606" s="98"/>
    </row>
    <row r="15607" spans="25:25" x14ac:dyDescent="0.25">
      <c r="Y15607" s="98"/>
    </row>
    <row r="15608" spans="25:25" x14ac:dyDescent="0.25">
      <c r="Y15608" s="98"/>
    </row>
    <row r="15609" spans="25:25" x14ac:dyDescent="0.25">
      <c r="Y15609" s="98"/>
    </row>
    <row r="15610" spans="25:25" x14ac:dyDescent="0.25">
      <c r="Y15610" s="98"/>
    </row>
    <row r="15611" spans="25:25" x14ac:dyDescent="0.25">
      <c r="Y15611" s="98"/>
    </row>
    <row r="15612" spans="25:25" x14ac:dyDescent="0.25">
      <c r="Y15612" s="98"/>
    </row>
    <row r="15613" spans="25:25" x14ac:dyDescent="0.25">
      <c r="Y15613" s="98"/>
    </row>
    <row r="15614" spans="25:25" x14ac:dyDescent="0.25">
      <c r="Y15614" s="98"/>
    </row>
    <row r="15615" spans="25:25" x14ac:dyDescent="0.25">
      <c r="Y15615" s="98"/>
    </row>
    <row r="15616" spans="25:25" x14ac:dyDescent="0.25">
      <c r="Y15616" s="98"/>
    </row>
    <row r="15617" spans="25:25" x14ac:dyDescent="0.25">
      <c r="Y15617" s="98"/>
    </row>
    <row r="15618" spans="25:25" x14ac:dyDescent="0.25">
      <c r="Y15618" s="98"/>
    </row>
    <row r="15619" spans="25:25" x14ac:dyDescent="0.25">
      <c r="Y15619" s="98"/>
    </row>
    <row r="15620" spans="25:25" x14ac:dyDescent="0.25">
      <c r="Y15620" s="98"/>
    </row>
    <row r="15621" spans="25:25" x14ac:dyDescent="0.25">
      <c r="Y15621" s="98"/>
    </row>
    <row r="15622" spans="25:25" x14ac:dyDescent="0.25">
      <c r="Y15622" s="98"/>
    </row>
    <row r="15623" spans="25:25" x14ac:dyDescent="0.25">
      <c r="Y15623" s="98"/>
    </row>
    <row r="15624" spans="25:25" x14ac:dyDescent="0.25">
      <c r="Y15624" s="98"/>
    </row>
    <row r="15625" spans="25:25" x14ac:dyDescent="0.25">
      <c r="Y15625" s="98"/>
    </row>
    <row r="15626" spans="25:25" x14ac:dyDescent="0.25">
      <c r="Y15626" s="98"/>
    </row>
    <row r="15627" spans="25:25" x14ac:dyDescent="0.25">
      <c r="Y15627" s="98"/>
    </row>
    <row r="15628" spans="25:25" x14ac:dyDescent="0.25">
      <c r="Y15628" s="98"/>
    </row>
    <row r="15629" spans="25:25" x14ac:dyDescent="0.25">
      <c r="Y15629" s="98"/>
    </row>
    <row r="15630" spans="25:25" x14ac:dyDescent="0.25">
      <c r="Y15630" s="98"/>
    </row>
    <row r="15631" spans="25:25" x14ac:dyDescent="0.25">
      <c r="Y15631" s="98"/>
    </row>
    <row r="15632" spans="25:25" x14ac:dyDescent="0.25">
      <c r="Y15632" s="98"/>
    </row>
    <row r="15633" spans="25:25" x14ac:dyDescent="0.25">
      <c r="Y15633" s="98"/>
    </row>
    <row r="15634" spans="25:25" x14ac:dyDescent="0.25">
      <c r="Y15634" s="98"/>
    </row>
    <row r="15635" spans="25:25" x14ac:dyDescent="0.25">
      <c r="Y15635" s="98"/>
    </row>
    <row r="15636" spans="25:25" x14ac:dyDescent="0.25">
      <c r="Y15636" s="98"/>
    </row>
    <row r="15637" spans="25:25" x14ac:dyDescent="0.25">
      <c r="Y15637" s="98"/>
    </row>
    <row r="15638" spans="25:25" x14ac:dyDescent="0.25">
      <c r="Y15638" s="98"/>
    </row>
    <row r="15639" spans="25:25" x14ac:dyDescent="0.25">
      <c r="Y15639" s="98"/>
    </row>
    <row r="15640" spans="25:25" x14ac:dyDescent="0.25">
      <c r="Y15640" s="98"/>
    </row>
    <row r="15641" spans="25:25" x14ac:dyDescent="0.25">
      <c r="Y15641" s="98"/>
    </row>
    <row r="15642" spans="25:25" x14ac:dyDescent="0.25">
      <c r="Y15642" s="98"/>
    </row>
    <row r="15643" spans="25:25" x14ac:dyDescent="0.25">
      <c r="Y15643" s="98"/>
    </row>
    <row r="15644" spans="25:25" x14ac:dyDescent="0.25">
      <c r="Y15644" s="98"/>
    </row>
    <row r="15645" spans="25:25" x14ac:dyDescent="0.25">
      <c r="Y15645" s="98"/>
    </row>
    <row r="15646" spans="25:25" x14ac:dyDescent="0.25">
      <c r="Y15646" s="98"/>
    </row>
    <row r="15647" spans="25:25" x14ac:dyDescent="0.25">
      <c r="Y15647" s="98"/>
    </row>
    <row r="15648" spans="25:25" x14ac:dyDescent="0.25">
      <c r="Y15648" s="98"/>
    </row>
    <row r="15649" spans="25:25" x14ac:dyDescent="0.25">
      <c r="Y15649" s="98"/>
    </row>
    <row r="15650" spans="25:25" x14ac:dyDescent="0.25">
      <c r="Y15650" s="98"/>
    </row>
    <row r="15651" spans="25:25" x14ac:dyDescent="0.25">
      <c r="Y15651" s="98"/>
    </row>
    <row r="15652" spans="25:25" x14ac:dyDescent="0.25">
      <c r="Y15652" s="98"/>
    </row>
    <row r="15653" spans="25:25" x14ac:dyDescent="0.25">
      <c r="Y15653" s="98"/>
    </row>
    <row r="15654" spans="25:25" x14ac:dyDescent="0.25">
      <c r="Y15654" s="98"/>
    </row>
    <row r="15655" spans="25:25" x14ac:dyDescent="0.25">
      <c r="Y15655" s="98"/>
    </row>
    <row r="15656" spans="25:25" x14ac:dyDescent="0.25">
      <c r="Y15656" s="98"/>
    </row>
    <row r="15657" spans="25:25" x14ac:dyDescent="0.25">
      <c r="Y15657" s="98"/>
    </row>
    <row r="15658" spans="25:25" x14ac:dyDescent="0.25">
      <c r="Y15658" s="98"/>
    </row>
    <row r="15659" spans="25:25" x14ac:dyDescent="0.25">
      <c r="Y15659" s="98"/>
    </row>
    <row r="15660" spans="25:25" x14ac:dyDescent="0.25">
      <c r="Y15660" s="98"/>
    </row>
    <row r="15661" spans="25:25" x14ac:dyDescent="0.25">
      <c r="Y15661" s="98"/>
    </row>
    <row r="15662" spans="25:25" x14ac:dyDescent="0.25">
      <c r="Y15662" s="98"/>
    </row>
    <row r="15663" spans="25:25" x14ac:dyDescent="0.25">
      <c r="Y15663" s="98"/>
    </row>
    <row r="15664" spans="25:25" x14ac:dyDescent="0.25">
      <c r="Y15664" s="98"/>
    </row>
    <row r="15665" spans="25:25" x14ac:dyDescent="0.25">
      <c r="Y15665" s="98"/>
    </row>
    <row r="15666" spans="25:25" x14ac:dyDescent="0.25">
      <c r="Y15666" s="98"/>
    </row>
    <row r="15667" spans="25:25" x14ac:dyDescent="0.25">
      <c r="Y15667" s="98"/>
    </row>
    <row r="15668" spans="25:25" x14ac:dyDescent="0.25">
      <c r="Y15668" s="98"/>
    </row>
    <row r="15669" spans="25:25" x14ac:dyDescent="0.25">
      <c r="Y15669" s="98"/>
    </row>
    <row r="15670" spans="25:25" x14ac:dyDescent="0.25">
      <c r="Y15670" s="98"/>
    </row>
    <row r="15671" spans="25:25" x14ac:dyDescent="0.25">
      <c r="Y15671" s="98"/>
    </row>
    <row r="15672" spans="25:25" x14ac:dyDescent="0.25">
      <c r="Y15672" s="98"/>
    </row>
    <row r="15673" spans="25:25" x14ac:dyDescent="0.25">
      <c r="Y15673" s="98"/>
    </row>
    <row r="15674" spans="25:25" x14ac:dyDescent="0.25">
      <c r="Y15674" s="98"/>
    </row>
    <row r="15675" spans="25:25" x14ac:dyDescent="0.25">
      <c r="Y15675" s="98"/>
    </row>
    <row r="15676" spans="25:25" x14ac:dyDescent="0.25">
      <c r="Y15676" s="98"/>
    </row>
    <row r="15677" spans="25:25" x14ac:dyDescent="0.25">
      <c r="Y15677" s="98"/>
    </row>
    <row r="15678" spans="25:25" x14ac:dyDescent="0.25">
      <c r="Y15678" s="98"/>
    </row>
    <row r="15679" spans="25:25" x14ac:dyDescent="0.25">
      <c r="Y15679" s="98"/>
    </row>
    <row r="15680" spans="25:25" x14ac:dyDescent="0.25">
      <c r="Y15680" s="98"/>
    </row>
    <row r="15681" spans="25:25" x14ac:dyDescent="0.25">
      <c r="Y15681" s="98"/>
    </row>
    <row r="15682" spans="25:25" x14ac:dyDescent="0.25">
      <c r="Y15682" s="98"/>
    </row>
    <row r="15683" spans="25:25" x14ac:dyDescent="0.25">
      <c r="Y15683" s="98"/>
    </row>
    <row r="15684" spans="25:25" x14ac:dyDescent="0.25">
      <c r="Y15684" s="98"/>
    </row>
    <row r="15685" spans="25:25" x14ac:dyDescent="0.25">
      <c r="Y15685" s="98"/>
    </row>
    <row r="15686" spans="25:25" x14ac:dyDescent="0.25">
      <c r="Y15686" s="98"/>
    </row>
    <row r="15687" spans="25:25" x14ac:dyDescent="0.25">
      <c r="Y15687" s="98"/>
    </row>
    <row r="15688" spans="25:25" x14ac:dyDescent="0.25">
      <c r="Y15688" s="98"/>
    </row>
    <row r="15689" spans="25:25" x14ac:dyDescent="0.25">
      <c r="Y15689" s="98"/>
    </row>
    <row r="15690" spans="25:25" x14ac:dyDescent="0.25">
      <c r="Y15690" s="98"/>
    </row>
    <row r="15691" spans="25:25" x14ac:dyDescent="0.25">
      <c r="Y15691" s="98"/>
    </row>
    <row r="15692" spans="25:25" x14ac:dyDescent="0.25">
      <c r="Y15692" s="98"/>
    </row>
    <row r="15693" spans="25:25" x14ac:dyDescent="0.25">
      <c r="Y15693" s="98"/>
    </row>
    <row r="15694" spans="25:25" x14ac:dyDescent="0.25">
      <c r="Y15694" s="98"/>
    </row>
    <row r="15695" spans="25:25" x14ac:dyDescent="0.25">
      <c r="Y15695" s="98"/>
    </row>
    <row r="15696" spans="25:25" x14ac:dyDescent="0.25">
      <c r="Y15696" s="98"/>
    </row>
    <row r="15697" spans="25:25" x14ac:dyDescent="0.25">
      <c r="Y15697" s="98"/>
    </row>
    <row r="15698" spans="25:25" x14ac:dyDescent="0.25">
      <c r="Y15698" s="98"/>
    </row>
    <row r="15699" spans="25:25" x14ac:dyDescent="0.25">
      <c r="Y15699" s="98"/>
    </row>
    <row r="15700" spans="25:25" x14ac:dyDescent="0.25">
      <c r="Y15700" s="98"/>
    </row>
    <row r="15701" spans="25:25" x14ac:dyDescent="0.25">
      <c r="Y15701" s="98"/>
    </row>
    <row r="15702" spans="25:25" x14ac:dyDescent="0.25">
      <c r="Y15702" s="98"/>
    </row>
    <row r="15703" spans="25:25" x14ac:dyDescent="0.25">
      <c r="Y15703" s="98"/>
    </row>
    <row r="15704" spans="25:25" x14ac:dyDescent="0.25">
      <c r="Y15704" s="98"/>
    </row>
    <row r="15705" spans="25:25" x14ac:dyDescent="0.25">
      <c r="Y15705" s="98"/>
    </row>
    <row r="15706" spans="25:25" x14ac:dyDescent="0.25">
      <c r="Y15706" s="98"/>
    </row>
    <row r="15707" spans="25:25" x14ac:dyDescent="0.25">
      <c r="Y15707" s="98"/>
    </row>
    <row r="15708" spans="25:25" x14ac:dyDescent="0.25">
      <c r="Y15708" s="98"/>
    </row>
    <row r="15709" spans="25:25" x14ac:dyDescent="0.25">
      <c r="Y15709" s="98"/>
    </row>
    <row r="15710" spans="25:25" x14ac:dyDescent="0.25">
      <c r="Y15710" s="98"/>
    </row>
    <row r="15711" spans="25:25" x14ac:dyDescent="0.25">
      <c r="Y15711" s="98"/>
    </row>
    <row r="15712" spans="25:25" x14ac:dyDescent="0.25">
      <c r="Y15712" s="98"/>
    </row>
    <row r="15713" spans="25:25" x14ac:dyDescent="0.25">
      <c r="Y15713" s="98"/>
    </row>
    <row r="15714" spans="25:25" x14ac:dyDescent="0.25">
      <c r="Y15714" s="98"/>
    </row>
    <row r="15715" spans="25:25" x14ac:dyDescent="0.25">
      <c r="Y15715" s="98"/>
    </row>
    <row r="15716" spans="25:25" x14ac:dyDescent="0.25">
      <c r="Y15716" s="98"/>
    </row>
    <row r="15717" spans="25:25" x14ac:dyDescent="0.25">
      <c r="Y15717" s="98"/>
    </row>
    <row r="15718" spans="25:25" x14ac:dyDescent="0.25">
      <c r="Y15718" s="98"/>
    </row>
    <row r="15719" spans="25:25" x14ac:dyDescent="0.25">
      <c r="Y15719" s="98"/>
    </row>
    <row r="15720" spans="25:25" x14ac:dyDescent="0.25">
      <c r="Y15720" s="98"/>
    </row>
    <row r="15721" spans="25:25" x14ac:dyDescent="0.25">
      <c r="Y15721" s="98"/>
    </row>
    <row r="15722" spans="25:25" x14ac:dyDescent="0.25">
      <c r="Y15722" s="98"/>
    </row>
    <row r="15723" spans="25:25" x14ac:dyDescent="0.25">
      <c r="Y15723" s="98"/>
    </row>
    <row r="15724" spans="25:25" x14ac:dyDescent="0.25">
      <c r="Y15724" s="98"/>
    </row>
    <row r="15725" spans="25:25" x14ac:dyDescent="0.25">
      <c r="Y15725" s="98"/>
    </row>
    <row r="15726" spans="25:25" x14ac:dyDescent="0.25">
      <c r="Y15726" s="98"/>
    </row>
    <row r="15727" spans="25:25" x14ac:dyDescent="0.25">
      <c r="Y15727" s="98"/>
    </row>
    <row r="15728" spans="25:25" x14ac:dyDescent="0.25">
      <c r="Y15728" s="98"/>
    </row>
    <row r="15729" spans="25:25" x14ac:dyDescent="0.25">
      <c r="Y15729" s="98"/>
    </row>
    <row r="15730" spans="25:25" x14ac:dyDescent="0.25">
      <c r="Y15730" s="98"/>
    </row>
    <row r="15731" spans="25:25" x14ac:dyDescent="0.25">
      <c r="Y15731" s="98"/>
    </row>
    <row r="15732" spans="25:25" x14ac:dyDescent="0.25">
      <c r="Y15732" s="98"/>
    </row>
    <row r="15733" spans="25:25" x14ac:dyDescent="0.25">
      <c r="Y15733" s="98"/>
    </row>
    <row r="15734" spans="25:25" x14ac:dyDescent="0.25">
      <c r="Y15734" s="98"/>
    </row>
    <row r="15735" spans="25:25" x14ac:dyDescent="0.25">
      <c r="Y15735" s="98"/>
    </row>
    <row r="15736" spans="25:25" x14ac:dyDescent="0.25">
      <c r="Y15736" s="98"/>
    </row>
    <row r="15737" spans="25:25" x14ac:dyDescent="0.25">
      <c r="Y15737" s="98"/>
    </row>
    <row r="15738" spans="25:25" x14ac:dyDescent="0.25">
      <c r="Y15738" s="98"/>
    </row>
    <row r="15739" spans="25:25" x14ac:dyDescent="0.25">
      <c r="Y15739" s="98"/>
    </row>
    <row r="15740" spans="25:25" x14ac:dyDescent="0.25">
      <c r="Y15740" s="98"/>
    </row>
    <row r="15741" spans="25:25" x14ac:dyDescent="0.25">
      <c r="Y15741" s="98"/>
    </row>
    <row r="15742" spans="25:25" x14ac:dyDescent="0.25">
      <c r="Y15742" s="98"/>
    </row>
    <row r="15743" spans="25:25" x14ac:dyDescent="0.25">
      <c r="Y15743" s="98"/>
    </row>
    <row r="15744" spans="25:25" x14ac:dyDescent="0.25">
      <c r="Y15744" s="98"/>
    </row>
    <row r="15745" spans="25:25" x14ac:dyDescent="0.25">
      <c r="Y15745" s="98"/>
    </row>
    <row r="15746" spans="25:25" x14ac:dyDescent="0.25">
      <c r="Y15746" s="98"/>
    </row>
    <row r="15747" spans="25:25" x14ac:dyDescent="0.25">
      <c r="Y15747" s="98"/>
    </row>
    <row r="15748" spans="25:25" x14ac:dyDescent="0.25">
      <c r="Y15748" s="98"/>
    </row>
    <row r="15749" spans="25:25" x14ac:dyDescent="0.25">
      <c r="Y15749" s="98"/>
    </row>
    <row r="15750" spans="25:25" x14ac:dyDescent="0.25">
      <c r="Y15750" s="98"/>
    </row>
    <row r="15751" spans="25:25" x14ac:dyDescent="0.25">
      <c r="Y15751" s="98"/>
    </row>
    <row r="15752" spans="25:25" x14ac:dyDescent="0.25">
      <c r="Y15752" s="98"/>
    </row>
    <row r="15753" spans="25:25" x14ac:dyDescent="0.25">
      <c r="Y15753" s="98"/>
    </row>
    <row r="15754" spans="25:25" x14ac:dyDescent="0.25">
      <c r="Y15754" s="98"/>
    </row>
    <row r="15755" spans="25:25" x14ac:dyDescent="0.25">
      <c r="Y15755" s="98"/>
    </row>
    <row r="15756" spans="25:25" x14ac:dyDescent="0.25">
      <c r="Y15756" s="98"/>
    </row>
    <row r="15757" spans="25:25" x14ac:dyDescent="0.25">
      <c r="Y15757" s="98"/>
    </row>
    <row r="15758" spans="25:25" x14ac:dyDescent="0.25">
      <c r="Y15758" s="98"/>
    </row>
    <row r="15759" spans="25:25" x14ac:dyDescent="0.25">
      <c r="Y15759" s="98"/>
    </row>
    <row r="15760" spans="25:25" x14ac:dyDescent="0.25">
      <c r="Y15760" s="98"/>
    </row>
    <row r="15761" spans="25:25" x14ac:dyDescent="0.25">
      <c r="Y15761" s="98"/>
    </row>
    <row r="15762" spans="25:25" x14ac:dyDescent="0.25">
      <c r="Y15762" s="98"/>
    </row>
    <row r="15763" spans="25:25" x14ac:dyDescent="0.25">
      <c r="Y15763" s="98"/>
    </row>
    <row r="15764" spans="25:25" x14ac:dyDescent="0.25">
      <c r="Y15764" s="98"/>
    </row>
    <row r="15765" spans="25:25" x14ac:dyDescent="0.25">
      <c r="Y15765" s="98"/>
    </row>
    <row r="15766" spans="25:25" x14ac:dyDescent="0.25">
      <c r="Y15766" s="98"/>
    </row>
    <row r="15767" spans="25:25" x14ac:dyDescent="0.25">
      <c r="Y15767" s="98"/>
    </row>
    <row r="15768" spans="25:25" x14ac:dyDescent="0.25">
      <c r="Y15768" s="98"/>
    </row>
    <row r="15769" spans="25:25" x14ac:dyDescent="0.25">
      <c r="Y15769" s="98"/>
    </row>
    <row r="15770" spans="25:25" x14ac:dyDescent="0.25">
      <c r="Y15770" s="98"/>
    </row>
    <row r="15771" spans="25:25" x14ac:dyDescent="0.25">
      <c r="Y15771" s="98"/>
    </row>
    <row r="15772" spans="25:25" x14ac:dyDescent="0.25">
      <c r="Y15772" s="98"/>
    </row>
    <row r="15773" spans="25:25" x14ac:dyDescent="0.25">
      <c r="Y15773" s="98"/>
    </row>
    <row r="15774" spans="25:25" x14ac:dyDescent="0.25">
      <c r="Y15774" s="98"/>
    </row>
    <row r="15775" spans="25:25" x14ac:dyDescent="0.25">
      <c r="Y15775" s="98"/>
    </row>
    <row r="15776" spans="25:25" x14ac:dyDescent="0.25">
      <c r="Y15776" s="98"/>
    </row>
    <row r="15777" spans="25:25" x14ac:dyDescent="0.25">
      <c r="Y15777" s="98"/>
    </row>
    <row r="15778" spans="25:25" x14ac:dyDescent="0.25">
      <c r="Y15778" s="98"/>
    </row>
    <row r="15779" spans="25:25" x14ac:dyDescent="0.25">
      <c r="Y15779" s="98"/>
    </row>
    <row r="15780" spans="25:25" x14ac:dyDescent="0.25">
      <c r="Y15780" s="98"/>
    </row>
    <row r="15781" spans="25:25" x14ac:dyDescent="0.25">
      <c r="Y15781" s="98"/>
    </row>
    <row r="15782" spans="25:25" x14ac:dyDescent="0.25">
      <c r="Y15782" s="98"/>
    </row>
    <row r="15783" spans="25:25" x14ac:dyDescent="0.25">
      <c r="Y15783" s="98"/>
    </row>
    <row r="15784" spans="25:25" x14ac:dyDescent="0.25">
      <c r="Y15784" s="98"/>
    </row>
    <row r="15785" spans="25:25" x14ac:dyDescent="0.25">
      <c r="Y15785" s="98"/>
    </row>
    <row r="15786" spans="25:25" x14ac:dyDescent="0.25">
      <c r="Y15786" s="98"/>
    </row>
    <row r="15787" spans="25:25" x14ac:dyDescent="0.25">
      <c r="Y15787" s="98"/>
    </row>
    <row r="15788" spans="25:25" x14ac:dyDescent="0.25">
      <c r="Y15788" s="98"/>
    </row>
    <row r="15789" spans="25:25" x14ac:dyDescent="0.25">
      <c r="Y15789" s="98"/>
    </row>
    <row r="15790" spans="25:25" x14ac:dyDescent="0.25">
      <c r="Y15790" s="98"/>
    </row>
    <row r="15791" spans="25:25" x14ac:dyDescent="0.25">
      <c r="Y15791" s="98"/>
    </row>
    <row r="15792" spans="25:25" x14ac:dyDescent="0.25">
      <c r="Y15792" s="98"/>
    </row>
    <row r="15793" spans="25:25" x14ac:dyDescent="0.25">
      <c r="Y15793" s="98"/>
    </row>
    <row r="15794" spans="25:25" x14ac:dyDescent="0.25">
      <c r="Y15794" s="98"/>
    </row>
    <row r="15795" spans="25:25" x14ac:dyDescent="0.25">
      <c r="Y15795" s="98"/>
    </row>
    <row r="15796" spans="25:25" x14ac:dyDescent="0.25">
      <c r="Y15796" s="98"/>
    </row>
    <row r="15797" spans="25:25" x14ac:dyDescent="0.25">
      <c r="Y15797" s="98"/>
    </row>
    <row r="15798" spans="25:25" x14ac:dyDescent="0.25">
      <c r="Y15798" s="98"/>
    </row>
    <row r="15799" spans="25:25" x14ac:dyDescent="0.25">
      <c r="Y15799" s="98"/>
    </row>
    <row r="15800" spans="25:25" x14ac:dyDescent="0.25">
      <c r="Y15800" s="98"/>
    </row>
    <row r="15801" spans="25:25" x14ac:dyDescent="0.25">
      <c r="Y15801" s="98"/>
    </row>
    <row r="15802" spans="25:25" x14ac:dyDescent="0.25">
      <c r="Y15802" s="98"/>
    </row>
    <row r="15803" spans="25:25" x14ac:dyDescent="0.25">
      <c r="Y15803" s="98"/>
    </row>
    <row r="15804" spans="25:25" x14ac:dyDescent="0.25">
      <c r="Y15804" s="98"/>
    </row>
    <row r="15805" spans="25:25" x14ac:dyDescent="0.25">
      <c r="Y15805" s="98"/>
    </row>
    <row r="15806" spans="25:25" x14ac:dyDescent="0.25">
      <c r="Y15806" s="98"/>
    </row>
    <row r="15807" spans="25:25" x14ac:dyDescent="0.25">
      <c r="Y15807" s="98"/>
    </row>
    <row r="15808" spans="25:25" x14ac:dyDescent="0.25">
      <c r="Y15808" s="98"/>
    </row>
    <row r="15809" spans="25:25" x14ac:dyDescent="0.25">
      <c r="Y15809" s="98"/>
    </row>
    <row r="15810" spans="25:25" x14ac:dyDescent="0.25">
      <c r="Y15810" s="98"/>
    </row>
    <row r="15811" spans="25:25" x14ac:dyDescent="0.25">
      <c r="Y15811" s="98"/>
    </row>
    <row r="15812" spans="25:25" x14ac:dyDescent="0.25">
      <c r="Y15812" s="98"/>
    </row>
    <row r="15813" spans="25:25" x14ac:dyDescent="0.25">
      <c r="Y15813" s="98"/>
    </row>
    <row r="15814" spans="25:25" x14ac:dyDescent="0.25">
      <c r="Y15814" s="98"/>
    </row>
    <row r="15815" spans="25:25" x14ac:dyDescent="0.25">
      <c r="Y15815" s="98"/>
    </row>
    <row r="15816" spans="25:25" x14ac:dyDescent="0.25">
      <c r="Y15816" s="98"/>
    </row>
    <row r="15817" spans="25:25" x14ac:dyDescent="0.25">
      <c r="Y15817" s="98"/>
    </row>
    <row r="15818" spans="25:25" x14ac:dyDescent="0.25">
      <c r="Y15818" s="98"/>
    </row>
    <row r="15819" spans="25:25" x14ac:dyDescent="0.25">
      <c r="Y15819" s="98"/>
    </row>
    <row r="15820" spans="25:25" x14ac:dyDescent="0.25">
      <c r="Y15820" s="98"/>
    </row>
    <row r="15821" spans="25:25" x14ac:dyDescent="0.25">
      <c r="Y15821" s="98"/>
    </row>
    <row r="15822" spans="25:25" x14ac:dyDescent="0.25">
      <c r="Y15822" s="98"/>
    </row>
    <row r="15823" spans="25:25" x14ac:dyDescent="0.25">
      <c r="Y15823" s="98"/>
    </row>
    <row r="15824" spans="25:25" x14ac:dyDescent="0.25">
      <c r="Y15824" s="98"/>
    </row>
    <row r="15825" spans="25:25" x14ac:dyDescent="0.25">
      <c r="Y15825" s="98"/>
    </row>
    <row r="15826" spans="25:25" x14ac:dyDescent="0.25">
      <c r="Y15826" s="98"/>
    </row>
    <row r="15827" spans="25:25" x14ac:dyDescent="0.25">
      <c r="Y15827" s="98"/>
    </row>
    <row r="15828" spans="25:25" x14ac:dyDescent="0.25">
      <c r="Y15828" s="98"/>
    </row>
    <row r="15829" spans="25:25" x14ac:dyDescent="0.25">
      <c r="Y15829" s="98"/>
    </row>
    <row r="15830" spans="25:25" x14ac:dyDescent="0.25">
      <c r="Y15830" s="98"/>
    </row>
    <row r="15831" spans="25:25" x14ac:dyDescent="0.25">
      <c r="Y15831" s="98"/>
    </row>
    <row r="15832" spans="25:25" x14ac:dyDescent="0.25">
      <c r="Y15832" s="98"/>
    </row>
    <row r="15833" spans="25:25" x14ac:dyDescent="0.25">
      <c r="Y15833" s="98"/>
    </row>
    <row r="15834" spans="25:25" x14ac:dyDescent="0.25">
      <c r="Y15834" s="98"/>
    </row>
    <row r="15835" spans="25:25" x14ac:dyDescent="0.25">
      <c r="Y15835" s="98"/>
    </row>
    <row r="15836" spans="25:25" x14ac:dyDescent="0.25">
      <c r="Y15836" s="98"/>
    </row>
    <row r="15837" spans="25:25" x14ac:dyDescent="0.25">
      <c r="Y15837" s="98"/>
    </row>
    <row r="15838" spans="25:25" x14ac:dyDescent="0.25">
      <c r="Y15838" s="98"/>
    </row>
    <row r="15839" spans="25:25" x14ac:dyDescent="0.25">
      <c r="Y15839" s="98"/>
    </row>
    <row r="15840" spans="25:25" x14ac:dyDescent="0.25">
      <c r="Y15840" s="98"/>
    </row>
    <row r="15841" spans="25:25" x14ac:dyDescent="0.25">
      <c r="Y15841" s="98"/>
    </row>
    <row r="15842" spans="25:25" x14ac:dyDescent="0.25">
      <c r="Y15842" s="98"/>
    </row>
    <row r="15843" spans="25:25" x14ac:dyDescent="0.25">
      <c r="Y15843" s="98"/>
    </row>
    <row r="15844" spans="25:25" x14ac:dyDescent="0.25">
      <c r="Y15844" s="98"/>
    </row>
    <row r="15845" spans="25:25" x14ac:dyDescent="0.25">
      <c r="Y15845" s="98"/>
    </row>
    <row r="15846" spans="25:25" x14ac:dyDescent="0.25">
      <c r="Y15846" s="98"/>
    </row>
    <row r="15847" spans="25:25" x14ac:dyDescent="0.25">
      <c r="Y15847" s="98"/>
    </row>
    <row r="15848" spans="25:25" x14ac:dyDescent="0.25">
      <c r="Y15848" s="98"/>
    </row>
    <row r="15849" spans="25:25" x14ac:dyDescent="0.25">
      <c r="Y15849" s="98"/>
    </row>
    <row r="15850" spans="25:25" x14ac:dyDescent="0.25">
      <c r="Y15850" s="98"/>
    </row>
    <row r="15851" spans="25:25" x14ac:dyDescent="0.25">
      <c r="Y15851" s="98"/>
    </row>
    <row r="15852" spans="25:25" x14ac:dyDescent="0.25">
      <c r="Y15852" s="98"/>
    </row>
    <row r="15853" spans="25:25" x14ac:dyDescent="0.25">
      <c r="Y15853" s="98"/>
    </row>
    <row r="15854" spans="25:25" x14ac:dyDescent="0.25">
      <c r="Y15854" s="98"/>
    </row>
    <row r="15855" spans="25:25" x14ac:dyDescent="0.25">
      <c r="Y15855" s="98"/>
    </row>
    <row r="15856" spans="25:25" x14ac:dyDescent="0.25">
      <c r="Y15856" s="98"/>
    </row>
    <row r="15857" spans="25:25" x14ac:dyDescent="0.25">
      <c r="Y15857" s="98"/>
    </row>
    <row r="15858" spans="25:25" x14ac:dyDescent="0.25">
      <c r="Y15858" s="98"/>
    </row>
    <row r="15859" spans="25:25" x14ac:dyDescent="0.25">
      <c r="Y15859" s="98"/>
    </row>
    <row r="15860" spans="25:25" x14ac:dyDescent="0.25">
      <c r="Y15860" s="98"/>
    </row>
    <row r="15861" spans="25:25" x14ac:dyDescent="0.25">
      <c r="Y15861" s="98"/>
    </row>
    <row r="15862" spans="25:25" x14ac:dyDescent="0.25">
      <c r="Y15862" s="98"/>
    </row>
    <row r="15863" spans="25:25" x14ac:dyDescent="0.25">
      <c r="Y15863" s="98"/>
    </row>
    <row r="15864" spans="25:25" x14ac:dyDescent="0.25">
      <c r="Y15864" s="98"/>
    </row>
    <row r="15865" spans="25:25" x14ac:dyDescent="0.25">
      <c r="Y15865" s="98"/>
    </row>
    <row r="15866" spans="25:25" x14ac:dyDescent="0.25">
      <c r="Y15866" s="98"/>
    </row>
    <row r="15867" spans="25:25" x14ac:dyDescent="0.25">
      <c r="Y15867" s="98"/>
    </row>
    <row r="15868" spans="25:25" x14ac:dyDescent="0.25">
      <c r="Y15868" s="98"/>
    </row>
    <row r="15869" spans="25:25" x14ac:dyDescent="0.25">
      <c r="Y15869" s="98"/>
    </row>
    <row r="15870" spans="25:25" x14ac:dyDescent="0.25">
      <c r="Y15870" s="98"/>
    </row>
    <row r="15871" spans="25:25" x14ac:dyDescent="0.25">
      <c r="Y15871" s="98"/>
    </row>
    <row r="15872" spans="25:25" x14ac:dyDescent="0.25">
      <c r="Y15872" s="98"/>
    </row>
    <row r="15873" spans="25:25" x14ac:dyDescent="0.25">
      <c r="Y15873" s="98"/>
    </row>
    <row r="15874" spans="25:25" x14ac:dyDescent="0.25">
      <c r="Y15874" s="98"/>
    </row>
    <row r="15875" spans="25:25" x14ac:dyDescent="0.25">
      <c r="Y15875" s="98"/>
    </row>
    <row r="15876" spans="25:25" x14ac:dyDescent="0.25">
      <c r="Y15876" s="98"/>
    </row>
    <row r="15877" spans="25:25" x14ac:dyDescent="0.25">
      <c r="Y15877" s="98"/>
    </row>
    <row r="15878" spans="25:25" x14ac:dyDescent="0.25">
      <c r="Y15878" s="98"/>
    </row>
    <row r="15879" spans="25:25" x14ac:dyDescent="0.25">
      <c r="Y15879" s="98"/>
    </row>
    <row r="15880" spans="25:25" x14ac:dyDescent="0.25">
      <c r="Y15880" s="98"/>
    </row>
    <row r="15881" spans="25:25" x14ac:dyDescent="0.25">
      <c r="Y15881" s="98"/>
    </row>
    <row r="15882" spans="25:25" x14ac:dyDescent="0.25">
      <c r="Y15882" s="98"/>
    </row>
    <row r="15883" spans="25:25" x14ac:dyDescent="0.25">
      <c r="Y15883" s="98"/>
    </row>
    <row r="15884" spans="25:25" x14ac:dyDescent="0.25">
      <c r="Y15884" s="98"/>
    </row>
    <row r="15885" spans="25:25" x14ac:dyDescent="0.25">
      <c r="Y15885" s="98"/>
    </row>
    <row r="15886" spans="25:25" x14ac:dyDescent="0.25">
      <c r="Y15886" s="98"/>
    </row>
    <row r="15887" spans="25:25" x14ac:dyDescent="0.25">
      <c r="Y15887" s="98"/>
    </row>
    <row r="15888" spans="25:25" x14ac:dyDescent="0.25">
      <c r="Y15888" s="98"/>
    </row>
    <row r="15889" spans="25:25" x14ac:dyDescent="0.25">
      <c r="Y15889" s="98"/>
    </row>
    <row r="15890" spans="25:25" x14ac:dyDescent="0.25">
      <c r="Y15890" s="98"/>
    </row>
    <row r="15891" spans="25:25" x14ac:dyDescent="0.25">
      <c r="Y15891" s="98"/>
    </row>
    <row r="15892" spans="25:25" x14ac:dyDescent="0.25">
      <c r="Y15892" s="98"/>
    </row>
    <row r="15893" spans="25:25" x14ac:dyDescent="0.25">
      <c r="Y15893" s="98"/>
    </row>
    <row r="15894" spans="25:25" x14ac:dyDescent="0.25">
      <c r="Y15894" s="98"/>
    </row>
    <row r="15895" spans="25:25" x14ac:dyDescent="0.25">
      <c r="Y15895" s="98"/>
    </row>
    <row r="15896" spans="25:25" x14ac:dyDescent="0.25">
      <c r="Y15896" s="98"/>
    </row>
    <row r="15897" spans="25:25" x14ac:dyDescent="0.25">
      <c r="Y15897" s="98"/>
    </row>
    <row r="15898" spans="25:25" x14ac:dyDescent="0.25">
      <c r="Y15898" s="98"/>
    </row>
    <row r="15899" spans="25:25" x14ac:dyDescent="0.25">
      <c r="Y15899" s="98"/>
    </row>
    <row r="15900" spans="25:25" x14ac:dyDescent="0.25">
      <c r="Y15900" s="98"/>
    </row>
    <row r="15901" spans="25:25" x14ac:dyDescent="0.25">
      <c r="Y15901" s="98"/>
    </row>
    <row r="15902" spans="25:25" x14ac:dyDescent="0.25">
      <c r="Y15902" s="98"/>
    </row>
    <row r="15903" spans="25:25" x14ac:dyDescent="0.25">
      <c r="Y15903" s="98"/>
    </row>
    <row r="15904" spans="25:25" x14ac:dyDescent="0.25">
      <c r="Y15904" s="98"/>
    </row>
    <row r="15905" spans="25:25" x14ac:dyDescent="0.25">
      <c r="Y15905" s="98"/>
    </row>
    <row r="15906" spans="25:25" x14ac:dyDescent="0.25">
      <c r="Y15906" s="98"/>
    </row>
    <row r="15907" spans="25:25" x14ac:dyDescent="0.25">
      <c r="Y15907" s="98"/>
    </row>
    <row r="15908" spans="25:25" x14ac:dyDescent="0.25">
      <c r="Y15908" s="98"/>
    </row>
    <row r="15909" spans="25:25" x14ac:dyDescent="0.25">
      <c r="Y15909" s="98"/>
    </row>
    <row r="15910" spans="25:25" x14ac:dyDescent="0.25">
      <c r="Y15910" s="98"/>
    </row>
    <row r="15911" spans="25:25" x14ac:dyDescent="0.25">
      <c r="Y15911" s="98"/>
    </row>
    <row r="15912" spans="25:25" x14ac:dyDescent="0.25">
      <c r="Y15912" s="98"/>
    </row>
    <row r="15913" spans="25:25" x14ac:dyDescent="0.25">
      <c r="Y15913" s="98"/>
    </row>
    <row r="15914" spans="25:25" x14ac:dyDescent="0.25">
      <c r="Y15914" s="98"/>
    </row>
    <row r="15915" spans="25:25" x14ac:dyDescent="0.25">
      <c r="Y15915" s="98"/>
    </row>
    <row r="15916" spans="25:25" x14ac:dyDescent="0.25">
      <c r="Y15916" s="98"/>
    </row>
    <row r="15917" spans="25:25" x14ac:dyDescent="0.25">
      <c r="Y15917" s="98"/>
    </row>
    <row r="15918" spans="25:25" x14ac:dyDescent="0.25">
      <c r="Y15918" s="98"/>
    </row>
    <row r="15919" spans="25:25" x14ac:dyDescent="0.25">
      <c r="Y15919" s="98"/>
    </row>
    <row r="15920" spans="25:25" x14ac:dyDescent="0.25">
      <c r="Y15920" s="98"/>
    </row>
    <row r="15921" spans="25:25" x14ac:dyDescent="0.25">
      <c r="Y15921" s="98"/>
    </row>
    <row r="15922" spans="25:25" x14ac:dyDescent="0.25">
      <c r="Y15922" s="98"/>
    </row>
    <row r="15923" spans="25:25" x14ac:dyDescent="0.25">
      <c r="Y15923" s="98"/>
    </row>
    <row r="15924" spans="25:25" x14ac:dyDescent="0.25">
      <c r="Y15924" s="98"/>
    </row>
    <row r="15925" spans="25:25" x14ac:dyDescent="0.25">
      <c r="Y15925" s="98"/>
    </row>
    <row r="15926" spans="25:25" x14ac:dyDescent="0.25">
      <c r="Y15926" s="98"/>
    </row>
    <row r="15927" spans="25:25" x14ac:dyDescent="0.25">
      <c r="Y15927" s="98"/>
    </row>
    <row r="15928" spans="25:25" x14ac:dyDescent="0.25">
      <c r="Y15928" s="98"/>
    </row>
    <row r="15929" spans="25:25" x14ac:dyDescent="0.25">
      <c r="Y15929" s="98"/>
    </row>
    <row r="15930" spans="25:25" x14ac:dyDescent="0.25">
      <c r="Y15930" s="98"/>
    </row>
    <row r="15931" spans="25:25" x14ac:dyDescent="0.25">
      <c r="Y15931" s="98"/>
    </row>
    <row r="15932" spans="25:25" x14ac:dyDescent="0.25">
      <c r="Y15932" s="98"/>
    </row>
    <row r="15933" spans="25:25" x14ac:dyDescent="0.25">
      <c r="Y15933" s="98"/>
    </row>
    <row r="15934" spans="25:25" x14ac:dyDescent="0.25">
      <c r="Y15934" s="98"/>
    </row>
    <row r="15935" spans="25:25" x14ac:dyDescent="0.25">
      <c r="Y15935" s="98"/>
    </row>
    <row r="15936" spans="25:25" x14ac:dyDescent="0.25">
      <c r="Y15936" s="98"/>
    </row>
    <row r="15937" spans="25:25" x14ac:dyDescent="0.25">
      <c r="Y15937" s="98"/>
    </row>
    <row r="15938" spans="25:25" x14ac:dyDescent="0.25">
      <c r="Y15938" s="98"/>
    </row>
    <row r="15939" spans="25:25" x14ac:dyDescent="0.25">
      <c r="Y15939" s="98"/>
    </row>
    <row r="15940" spans="25:25" x14ac:dyDescent="0.25">
      <c r="Y15940" s="98"/>
    </row>
    <row r="15941" spans="25:25" x14ac:dyDescent="0.25">
      <c r="Y15941" s="98"/>
    </row>
    <row r="15942" spans="25:25" x14ac:dyDescent="0.25">
      <c r="Y15942" s="98"/>
    </row>
    <row r="15943" spans="25:25" x14ac:dyDescent="0.25">
      <c r="Y15943" s="98"/>
    </row>
    <row r="15944" spans="25:25" x14ac:dyDescent="0.25">
      <c r="Y15944" s="98"/>
    </row>
    <row r="15945" spans="25:25" x14ac:dyDescent="0.25">
      <c r="Y15945" s="98"/>
    </row>
    <row r="15946" spans="25:25" x14ac:dyDescent="0.25">
      <c r="Y15946" s="98"/>
    </row>
    <row r="15947" spans="25:25" x14ac:dyDescent="0.25">
      <c r="Y15947" s="98"/>
    </row>
    <row r="15948" spans="25:25" x14ac:dyDescent="0.25">
      <c r="Y15948" s="98"/>
    </row>
    <row r="15949" spans="25:25" x14ac:dyDescent="0.25">
      <c r="Y15949" s="98"/>
    </row>
    <row r="15950" spans="25:25" x14ac:dyDescent="0.25">
      <c r="Y15950" s="98"/>
    </row>
    <row r="15951" spans="25:25" x14ac:dyDescent="0.25">
      <c r="Y15951" s="98"/>
    </row>
    <row r="15952" spans="25:25" x14ac:dyDescent="0.25">
      <c r="Y15952" s="98"/>
    </row>
    <row r="15953" spans="25:25" x14ac:dyDescent="0.25">
      <c r="Y15953" s="98"/>
    </row>
    <row r="15954" spans="25:25" x14ac:dyDescent="0.25">
      <c r="Y15954" s="98"/>
    </row>
    <row r="15955" spans="25:25" x14ac:dyDescent="0.25">
      <c r="Y15955" s="98"/>
    </row>
    <row r="15956" spans="25:25" x14ac:dyDescent="0.25">
      <c r="Y15956" s="98"/>
    </row>
    <row r="15957" spans="25:25" x14ac:dyDescent="0.25">
      <c r="Y15957" s="98"/>
    </row>
    <row r="15958" spans="25:25" x14ac:dyDescent="0.25">
      <c r="Y15958" s="98"/>
    </row>
    <row r="15959" spans="25:25" x14ac:dyDescent="0.25">
      <c r="Y15959" s="98"/>
    </row>
    <row r="15960" spans="25:25" x14ac:dyDescent="0.25">
      <c r="Y15960" s="98"/>
    </row>
    <row r="15961" spans="25:25" x14ac:dyDescent="0.25">
      <c r="Y15961" s="98"/>
    </row>
    <row r="15962" spans="25:25" x14ac:dyDescent="0.25">
      <c r="Y15962" s="98"/>
    </row>
    <row r="15963" spans="25:25" x14ac:dyDescent="0.25">
      <c r="Y15963" s="98"/>
    </row>
    <row r="15964" spans="25:25" x14ac:dyDescent="0.25">
      <c r="Y15964" s="98"/>
    </row>
    <row r="15965" spans="25:25" x14ac:dyDescent="0.25">
      <c r="Y15965" s="98"/>
    </row>
    <row r="15966" spans="25:25" x14ac:dyDescent="0.25">
      <c r="Y15966" s="98"/>
    </row>
    <row r="15967" spans="25:25" x14ac:dyDescent="0.25">
      <c r="Y15967" s="98"/>
    </row>
    <row r="15968" spans="25:25" x14ac:dyDescent="0.25">
      <c r="Y15968" s="98"/>
    </row>
    <row r="15969" spans="25:25" x14ac:dyDescent="0.25">
      <c r="Y15969" s="98"/>
    </row>
    <row r="15970" spans="25:25" x14ac:dyDescent="0.25">
      <c r="Y15970" s="98"/>
    </row>
    <row r="15971" spans="25:25" x14ac:dyDescent="0.25">
      <c r="Y15971" s="98"/>
    </row>
    <row r="15972" spans="25:25" x14ac:dyDescent="0.25">
      <c r="Y15972" s="98"/>
    </row>
    <row r="15973" spans="25:25" x14ac:dyDescent="0.25">
      <c r="Y15973" s="98"/>
    </row>
    <row r="15974" spans="25:25" x14ac:dyDescent="0.25">
      <c r="Y15974" s="98"/>
    </row>
    <row r="15975" spans="25:25" x14ac:dyDescent="0.25">
      <c r="Y15975" s="98"/>
    </row>
    <row r="15976" spans="25:25" x14ac:dyDescent="0.25">
      <c r="Y15976" s="98"/>
    </row>
    <row r="15977" spans="25:25" x14ac:dyDescent="0.25">
      <c r="Y15977" s="98"/>
    </row>
    <row r="15978" spans="25:25" x14ac:dyDescent="0.25">
      <c r="Y15978" s="98"/>
    </row>
    <row r="15979" spans="25:25" x14ac:dyDescent="0.25">
      <c r="Y15979" s="98"/>
    </row>
    <row r="15980" spans="25:25" x14ac:dyDescent="0.25">
      <c r="Y15980" s="98"/>
    </row>
    <row r="15981" spans="25:25" x14ac:dyDescent="0.25">
      <c r="Y15981" s="98"/>
    </row>
    <row r="15982" spans="25:25" x14ac:dyDescent="0.25">
      <c r="Y15982" s="98"/>
    </row>
    <row r="15983" spans="25:25" x14ac:dyDescent="0.25">
      <c r="Y15983" s="98"/>
    </row>
    <row r="15984" spans="25:25" x14ac:dyDescent="0.25">
      <c r="Y15984" s="98"/>
    </row>
    <row r="15985" spans="25:25" x14ac:dyDescent="0.25">
      <c r="Y15985" s="98"/>
    </row>
    <row r="15986" spans="25:25" x14ac:dyDescent="0.25">
      <c r="Y15986" s="98"/>
    </row>
    <row r="15987" spans="25:25" x14ac:dyDescent="0.25">
      <c r="Y15987" s="98"/>
    </row>
    <row r="15988" spans="25:25" x14ac:dyDescent="0.25">
      <c r="Y15988" s="98"/>
    </row>
    <row r="15989" spans="25:25" x14ac:dyDescent="0.25">
      <c r="Y15989" s="98"/>
    </row>
    <row r="15990" spans="25:25" x14ac:dyDescent="0.25">
      <c r="Y15990" s="98"/>
    </row>
    <row r="15991" spans="25:25" x14ac:dyDescent="0.25">
      <c r="Y15991" s="98"/>
    </row>
    <row r="15992" spans="25:25" x14ac:dyDescent="0.25">
      <c r="Y15992" s="98"/>
    </row>
    <row r="15993" spans="25:25" x14ac:dyDescent="0.25">
      <c r="Y15993" s="98"/>
    </row>
    <row r="15994" spans="25:25" x14ac:dyDescent="0.25">
      <c r="Y15994" s="98"/>
    </row>
    <row r="15995" spans="25:25" x14ac:dyDescent="0.25">
      <c r="Y15995" s="98"/>
    </row>
    <row r="15996" spans="25:25" x14ac:dyDescent="0.25">
      <c r="Y15996" s="98"/>
    </row>
    <row r="15997" spans="25:25" x14ac:dyDescent="0.25">
      <c r="Y15997" s="98"/>
    </row>
    <row r="15998" spans="25:25" x14ac:dyDescent="0.25">
      <c r="Y15998" s="98"/>
    </row>
    <row r="15999" spans="25:25" x14ac:dyDescent="0.25">
      <c r="Y15999" s="98"/>
    </row>
    <row r="16000" spans="25:25" x14ac:dyDescent="0.25">
      <c r="Y16000" s="98"/>
    </row>
    <row r="16001" spans="25:25" x14ac:dyDescent="0.25">
      <c r="Y16001" s="98"/>
    </row>
    <row r="16002" spans="25:25" x14ac:dyDescent="0.25">
      <c r="Y16002" s="98"/>
    </row>
    <row r="16003" spans="25:25" x14ac:dyDescent="0.25">
      <c r="Y16003" s="98"/>
    </row>
    <row r="16004" spans="25:25" x14ac:dyDescent="0.25">
      <c r="Y16004" s="98"/>
    </row>
    <row r="16005" spans="25:25" x14ac:dyDescent="0.25">
      <c r="Y16005" s="98"/>
    </row>
    <row r="16006" spans="25:25" x14ac:dyDescent="0.25">
      <c r="Y16006" s="98"/>
    </row>
    <row r="16007" spans="25:25" x14ac:dyDescent="0.25">
      <c r="Y16007" s="98"/>
    </row>
    <row r="16008" spans="25:25" x14ac:dyDescent="0.25">
      <c r="Y16008" s="98"/>
    </row>
    <row r="16009" spans="25:25" x14ac:dyDescent="0.25">
      <c r="Y16009" s="98"/>
    </row>
    <row r="16010" spans="25:25" x14ac:dyDescent="0.25">
      <c r="Y16010" s="98"/>
    </row>
    <row r="16011" spans="25:25" x14ac:dyDescent="0.25">
      <c r="Y16011" s="98"/>
    </row>
    <row r="16012" spans="25:25" x14ac:dyDescent="0.25">
      <c r="Y16012" s="98"/>
    </row>
    <row r="16013" spans="25:25" x14ac:dyDescent="0.25">
      <c r="Y16013" s="98"/>
    </row>
    <row r="16014" spans="25:25" x14ac:dyDescent="0.25">
      <c r="Y16014" s="98"/>
    </row>
    <row r="16015" spans="25:25" x14ac:dyDescent="0.25">
      <c r="Y16015" s="98"/>
    </row>
    <row r="16016" spans="25:25" x14ac:dyDescent="0.25">
      <c r="Y16016" s="98"/>
    </row>
    <row r="16017" spans="25:25" x14ac:dyDescent="0.25">
      <c r="Y16017" s="98"/>
    </row>
    <row r="16018" spans="25:25" x14ac:dyDescent="0.25">
      <c r="Y16018" s="98"/>
    </row>
    <row r="16019" spans="25:25" x14ac:dyDescent="0.25">
      <c r="Y16019" s="98"/>
    </row>
    <row r="16020" spans="25:25" x14ac:dyDescent="0.25">
      <c r="Y16020" s="98"/>
    </row>
    <row r="16021" spans="25:25" x14ac:dyDescent="0.25">
      <c r="Y16021" s="98"/>
    </row>
    <row r="16022" spans="25:25" x14ac:dyDescent="0.25">
      <c r="Y16022" s="98"/>
    </row>
    <row r="16023" spans="25:25" x14ac:dyDescent="0.25">
      <c r="Y16023" s="98"/>
    </row>
    <row r="16024" spans="25:25" x14ac:dyDescent="0.25">
      <c r="Y16024" s="98"/>
    </row>
    <row r="16025" spans="25:25" x14ac:dyDescent="0.25">
      <c r="Y16025" s="98"/>
    </row>
    <row r="16026" spans="25:25" x14ac:dyDescent="0.25">
      <c r="Y16026" s="98"/>
    </row>
    <row r="16027" spans="25:25" x14ac:dyDescent="0.25">
      <c r="Y16027" s="98"/>
    </row>
    <row r="16028" spans="25:25" x14ac:dyDescent="0.25">
      <c r="Y16028" s="98"/>
    </row>
    <row r="16029" spans="25:25" x14ac:dyDescent="0.25">
      <c r="Y16029" s="98"/>
    </row>
    <row r="16030" spans="25:25" x14ac:dyDescent="0.25">
      <c r="Y16030" s="98"/>
    </row>
    <row r="16031" spans="25:25" x14ac:dyDescent="0.25">
      <c r="Y16031" s="98"/>
    </row>
    <row r="16032" spans="25:25" x14ac:dyDescent="0.25">
      <c r="Y16032" s="98"/>
    </row>
    <row r="16033" spans="25:25" x14ac:dyDescent="0.25">
      <c r="Y16033" s="98"/>
    </row>
    <row r="16034" spans="25:25" x14ac:dyDescent="0.25">
      <c r="Y16034" s="98"/>
    </row>
    <row r="16035" spans="25:25" x14ac:dyDescent="0.25">
      <c r="Y16035" s="98"/>
    </row>
    <row r="16036" spans="25:25" x14ac:dyDescent="0.25">
      <c r="Y16036" s="98"/>
    </row>
    <row r="16037" spans="25:25" x14ac:dyDescent="0.25">
      <c r="Y16037" s="98"/>
    </row>
    <row r="16038" spans="25:25" x14ac:dyDescent="0.25">
      <c r="Y16038" s="98"/>
    </row>
    <row r="16039" spans="25:25" x14ac:dyDescent="0.25">
      <c r="Y16039" s="98"/>
    </row>
    <row r="16040" spans="25:25" x14ac:dyDescent="0.25">
      <c r="Y16040" s="98"/>
    </row>
    <row r="16041" spans="25:25" x14ac:dyDescent="0.25">
      <c r="Y16041" s="98"/>
    </row>
    <row r="16042" spans="25:25" x14ac:dyDescent="0.25">
      <c r="Y16042" s="98"/>
    </row>
    <row r="16043" spans="25:25" x14ac:dyDescent="0.25">
      <c r="Y16043" s="98"/>
    </row>
    <row r="16044" spans="25:25" x14ac:dyDescent="0.25">
      <c r="Y16044" s="98"/>
    </row>
    <row r="16045" spans="25:25" x14ac:dyDescent="0.25">
      <c r="Y16045" s="98"/>
    </row>
    <row r="16046" spans="25:25" x14ac:dyDescent="0.25">
      <c r="Y16046" s="98"/>
    </row>
    <row r="16047" spans="25:25" x14ac:dyDescent="0.25">
      <c r="Y16047" s="98"/>
    </row>
    <row r="16048" spans="25:25" x14ac:dyDescent="0.25">
      <c r="Y16048" s="98"/>
    </row>
    <row r="16049" spans="25:25" x14ac:dyDescent="0.25">
      <c r="Y16049" s="98"/>
    </row>
    <row r="16050" spans="25:25" x14ac:dyDescent="0.25">
      <c r="Y16050" s="98"/>
    </row>
    <row r="16051" spans="25:25" x14ac:dyDescent="0.25">
      <c r="Y16051" s="98"/>
    </row>
    <row r="16052" spans="25:25" x14ac:dyDescent="0.25">
      <c r="Y16052" s="98"/>
    </row>
    <row r="16053" spans="25:25" x14ac:dyDescent="0.25">
      <c r="Y16053" s="98"/>
    </row>
    <row r="16054" spans="25:25" x14ac:dyDescent="0.25">
      <c r="Y16054" s="98"/>
    </row>
    <row r="16055" spans="25:25" x14ac:dyDescent="0.25">
      <c r="Y16055" s="98"/>
    </row>
    <row r="16056" spans="25:25" x14ac:dyDescent="0.25">
      <c r="Y16056" s="98"/>
    </row>
    <row r="16057" spans="25:25" x14ac:dyDescent="0.25">
      <c r="Y16057" s="98"/>
    </row>
    <row r="16058" spans="25:25" x14ac:dyDescent="0.25">
      <c r="Y16058" s="98"/>
    </row>
    <row r="16059" spans="25:25" x14ac:dyDescent="0.25">
      <c r="Y16059" s="98"/>
    </row>
    <row r="16060" spans="25:25" x14ac:dyDescent="0.25">
      <c r="Y16060" s="98"/>
    </row>
    <row r="16061" spans="25:25" x14ac:dyDescent="0.25">
      <c r="Y16061" s="98"/>
    </row>
    <row r="16062" spans="25:25" x14ac:dyDescent="0.25">
      <c r="Y16062" s="98"/>
    </row>
    <row r="16063" spans="25:25" x14ac:dyDescent="0.25">
      <c r="Y16063" s="98"/>
    </row>
    <row r="16064" spans="25:25" x14ac:dyDescent="0.25">
      <c r="Y16064" s="98"/>
    </row>
    <row r="16065" spans="25:25" x14ac:dyDescent="0.25">
      <c r="Y16065" s="98"/>
    </row>
    <row r="16066" spans="25:25" x14ac:dyDescent="0.25">
      <c r="Y16066" s="98"/>
    </row>
    <row r="16067" spans="25:25" x14ac:dyDescent="0.25">
      <c r="Y16067" s="98"/>
    </row>
    <row r="16068" spans="25:25" x14ac:dyDescent="0.25">
      <c r="Y16068" s="98"/>
    </row>
    <row r="16069" spans="25:25" x14ac:dyDescent="0.25">
      <c r="Y16069" s="98"/>
    </row>
    <row r="16070" spans="25:25" x14ac:dyDescent="0.25">
      <c r="Y16070" s="98"/>
    </row>
    <row r="16071" spans="25:25" x14ac:dyDescent="0.25">
      <c r="Y16071" s="98"/>
    </row>
    <row r="16072" spans="25:25" x14ac:dyDescent="0.25">
      <c r="Y16072" s="98"/>
    </row>
    <row r="16073" spans="25:25" x14ac:dyDescent="0.25">
      <c r="Y16073" s="98"/>
    </row>
    <row r="16074" spans="25:25" x14ac:dyDescent="0.25">
      <c r="Y16074" s="98"/>
    </row>
    <row r="16075" spans="25:25" x14ac:dyDescent="0.25">
      <c r="Y16075" s="98"/>
    </row>
    <row r="16076" spans="25:25" x14ac:dyDescent="0.25">
      <c r="Y16076" s="98"/>
    </row>
    <row r="16077" spans="25:25" x14ac:dyDescent="0.25">
      <c r="Y16077" s="98"/>
    </row>
    <row r="16078" spans="25:25" x14ac:dyDescent="0.25">
      <c r="Y16078" s="98"/>
    </row>
    <row r="16079" spans="25:25" x14ac:dyDescent="0.25">
      <c r="Y16079" s="98"/>
    </row>
    <row r="16080" spans="25:25" x14ac:dyDescent="0.25">
      <c r="Y16080" s="98"/>
    </row>
    <row r="16081" spans="25:25" x14ac:dyDescent="0.25">
      <c r="Y16081" s="98"/>
    </row>
    <row r="16082" spans="25:25" x14ac:dyDescent="0.25">
      <c r="Y16082" s="98"/>
    </row>
    <row r="16083" spans="25:25" x14ac:dyDescent="0.25">
      <c r="Y16083" s="98"/>
    </row>
    <row r="16084" spans="25:25" x14ac:dyDescent="0.25">
      <c r="Y16084" s="98"/>
    </row>
    <row r="16085" spans="25:25" x14ac:dyDescent="0.25">
      <c r="Y16085" s="98"/>
    </row>
    <row r="16086" spans="25:25" x14ac:dyDescent="0.25">
      <c r="Y16086" s="98"/>
    </row>
    <row r="16087" spans="25:25" x14ac:dyDescent="0.25">
      <c r="Y16087" s="98"/>
    </row>
    <row r="16088" spans="25:25" x14ac:dyDescent="0.25">
      <c r="Y16088" s="98"/>
    </row>
    <row r="16089" spans="25:25" x14ac:dyDescent="0.25">
      <c r="Y16089" s="98"/>
    </row>
    <row r="16090" spans="25:25" x14ac:dyDescent="0.25">
      <c r="Y16090" s="98"/>
    </row>
    <row r="16091" spans="25:25" x14ac:dyDescent="0.25">
      <c r="Y16091" s="98"/>
    </row>
    <row r="16092" spans="25:25" x14ac:dyDescent="0.25">
      <c r="Y16092" s="98"/>
    </row>
    <row r="16093" spans="25:25" x14ac:dyDescent="0.25">
      <c r="Y16093" s="98"/>
    </row>
    <row r="16094" spans="25:25" x14ac:dyDescent="0.25">
      <c r="Y16094" s="98"/>
    </row>
    <row r="16095" spans="25:25" x14ac:dyDescent="0.25">
      <c r="Y16095" s="98"/>
    </row>
    <row r="16096" spans="25:25" x14ac:dyDescent="0.25">
      <c r="Y16096" s="98"/>
    </row>
    <row r="16097" spans="25:25" x14ac:dyDescent="0.25">
      <c r="Y16097" s="98"/>
    </row>
    <row r="16098" spans="25:25" x14ac:dyDescent="0.25">
      <c r="Y16098" s="98"/>
    </row>
    <row r="16099" spans="25:25" x14ac:dyDescent="0.25">
      <c r="Y16099" s="98"/>
    </row>
    <row r="16100" spans="25:25" x14ac:dyDescent="0.25">
      <c r="Y16100" s="98"/>
    </row>
    <row r="16101" spans="25:25" x14ac:dyDescent="0.25">
      <c r="Y16101" s="98"/>
    </row>
    <row r="16102" spans="25:25" x14ac:dyDescent="0.25">
      <c r="Y16102" s="98"/>
    </row>
    <row r="16103" spans="25:25" x14ac:dyDescent="0.25">
      <c r="Y16103" s="98"/>
    </row>
    <row r="16104" spans="25:25" x14ac:dyDescent="0.25">
      <c r="Y16104" s="98"/>
    </row>
    <row r="16105" spans="25:25" x14ac:dyDescent="0.25">
      <c r="Y16105" s="98"/>
    </row>
    <row r="16106" spans="25:25" x14ac:dyDescent="0.25">
      <c r="Y16106" s="98"/>
    </row>
    <row r="16107" spans="25:25" x14ac:dyDescent="0.25">
      <c r="Y16107" s="98"/>
    </row>
    <row r="16108" spans="25:25" x14ac:dyDescent="0.25">
      <c r="Y16108" s="98"/>
    </row>
    <row r="16109" spans="25:25" x14ac:dyDescent="0.25">
      <c r="Y16109" s="98"/>
    </row>
    <row r="16110" spans="25:25" x14ac:dyDescent="0.25">
      <c r="Y16110" s="98"/>
    </row>
    <row r="16111" spans="25:25" x14ac:dyDescent="0.25">
      <c r="Y16111" s="98"/>
    </row>
    <row r="16112" spans="25:25" x14ac:dyDescent="0.25">
      <c r="Y16112" s="98"/>
    </row>
    <row r="16113" spans="25:25" x14ac:dyDescent="0.25">
      <c r="Y16113" s="98"/>
    </row>
    <row r="16114" spans="25:25" x14ac:dyDescent="0.25">
      <c r="Y16114" s="98"/>
    </row>
    <row r="16115" spans="25:25" x14ac:dyDescent="0.25">
      <c r="Y16115" s="98"/>
    </row>
    <row r="16116" spans="25:25" x14ac:dyDescent="0.25">
      <c r="Y16116" s="98"/>
    </row>
    <row r="16117" spans="25:25" x14ac:dyDescent="0.25">
      <c r="Y16117" s="98"/>
    </row>
    <row r="16118" spans="25:25" x14ac:dyDescent="0.25">
      <c r="Y16118" s="98"/>
    </row>
    <row r="16119" spans="25:25" x14ac:dyDescent="0.25">
      <c r="Y16119" s="98"/>
    </row>
    <row r="16120" spans="25:25" x14ac:dyDescent="0.25">
      <c r="Y16120" s="98"/>
    </row>
    <row r="16121" spans="25:25" x14ac:dyDescent="0.25">
      <c r="Y16121" s="98"/>
    </row>
    <row r="16122" spans="25:25" x14ac:dyDescent="0.25">
      <c r="Y16122" s="98"/>
    </row>
    <row r="16123" spans="25:25" x14ac:dyDescent="0.25">
      <c r="Y16123" s="98"/>
    </row>
    <row r="16124" spans="25:25" x14ac:dyDescent="0.25">
      <c r="Y16124" s="98"/>
    </row>
    <row r="16125" spans="25:25" x14ac:dyDescent="0.25">
      <c r="Y16125" s="98"/>
    </row>
    <row r="16126" spans="25:25" x14ac:dyDescent="0.25">
      <c r="Y16126" s="98"/>
    </row>
    <row r="16127" spans="25:25" x14ac:dyDescent="0.25">
      <c r="Y16127" s="98"/>
    </row>
    <row r="16128" spans="25:25" x14ac:dyDescent="0.25">
      <c r="Y16128" s="98"/>
    </row>
    <row r="16129" spans="25:25" x14ac:dyDescent="0.25">
      <c r="Y16129" s="98"/>
    </row>
    <row r="16130" spans="25:25" x14ac:dyDescent="0.25">
      <c r="Y16130" s="98"/>
    </row>
    <row r="16131" spans="25:25" x14ac:dyDescent="0.25">
      <c r="Y16131" s="98"/>
    </row>
    <row r="16132" spans="25:25" x14ac:dyDescent="0.25">
      <c r="Y16132" s="98"/>
    </row>
    <row r="16133" spans="25:25" x14ac:dyDescent="0.25">
      <c r="Y16133" s="98"/>
    </row>
    <row r="16134" spans="25:25" x14ac:dyDescent="0.25">
      <c r="Y16134" s="98"/>
    </row>
    <row r="16135" spans="25:25" x14ac:dyDescent="0.25">
      <c r="Y16135" s="98"/>
    </row>
    <row r="16136" spans="25:25" x14ac:dyDescent="0.25">
      <c r="Y16136" s="98"/>
    </row>
    <row r="16137" spans="25:25" x14ac:dyDescent="0.25">
      <c r="Y16137" s="98"/>
    </row>
    <row r="16138" spans="25:25" x14ac:dyDescent="0.25">
      <c r="Y16138" s="98"/>
    </row>
    <row r="16139" spans="25:25" x14ac:dyDescent="0.25">
      <c r="Y16139" s="98"/>
    </row>
    <row r="16140" spans="25:25" x14ac:dyDescent="0.25">
      <c r="Y16140" s="98"/>
    </row>
    <row r="16141" spans="25:25" x14ac:dyDescent="0.25">
      <c r="Y16141" s="98"/>
    </row>
    <row r="16142" spans="25:25" x14ac:dyDescent="0.25">
      <c r="Y16142" s="98"/>
    </row>
    <row r="16143" spans="25:25" x14ac:dyDescent="0.25">
      <c r="Y16143" s="98"/>
    </row>
    <row r="16144" spans="25:25" x14ac:dyDescent="0.25">
      <c r="Y16144" s="98"/>
    </row>
    <row r="16145" spans="25:25" x14ac:dyDescent="0.25">
      <c r="Y16145" s="98"/>
    </row>
    <row r="16146" spans="25:25" x14ac:dyDescent="0.25">
      <c r="Y16146" s="98"/>
    </row>
    <row r="16147" spans="25:25" x14ac:dyDescent="0.25">
      <c r="Y16147" s="98"/>
    </row>
    <row r="16148" spans="25:25" x14ac:dyDescent="0.25">
      <c r="Y16148" s="98"/>
    </row>
    <row r="16149" spans="25:25" x14ac:dyDescent="0.25">
      <c r="Y16149" s="98"/>
    </row>
    <row r="16150" spans="25:25" x14ac:dyDescent="0.25">
      <c r="Y16150" s="98"/>
    </row>
    <row r="16151" spans="25:25" x14ac:dyDescent="0.25">
      <c r="Y16151" s="98"/>
    </row>
    <row r="16152" spans="25:25" x14ac:dyDescent="0.25">
      <c r="Y16152" s="98"/>
    </row>
    <row r="16153" spans="25:25" x14ac:dyDescent="0.25">
      <c r="Y16153" s="98"/>
    </row>
    <row r="16154" spans="25:25" x14ac:dyDescent="0.25">
      <c r="Y16154" s="98"/>
    </row>
    <row r="16155" spans="25:25" x14ac:dyDescent="0.25">
      <c r="Y16155" s="98"/>
    </row>
    <row r="16156" spans="25:25" x14ac:dyDescent="0.25">
      <c r="Y16156" s="98"/>
    </row>
    <row r="16157" spans="25:25" x14ac:dyDescent="0.25">
      <c r="Y16157" s="98"/>
    </row>
    <row r="16158" spans="25:25" x14ac:dyDescent="0.25">
      <c r="Y16158" s="98"/>
    </row>
    <row r="16159" spans="25:25" x14ac:dyDescent="0.25">
      <c r="Y16159" s="98"/>
    </row>
    <row r="16160" spans="25:25" x14ac:dyDescent="0.25">
      <c r="Y16160" s="98"/>
    </row>
    <row r="16161" spans="25:25" x14ac:dyDescent="0.25">
      <c r="Y16161" s="98"/>
    </row>
    <row r="16162" spans="25:25" x14ac:dyDescent="0.25">
      <c r="Y16162" s="98"/>
    </row>
    <row r="16163" spans="25:25" x14ac:dyDescent="0.25">
      <c r="Y16163" s="98"/>
    </row>
    <row r="16164" spans="25:25" x14ac:dyDescent="0.25">
      <c r="Y16164" s="98"/>
    </row>
    <row r="16165" spans="25:25" x14ac:dyDescent="0.25">
      <c r="Y16165" s="98"/>
    </row>
    <row r="16166" spans="25:25" x14ac:dyDescent="0.25">
      <c r="Y16166" s="98"/>
    </row>
    <row r="16167" spans="25:25" x14ac:dyDescent="0.25">
      <c r="Y16167" s="98"/>
    </row>
    <row r="16168" spans="25:25" x14ac:dyDescent="0.25">
      <c r="Y16168" s="98"/>
    </row>
    <row r="16169" spans="25:25" x14ac:dyDescent="0.25">
      <c r="Y16169" s="98"/>
    </row>
    <row r="16170" spans="25:25" x14ac:dyDescent="0.25">
      <c r="Y16170" s="98"/>
    </row>
    <row r="16171" spans="25:25" x14ac:dyDescent="0.25">
      <c r="Y16171" s="98"/>
    </row>
    <row r="16172" spans="25:25" x14ac:dyDescent="0.25">
      <c r="Y16172" s="98"/>
    </row>
    <row r="16173" spans="25:25" x14ac:dyDescent="0.25">
      <c r="Y16173" s="98"/>
    </row>
    <row r="16174" spans="25:25" x14ac:dyDescent="0.25">
      <c r="Y16174" s="98"/>
    </row>
    <row r="16175" spans="25:25" x14ac:dyDescent="0.25">
      <c r="Y16175" s="98"/>
    </row>
    <row r="16176" spans="25:25" x14ac:dyDescent="0.25">
      <c r="Y16176" s="98"/>
    </row>
    <row r="16177" spans="25:25" x14ac:dyDescent="0.25">
      <c r="Y16177" s="98"/>
    </row>
    <row r="16178" spans="25:25" x14ac:dyDescent="0.25">
      <c r="Y16178" s="98"/>
    </row>
    <row r="16179" spans="25:25" x14ac:dyDescent="0.25">
      <c r="Y16179" s="98"/>
    </row>
    <row r="16180" spans="25:25" x14ac:dyDescent="0.25">
      <c r="Y16180" s="98"/>
    </row>
    <row r="16181" spans="25:25" x14ac:dyDescent="0.25">
      <c r="Y16181" s="98"/>
    </row>
    <row r="16182" spans="25:25" x14ac:dyDescent="0.25">
      <c r="Y16182" s="98"/>
    </row>
    <row r="16183" spans="25:25" x14ac:dyDescent="0.25">
      <c r="Y16183" s="98"/>
    </row>
    <row r="16184" spans="25:25" x14ac:dyDescent="0.25">
      <c r="Y16184" s="98"/>
    </row>
    <row r="16185" spans="25:25" x14ac:dyDescent="0.25">
      <c r="Y16185" s="98"/>
    </row>
    <row r="16186" spans="25:25" x14ac:dyDescent="0.25">
      <c r="Y16186" s="98"/>
    </row>
    <row r="16187" spans="25:25" x14ac:dyDescent="0.25">
      <c r="Y16187" s="98"/>
    </row>
    <row r="16188" spans="25:25" x14ac:dyDescent="0.25">
      <c r="Y16188" s="98"/>
    </row>
    <row r="16189" spans="25:25" x14ac:dyDescent="0.25">
      <c r="Y16189" s="98"/>
    </row>
    <row r="16190" spans="25:25" x14ac:dyDescent="0.25">
      <c r="Y16190" s="98"/>
    </row>
    <row r="16191" spans="25:25" x14ac:dyDescent="0.25">
      <c r="Y16191" s="98"/>
    </row>
    <row r="16192" spans="25:25" x14ac:dyDescent="0.25">
      <c r="Y16192" s="98"/>
    </row>
    <row r="16193" spans="25:25" x14ac:dyDescent="0.25">
      <c r="Y16193" s="98"/>
    </row>
    <row r="16194" spans="25:25" x14ac:dyDescent="0.25">
      <c r="Y16194" s="98"/>
    </row>
    <row r="16195" spans="25:25" x14ac:dyDescent="0.25">
      <c r="Y16195" s="98"/>
    </row>
    <row r="16196" spans="25:25" x14ac:dyDescent="0.25">
      <c r="Y16196" s="98"/>
    </row>
    <row r="16197" spans="25:25" x14ac:dyDescent="0.25">
      <c r="Y16197" s="98"/>
    </row>
    <row r="16198" spans="25:25" x14ac:dyDescent="0.25">
      <c r="Y16198" s="98"/>
    </row>
    <row r="16199" spans="25:25" x14ac:dyDescent="0.25">
      <c r="Y16199" s="98"/>
    </row>
    <row r="16200" spans="25:25" x14ac:dyDescent="0.25">
      <c r="Y16200" s="98"/>
    </row>
    <row r="16201" spans="25:25" x14ac:dyDescent="0.25">
      <c r="Y16201" s="98"/>
    </row>
    <row r="16202" spans="25:25" x14ac:dyDescent="0.25">
      <c r="Y16202" s="98"/>
    </row>
    <row r="16203" spans="25:25" x14ac:dyDescent="0.25">
      <c r="Y16203" s="98"/>
    </row>
    <row r="16204" spans="25:25" x14ac:dyDescent="0.25">
      <c r="Y16204" s="98"/>
    </row>
    <row r="16205" spans="25:25" x14ac:dyDescent="0.25">
      <c r="Y16205" s="98"/>
    </row>
    <row r="16206" spans="25:25" x14ac:dyDescent="0.25">
      <c r="Y16206" s="98"/>
    </row>
    <row r="16207" spans="25:25" x14ac:dyDescent="0.25">
      <c r="Y16207" s="98"/>
    </row>
    <row r="16208" spans="25:25" x14ac:dyDescent="0.25">
      <c r="Y16208" s="98"/>
    </row>
    <row r="16209" spans="25:25" x14ac:dyDescent="0.25">
      <c r="Y16209" s="98"/>
    </row>
    <row r="16210" spans="25:25" x14ac:dyDescent="0.25">
      <c r="Y16210" s="98"/>
    </row>
    <row r="16211" spans="25:25" x14ac:dyDescent="0.25">
      <c r="Y16211" s="98"/>
    </row>
    <row r="16212" spans="25:25" x14ac:dyDescent="0.25">
      <c r="Y16212" s="98"/>
    </row>
    <row r="16213" spans="25:25" x14ac:dyDescent="0.25">
      <c r="Y16213" s="98"/>
    </row>
    <row r="16214" spans="25:25" x14ac:dyDescent="0.25">
      <c r="Y16214" s="98"/>
    </row>
    <row r="16215" spans="25:25" x14ac:dyDescent="0.25">
      <c r="Y16215" s="98"/>
    </row>
    <row r="16216" spans="25:25" x14ac:dyDescent="0.25">
      <c r="Y16216" s="98"/>
    </row>
    <row r="16217" spans="25:25" x14ac:dyDescent="0.25">
      <c r="Y16217" s="98"/>
    </row>
    <row r="16218" spans="25:25" x14ac:dyDescent="0.25">
      <c r="Y16218" s="98"/>
    </row>
    <row r="16219" spans="25:25" x14ac:dyDescent="0.25">
      <c r="Y16219" s="98"/>
    </row>
    <row r="16220" spans="25:25" x14ac:dyDescent="0.25">
      <c r="Y16220" s="98"/>
    </row>
    <row r="16221" spans="25:25" x14ac:dyDescent="0.25">
      <c r="Y16221" s="98"/>
    </row>
    <row r="16222" spans="25:25" x14ac:dyDescent="0.25">
      <c r="Y16222" s="98"/>
    </row>
    <row r="16223" spans="25:25" x14ac:dyDescent="0.25">
      <c r="Y16223" s="98"/>
    </row>
    <row r="16224" spans="25:25" x14ac:dyDescent="0.25">
      <c r="Y16224" s="98"/>
    </row>
    <row r="16225" spans="25:25" x14ac:dyDescent="0.25">
      <c r="Y16225" s="98"/>
    </row>
    <row r="16226" spans="25:25" x14ac:dyDescent="0.25">
      <c r="Y16226" s="98"/>
    </row>
    <row r="16227" spans="25:25" x14ac:dyDescent="0.25">
      <c r="Y16227" s="98"/>
    </row>
    <row r="16228" spans="25:25" x14ac:dyDescent="0.25">
      <c r="Y16228" s="98"/>
    </row>
    <row r="16229" spans="25:25" x14ac:dyDescent="0.25">
      <c r="Y16229" s="98"/>
    </row>
    <row r="16230" spans="25:25" x14ac:dyDescent="0.25">
      <c r="Y16230" s="98"/>
    </row>
    <row r="16231" spans="25:25" x14ac:dyDescent="0.25">
      <c r="Y16231" s="98"/>
    </row>
    <row r="16232" spans="25:25" x14ac:dyDescent="0.25">
      <c r="Y16232" s="98"/>
    </row>
    <row r="16233" spans="25:25" x14ac:dyDescent="0.25">
      <c r="Y16233" s="98"/>
    </row>
    <row r="16234" spans="25:25" x14ac:dyDescent="0.25">
      <c r="Y16234" s="98"/>
    </row>
    <row r="16235" spans="25:25" x14ac:dyDescent="0.25">
      <c r="Y16235" s="98"/>
    </row>
    <row r="16236" spans="25:25" x14ac:dyDescent="0.25">
      <c r="Y16236" s="98"/>
    </row>
    <row r="16237" spans="25:25" x14ac:dyDescent="0.25">
      <c r="Y16237" s="98"/>
    </row>
    <row r="16238" spans="25:25" x14ac:dyDescent="0.25">
      <c r="Y16238" s="98"/>
    </row>
    <row r="16239" spans="25:25" x14ac:dyDescent="0.25">
      <c r="Y16239" s="98"/>
    </row>
    <row r="16240" spans="25:25" x14ac:dyDescent="0.25">
      <c r="Y16240" s="98"/>
    </row>
    <row r="16241" spans="25:25" x14ac:dyDescent="0.25">
      <c r="Y16241" s="98"/>
    </row>
    <row r="16242" spans="25:25" x14ac:dyDescent="0.25">
      <c r="Y16242" s="98"/>
    </row>
    <row r="16243" spans="25:25" x14ac:dyDescent="0.25">
      <c r="Y16243" s="98"/>
    </row>
    <row r="16244" spans="25:25" x14ac:dyDescent="0.25">
      <c r="Y16244" s="98"/>
    </row>
    <row r="16245" spans="25:25" x14ac:dyDescent="0.25">
      <c r="Y16245" s="98"/>
    </row>
    <row r="16246" spans="25:25" x14ac:dyDescent="0.25">
      <c r="Y16246" s="98"/>
    </row>
    <row r="16247" spans="25:25" x14ac:dyDescent="0.25">
      <c r="Y16247" s="98"/>
    </row>
    <row r="16248" spans="25:25" x14ac:dyDescent="0.25">
      <c r="Y16248" s="98"/>
    </row>
    <row r="16249" spans="25:25" x14ac:dyDescent="0.25">
      <c r="Y16249" s="98"/>
    </row>
    <row r="16250" spans="25:25" x14ac:dyDescent="0.25">
      <c r="Y16250" s="98"/>
    </row>
    <row r="16251" spans="25:25" x14ac:dyDescent="0.25">
      <c r="Y16251" s="98"/>
    </row>
    <row r="16252" spans="25:25" x14ac:dyDescent="0.25">
      <c r="Y16252" s="98"/>
    </row>
    <row r="16253" spans="25:25" x14ac:dyDescent="0.25">
      <c r="Y16253" s="98"/>
    </row>
    <row r="16254" spans="25:25" x14ac:dyDescent="0.25">
      <c r="Y16254" s="98"/>
    </row>
    <row r="16255" spans="25:25" x14ac:dyDescent="0.25">
      <c r="Y16255" s="98"/>
    </row>
    <row r="16256" spans="25:25" x14ac:dyDescent="0.25">
      <c r="Y16256" s="98"/>
    </row>
    <row r="16257" spans="25:25" x14ac:dyDescent="0.25">
      <c r="Y16257" s="98"/>
    </row>
    <row r="16258" spans="25:25" x14ac:dyDescent="0.25">
      <c r="Y16258" s="98"/>
    </row>
    <row r="16259" spans="25:25" x14ac:dyDescent="0.25">
      <c r="Y16259" s="98"/>
    </row>
    <row r="16260" spans="25:25" x14ac:dyDescent="0.25">
      <c r="Y16260" s="98"/>
    </row>
    <row r="16261" spans="25:25" x14ac:dyDescent="0.25">
      <c r="Y16261" s="98"/>
    </row>
    <row r="16262" spans="25:25" x14ac:dyDescent="0.25">
      <c r="Y16262" s="98"/>
    </row>
    <row r="16263" spans="25:25" x14ac:dyDescent="0.25">
      <c r="Y16263" s="98"/>
    </row>
    <row r="16264" spans="25:25" x14ac:dyDescent="0.25">
      <c r="Y16264" s="98"/>
    </row>
    <row r="16265" spans="25:25" x14ac:dyDescent="0.25">
      <c r="Y16265" s="98"/>
    </row>
    <row r="16266" spans="25:25" x14ac:dyDescent="0.25">
      <c r="Y16266" s="98"/>
    </row>
    <row r="16267" spans="25:25" x14ac:dyDescent="0.25">
      <c r="Y16267" s="98"/>
    </row>
    <row r="16268" spans="25:25" x14ac:dyDescent="0.25">
      <c r="Y16268" s="98"/>
    </row>
    <row r="16269" spans="25:25" x14ac:dyDescent="0.25">
      <c r="Y16269" s="98"/>
    </row>
    <row r="16270" spans="25:25" x14ac:dyDescent="0.25">
      <c r="Y16270" s="98"/>
    </row>
    <row r="16271" spans="25:25" x14ac:dyDescent="0.25">
      <c r="Y16271" s="98"/>
    </row>
    <row r="16272" spans="25:25" x14ac:dyDescent="0.25">
      <c r="Y16272" s="98"/>
    </row>
    <row r="16273" spans="25:25" x14ac:dyDescent="0.25">
      <c r="Y16273" s="98"/>
    </row>
    <row r="16274" spans="25:25" x14ac:dyDescent="0.25">
      <c r="Y16274" s="98"/>
    </row>
    <row r="16275" spans="25:25" x14ac:dyDescent="0.25">
      <c r="Y16275" s="98"/>
    </row>
    <row r="16276" spans="25:25" x14ac:dyDescent="0.25">
      <c r="Y16276" s="98"/>
    </row>
    <row r="16277" spans="25:25" x14ac:dyDescent="0.25">
      <c r="Y16277" s="98"/>
    </row>
    <row r="16278" spans="25:25" x14ac:dyDescent="0.25">
      <c r="Y16278" s="98"/>
    </row>
    <row r="16279" spans="25:25" x14ac:dyDescent="0.25">
      <c r="Y16279" s="98"/>
    </row>
    <row r="16280" spans="25:25" x14ac:dyDescent="0.25">
      <c r="Y16280" s="98"/>
    </row>
    <row r="16281" spans="25:25" x14ac:dyDescent="0.25">
      <c r="Y16281" s="98"/>
    </row>
    <row r="16282" spans="25:25" x14ac:dyDescent="0.25">
      <c r="Y16282" s="98"/>
    </row>
    <row r="16283" spans="25:25" x14ac:dyDescent="0.25">
      <c r="Y16283" s="98"/>
    </row>
    <row r="16284" spans="25:25" x14ac:dyDescent="0.25">
      <c r="Y16284" s="98"/>
    </row>
    <row r="16285" spans="25:25" x14ac:dyDescent="0.25">
      <c r="Y16285" s="98"/>
    </row>
    <row r="16286" spans="25:25" x14ac:dyDescent="0.25">
      <c r="Y16286" s="98"/>
    </row>
    <row r="16287" spans="25:25" x14ac:dyDescent="0.25">
      <c r="Y16287" s="98"/>
    </row>
    <row r="16288" spans="25:25" x14ac:dyDescent="0.25">
      <c r="Y16288" s="98"/>
    </row>
    <row r="16289" spans="25:25" x14ac:dyDescent="0.25">
      <c r="Y16289" s="98"/>
    </row>
    <row r="16290" spans="25:25" x14ac:dyDescent="0.25">
      <c r="Y16290" s="98"/>
    </row>
    <row r="16291" spans="25:25" x14ac:dyDescent="0.25">
      <c r="Y16291" s="98"/>
    </row>
    <row r="16292" spans="25:25" x14ac:dyDescent="0.25">
      <c r="Y16292" s="98"/>
    </row>
    <row r="16293" spans="25:25" x14ac:dyDescent="0.25">
      <c r="Y16293" s="98"/>
    </row>
    <row r="16294" spans="25:25" x14ac:dyDescent="0.25">
      <c r="Y16294" s="98"/>
    </row>
    <row r="16295" spans="25:25" x14ac:dyDescent="0.25">
      <c r="Y16295" s="98"/>
    </row>
    <row r="16296" spans="25:25" x14ac:dyDescent="0.25">
      <c r="Y16296" s="98"/>
    </row>
    <row r="16297" spans="25:25" x14ac:dyDescent="0.25">
      <c r="Y16297" s="98"/>
    </row>
    <row r="16298" spans="25:25" x14ac:dyDescent="0.25">
      <c r="Y16298" s="98"/>
    </row>
    <row r="16299" spans="25:25" x14ac:dyDescent="0.25">
      <c r="Y16299" s="98"/>
    </row>
    <row r="16300" spans="25:25" x14ac:dyDescent="0.25">
      <c r="Y16300" s="98"/>
    </row>
    <row r="16301" spans="25:25" x14ac:dyDescent="0.25">
      <c r="Y16301" s="98"/>
    </row>
    <row r="16302" spans="25:25" x14ac:dyDescent="0.25">
      <c r="Y16302" s="98"/>
    </row>
    <row r="16303" spans="25:25" x14ac:dyDescent="0.25">
      <c r="Y16303" s="98"/>
    </row>
    <row r="16304" spans="25:25" x14ac:dyDescent="0.25">
      <c r="Y16304" s="98"/>
    </row>
    <row r="16305" spans="25:25" x14ac:dyDescent="0.25">
      <c r="Y16305" s="98"/>
    </row>
    <row r="16306" spans="25:25" x14ac:dyDescent="0.25">
      <c r="Y16306" s="98"/>
    </row>
    <row r="16307" spans="25:25" x14ac:dyDescent="0.25">
      <c r="Y16307" s="98"/>
    </row>
    <row r="16308" spans="25:25" x14ac:dyDescent="0.25">
      <c r="Y16308" s="98"/>
    </row>
    <row r="16309" spans="25:25" x14ac:dyDescent="0.25">
      <c r="Y16309" s="98"/>
    </row>
    <row r="16310" spans="25:25" x14ac:dyDescent="0.25">
      <c r="Y16310" s="98"/>
    </row>
    <row r="16311" spans="25:25" x14ac:dyDescent="0.25">
      <c r="Y16311" s="98"/>
    </row>
    <row r="16312" spans="25:25" x14ac:dyDescent="0.25">
      <c r="Y16312" s="98"/>
    </row>
    <row r="16313" spans="25:25" x14ac:dyDescent="0.25">
      <c r="Y16313" s="98"/>
    </row>
    <row r="16314" spans="25:25" x14ac:dyDescent="0.25">
      <c r="Y16314" s="98"/>
    </row>
    <row r="16315" spans="25:25" x14ac:dyDescent="0.25">
      <c r="Y16315" s="98"/>
    </row>
    <row r="16316" spans="25:25" x14ac:dyDescent="0.25">
      <c r="Y16316" s="98"/>
    </row>
    <row r="16317" spans="25:25" x14ac:dyDescent="0.25">
      <c r="Y16317" s="98"/>
    </row>
    <row r="16318" spans="25:25" x14ac:dyDescent="0.25">
      <c r="Y16318" s="98"/>
    </row>
    <row r="16319" spans="25:25" x14ac:dyDescent="0.25">
      <c r="Y16319" s="98"/>
    </row>
    <row r="16320" spans="25:25" x14ac:dyDescent="0.25">
      <c r="Y16320" s="98"/>
    </row>
    <row r="16321" spans="25:25" x14ac:dyDescent="0.25">
      <c r="Y16321" s="98"/>
    </row>
    <row r="16322" spans="25:25" x14ac:dyDescent="0.25">
      <c r="Y16322" s="98"/>
    </row>
    <row r="16323" spans="25:25" x14ac:dyDescent="0.25">
      <c r="Y16323" s="98"/>
    </row>
    <row r="16324" spans="25:25" x14ac:dyDescent="0.25">
      <c r="Y16324" s="98"/>
    </row>
    <row r="16325" spans="25:25" x14ac:dyDescent="0.25">
      <c r="Y16325" s="98"/>
    </row>
    <row r="16326" spans="25:25" x14ac:dyDescent="0.25">
      <c r="Y16326" s="98"/>
    </row>
    <row r="16327" spans="25:25" x14ac:dyDescent="0.25">
      <c r="Y16327" s="98"/>
    </row>
    <row r="16328" spans="25:25" x14ac:dyDescent="0.25">
      <c r="Y16328" s="98"/>
    </row>
    <row r="16329" spans="25:25" x14ac:dyDescent="0.25">
      <c r="Y16329" s="98"/>
    </row>
    <row r="16330" spans="25:25" x14ac:dyDescent="0.25">
      <c r="Y16330" s="98"/>
    </row>
    <row r="16331" spans="25:25" x14ac:dyDescent="0.25">
      <c r="Y16331" s="98"/>
    </row>
    <row r="16332" spans="25:25" x14ac:dyDescent="0.25">
      <c r="Y16332" s="98"/>
    </row>
    <row r="16333" spans="25:25" x14ac:dyDescent="0.25">
      <c r="Y16333" s="98"/>
    </row>
    <row r="16334" spans="25:25" x14ac:dyDescent="0.25">
      <c r="Y16334" s="98"/>
    </row>
    <row r="16335" spans="25:25" x14ac:dyDescent="0.25">
      <c r="Y16335" s="98"/>
    </row>
    <row r="16336" spans="25:25" x14ac:dyDescent="0.25">
      <c r="Y16336" s="98"/>
    </row>
    <row r="16337" spans="25:25" x14ac:dyDescent="0.25">
      <c r="Y16337" s="98"/>
    </row>
    <row r="16338" spans="25:25" x14ac:dyDescent="0.25">
      <c r="Y16338" s="98"/>
    </row>
    <row r="16339" spans="25:25" x14ac:dyDescent="0.25">
      <c r="Y16339" s="98"/>
    </row>
    <row r="16340" spans="25:25" x14ac:dyDescent="0.25">
      <c r="Y16340" s="98"/>
    </row>
    <row r="16341" spans="25:25" x14ac:dyDescent="0.25">
      <c r="Y16341" s="98"/>
    </row>
    <row r="1048535" spans="12:13" x14ac:dyDescent="0.25">
      <c r="L1048535" s="109"/>
      <c r="M1048535" s="112"/>
    </row>
    <row r="1048536" spans="12:13" x14ac:dyDescent="0.25">
      <c r="L1048536" s="109"/>
      <c r="M1048536" s="112"/>
    </row>
    <row r="1048537" spans="12:13" x14ac:dyDescent="0.25">
      <c r="L1048537" s="109"/>
      <c r="M1048537" s="112"/>
    </row>
    <row r="1048538" spans="12:13" x14ac:dyDescent="0.25">
      <c r="L1048538" s="109"/>
      <c r="M1048538" s="112"/>
    </row>
    <row r="1048539" spans="12:13" x14ac:dyDescent="0.25">
      <c r="L1048539" s="109"/>
      <c r="M1048539" s="112"/>
    </row>
    <row r="1048540" spans="12:13" x14ac:dyDescent="0.25">
      <c r="L1048540" s="109"/>
      <c r="M1048540" s="112"/>
    </row>
    <row r="1048541" spans="12:13" x14ac:dyDescent="0.25">
      <c r="L1048541" s="109"/>
      <c r="M1048541" s="112"/>
    </row>
    <row r="1048542" spans="12:13" x14ac:dyDescent="0.25">
      <c r="L1048542" s="109"/>
      <c r="M1048542" s="112"/>
    </row>
    <row r="1048543" spans="12:13" x14ac:dyDescent="0.25">
      <c r="L1048543" s="109"/>
      <c r="M1048543" s="112"/>
    </row>
    <row r="1048544" spans="12:13" x14ac:dyDescent="0.25">
      <c r="L1048544" s="109"/>
      <c r="M1048544" s="112"/>
    </row>
    <row r="1048545" spans="12:13" x14ac:dyDescent="0.25">
      <c r="L1048545" s="109"/>
      <c r="M1048545" s="112"/>
    </row>
    <row r="1048546" spans="12:13" x14ac:dyDescent="0.25">
      <c r="L1048546" s="109"/>
      <c r="M1048546" s="112"/>
    </row>
    <row r="1048547" spans="12:13" x14ac:dyDescent="0.25">
      <c r="L1048547" s="109"/>
      <c r="M1048547" s="112"/>
    </row>
    <row r="1048548" spans="12:13" x14ac:dyDescent="0.25">
      <c r="L1048548" s="109"/>
      <c r="M1048548" s="112"/>
    </row>
    <row r="1048549" spans="12:13" x14ac:dyDescent="0.25">
      <c r="L1048549" s="109"/>
      <c r="M1048549" s="112"/>
    </row>
    <row r="1048550" spans="12:13" x14ac:dyDescent="0.25">
      <c r="L1048550" s="109"/>
      <c r="M1048550" s="112"/>
    </row>
    <row r="1048551" spans="12:13" x14ac:dyDescent="0.25">
      <c r="L1048551" s="109"/>
      <c r="M1048551" s="112"/>
    </row>
    <row r="1048552" spans="12:13" x14ac:dyDescent="0.25">
      <c r="L1048552" s="109"/>
      <c r="M1048552" s="112"/>
    </row>
    <row r="1048553" spans="12:13" x14ac:dyDescent="0.25">
      <c r="L1048553" s="109"/>
      <c r="M1048553" s="112"/>
    </row>
    <row r="1048554" spans="12:13" x14ac:dyDescent="0.25">
      <c r="L1048554" s="109"/>
      <c r="M1048554" s="112"/>
    </row>
    <row r="1048555" spans="12:13" x14ac:dyDescent="0.25">
      <c r="L1048555" s="109"/>
      <c r="M1048555" s="112"/>
    </row>
    <row r="1048556" spans="12:13" x14ac:dyDescent="0.25">
      <c r="L1048556" s="109"/>
      <c r="M1048556" s="112"/>
    </row>
    <row r="1048557" spans="12:13" x14ac:dyDescent="0.25">
      <c r="L1048557" s="109"/>
      <c r="M1048557" s="112"/>
    </row>
    <row r="1048558" spans="12:13" x14ac:dyDescent="0.25">
      <c r="L1048558" s="109"/>
      <c r="M1048558" s="112"/>
    </row>
    <row r="1048559" spans="12:13" x14ac:dyDescent="0.25">
      <c r="L1048559" s="109"/>
      <c r="M1048559" s="112"/>
    </row>
    <row r="1048560" spans="12:13" x14ac:dyDescent="0.25">
      <c r="L1048560" s="109"/>
      <c r="M1048560" s="112"/>
    </row>
    <row r="1048561" spans="12:13" x14ac:dyDescent="0.25">
      <c r="L1048561" s="109"/>
      <c r="M1048561" s="112"/>
    </row>
    <row r="1048562" spans="12:13" x14ac:dyDescent="0.25">
      <c r="L1048562" s="109"/>
      <c r="M1048562" s="112"/>
    </row>
    <row r="1048563" spans="12:13" x14ac:dyDescent="0.25">
      <c r="L1048563" s="109"/>
      <c r="M1048563" s="112"/>
    </row>
    <row r="1048564" spans="12:13" x14ac:dyDescent="0.25">
      <c r="L1048564" s="109"/>
      <c r="M1048564" s="112"/>
    </row>
    <row r="1048565" spans="12:13" x14ac:dyDescent="0.25">
      <c r="L1048565" s="109"/>
      <c r="M1048565" s="112"/>
    </row>
    <row r="1048566" spans="12:13" x14ac:dyDescent="0.25">
      <c r="L1048566" s="109"/>
      <c r="M1048566" s="112"/>
    </row>
    <row r="1048567" spans="12:13" x14ac:dyDescent="0.25">
      <c r="L1048567" s="109"/>
      <c r="M1048567" s="112"/>
    </row>
    <row r="1048568" spans="12:13" x14ac:dyDescent="0.25">
      <c r="L1048568" s="109"/>
      <c r="M1048568" s="112"/>
    </row>
    <row r="1048569" spans="12:13" x14ac:dyDescent="0.25">
      <c r="L1048569" s="109"/>
      <c r="M1048569" s="112"/>
    </row>
    <row r="1048570" spans="12:13" x14ac:dyDescent="0.25">
      <c r="L1048570" s="109"/>
      <c r="M1048570" s="112"/>
    </row>
    <row r="1048571" spans="12:13" x14ac:dyDescent="0.25">
      <c r="L1048571" s="109"/>
      <c r="M1048571" s="112"/>
    </row>
    <row r="1048572" spans="12:13" x14ac:dyDescent="0.25">
      <c r="L1048572" s="109"/>
      <c r="M1048572" s="112"/>
    </row>
    <row r="1048573" spans="12:13" x14ac:dyDescent="0.25">
      <c r="L1048573" s="109"/>
      <c r="M1048573" s="112"/>
    </row>
    <row r="1048574" spans="12:13" x14ac:dyDescent="0.25">
      <c r="L1048574" s="109"/>
      <c r="M1048574" s="112"/>
    </row>
    <row r="1048575" spans="12:13" x14ac:dyDescent="0.25">
      <c r="L1048575" s="109"/>
      <c r="M1048575" s="112"/>
    </row>
    <row r="1048576" spans="12:13" x14ac:dyDescent="0.25">
      <c r="L1048576" s="109"/>
      <c r="M1048576" s="112"/>
    </row>
  </sheetData>
  <sheetProtection algorithmName="SHA-512" hashValue="/ruWalcsx5N8bJvBEWDQAtyqqNFSGLJkbGJbZoljIRAPEOisAihTy8t7kehng0B847l3k1SiT7WrtQ7HOwrWuA==" saltValue="LDvQSa6TCdvpk+P/clvwCw==" spinCount="100000" sheet="1" objects="1" scenarios="1"/>
  <mergeCells count="30">
    <mergeCell ref="B5:B6"/>
    <mergeCell ref="C5:C6"/>
    <mergeCell ref="D5:D6"/>
    <mergeCell ref="P4:Y4"/>
    <mergeCell ref="X5:X6"/>
    <mergeCell ref="Y5:Y6"/>
    <mergeCell ref="R5:S5"/>
    <mergeCell ref="T5:U5"/>
    <mergeCell ref="J4:O4"/>
    <mergeCell ref="Q5:Q6"/>
    <mergeCell ref="G4:I4"/>
    <mergeCell ref="I5:I6"/>
    <mergeCell ref="E5:E6"/>
    <mergeCell ref="F5:F6"/>
    <mergeCell ref="B1:Y1"/>
    <mergeCell ref="A7:L7"/>
    <mergeCell ref="P5:P6"/>
    <mergeCell ref="V5:V6"/>
    <mergeCell ref="W5:W6"/>
    <mergeCell ref="J5:J6"/>
    <mergeCell ref="L5:L6"/>
    <mergeCell ref="M5:M6"/>
    <mergeCell ref="N5:N6"/>
    <mergeCell ref="K5:K6"/>
    <mergeCell ref="O5:O6"/>
    <mergeCell ref="B4:F4"/>
    <mergeCell ref="G5:G6"/>
    <mergeCell ref="H5:H6"/>
    <mergeCell ref="A2:Y2"/>
    <mergeCell ref="A4:A6"/>
  </mergeCells>
  <phoneticPr fontId="28" type="noConversion"/>
  <pageMargins left="0.7" right="0.7" top="0.75" bottom="0.75" header="0.3" footer="0.3"/>
  <pageSetup orientation="portrait" horizontalDpi="0" verticalDpi="0" r:id="rId1"/>
  <ignoredErrors>
    <ignoredError sqref="A3" unlockedFormula="1"/>
  </ignoredError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6E46963-63AE-4322-B6F0-3EB453614FB8}">
          <x14:formula1>
            <xm:f>ЗНТ!$B$7:$B$16</xm:f>
          </x14:formula1>
          <xm:sqref>K8:K1048576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9E995-3972-4E70-899A-0CBBCB7652C9}">
  <sheetPr>
    <tabColor rgb="FF002060"/>
  </sheetPr>
  <dimension ref="A1:R10238"/>
  <sheetViews>
    <sheetView zoomScale="80" zoomScaleNormal="80" workbookViewId="0">
      <pane xSplit="1" ySplit="6" topLeftCell="B7" activePane="bottomRight" state="frozen"/>
      <selection pane="topRight" activeCell="B1" sqref="B1"/>
      <selection pane="bottomLeft" activeCell="A7" sqref="A7"/>
      <selection pane="bottomRight" activeCell="G16" sqref="G16"/>
    </sheetView>
  </sheetViews>
  <sheetFormatPr defaultRowHeight="15.75" x14ac:dyDescent="0.25"/>
  <cols>
    <col min="1" max="1" width="6.140625" style="140" customWidth="1"/>
    <col min="2" max="3" width="24" style="22" customWidth="1"/>
    <col min="4" max="4" width="18.85546875" style="22" customWidth="1"/>
    <col min="5" max="5" width="17.28515625" style="22" customWidth="1"/>
    <col min="6" max="6" width="16.140625" style="141" customWidth="1"/>
    <col min="7" max="7" width="19" style="142" customWidth="1"/>
    <col min="8" max="8" width="18.28515625" style="142" customWidth="1"/>
    <col min="9" max="9" width="21.5703125" style="104" customWidth="1"/>
    <col min="10" max="10" width="19.28515625" style="143" customWidth="1"/>
    <col min="11" max="11" width="20.85546875" style="142" customWidth="1"/>
    <col min="12" max="12" width="14.5703125" style="141" customWidth="1"/>
    <col min="13" max="13" width="24.5703125" style="142" customWidth="1"/>
    <col min="14" max="14" width="22" style="142" customWidth="1"/>
    <col min="15" max="15" width="22" style="104" customWidth="1"/>
    <col min="16" max="16" width="23.140625" style="144" customWidth="1"/>
    <col min="17" max="17" width="23.5703125" style="144" customWidth="1"/>
    <col min="18" max="18" width="16.28515625" style="144" customWidth="1"/>
    <col min="19" max="16384" width="9.140625" style="24"/>
  </cols>
  <sheetData>
    <row r="1" spans="1:18" x14ac:dyDescent="0.25">
      <c r="A1" s="170" t="s">
        <v>119</v>
      </c>
      <c r="B1" s="170"/>
      <c r="C1" s="170"/>
      <c r="D1" s="170"/>
      <c r="E1" s="170"/>
      <c r="F1" s="170"/>
      <c r="G1" s="170"/>
      <c r="H1" s="170"/>
      <c r="I1" s="170"/>
      <c r="J1" s="170"/>
      <c r="K1" s="170"/>
      <c r="L1" s="170"/>
      <c r="M1" s="170"/>
      <c r="N1" s="170"/>
      <c r="O1" s="170"/>
      <c r="P1" s="24"/>
      <c r="Q1" s="24"/>
      <c r="R1" s="24"/>
    </row>
    <row r="2" spans="1:18" x14ac:dyDescent="0.25">
      <c r="A2" s="177" t="str">
        <f>+СТ!B2</f>
        <v>".........................................БАРЬЦААЛАН ЗЭЭЛДҮҮЛЭХ ГАЗАР" ХХК</v>
      </c>
      <c r="B2" s="177"/>
      <c r="C2" s="177"/>
      <c r="D2" s="177"/>
      <c r="E2" s="177"/>
      <c r="F2" s="177"/>
      <c r="G2" s="177"/>
      <c r="H2" s="177"/>
      <c r="I2" s="177"/>
      <c r="J2" s="177"/>
      <c r="K2" s="177"/>
      <c r="L2" s="177"/>
      <c r="M2" s="177"/>
      <c r="N2" s="177"/>
      <c r="O2" s="177"/>
      <c r="P2" s="24"/>
      <c r="Q2" s="24"/>
      <c r="R2" s="24"/>
    </row>
    <row r="3" spans="1:18" x14ac:dyDescent="0.25">
      <c r="A3" s="108" t="str">
        <f>+СТ!B3</f>
        <v>ОООО/СС/ӨӨ</v>
      </c>
      <c r="B3" s="24"/>
      <c r="C3" s="24"/>
      <c r="D3" s="24"/>
      <c r="E3" s="24"/>
      <c r="F3" s="103"/>
      <c r="G3" s="104"/>
      <c r="H3" s="104"/>
      <c r="J3" s="105"/>
      <c r="K3" s="104"/>
      <c r="L3" s="103"/>
      <c r="M3" s="104"/>
      <c r="N3" s="104"/>
      <c r="P3" s="24"/>
      <c r="Q3" s="24"/>
      <c r="R3" s="106" t="s">
        <v>16</v>
      </c>
    </row>
    <row r="4" spans="1:18" s="80" customFormat="1" x14ac:dyDescent="0.25">
      <c r="A4" s="199" t="s">
        <v>71</v>
      </c>
      <c r="B4" s="196" t="s">
        <v>92</v>
      </c>
      <c r="C4" s="196"/>
      <c r="D4" s="196"/>
      <c r="E4" s="196"/>
      <c r="F4" s="197" t="s">
        <v>120</v>
      </c>
      <c r="G4" s="197"/>
      <c r="H4" s="197"/>
      <c r="I4" s="197"/>
      <c r="J4" s="197"/>
      <c r="K4" s="198" t="s">
        <v>121</v>
      </c>
      <c r="L4" s="200" t="s">
        <v>122</v>
      </c>
      <c r="M4" s="201"/>
      <c r="N4" s="201"/>
      <c r="O4" s="201"/>
      <c r="P4" s="201"/>
      <c r="Q4" s="201"/>
      <c r="R4" s="202"/>
    </row>
    <row r="5" spans="1:18" s="31" customFormat="1" ht="87" customHeight="1" x14ac:dyDescent="0.25">
      <c r="A5" s="199"/>
      <c r="B5" s="85" t="s">
        <v>101</v>
      </c>
      <c r="C5" s="85" t="s">
        <v>123</v>
      </c>
      <c r="D5" s="85" t="s">
        <v>124</v>
      </c>
      <c r="E5" s="85" t="s">
        <v>125</v>
      </c>
      <c r="F5" s="86" t="s">
        <v>126</v>
      </c>
      <c r="G5" s="87" t="s">
        <v>127</v>
      </c>
      <c r="H5" s="87" t="s">
        <v>128</v>
      </c>
      <c r="I5" s="87" t="s">
        <v>129</v>
      </c>
      <c r="J5" s="88" t="s">
        <v>130</v>
      </c>
      <c r="K5" s="198"/>
      <c r="L5" s="86" t="s">
        <v>116</v>
      </c>
      <c r="M5" s="87" t="s">
        <v>131</v>
      </c>
      <c r="N5" s="87" t="s">
        <v>132</v>
      </c>
      <c r="O5" s="87" t="s">
        <v>133</v>
      </c>
      <c r="P5" s="102" t="s">
        <v>134</v>
      </c>
      <c r="Q5" s="102" t="s">
        <v>135</v>
      </c>
      <c r="R5" s="102" t="s">
        <v>136</v>
      </c>
    </row>
    <row r="6" spans="1:18" s="80" customFormat="1" x14ac:dyDescent="0.25">
      <c r="A6" s="77"/>
      <c r="B6" s="163" t="s">
        <v>118</v>
      </c>
      <c r="C6" s="163"/>
      <c r="D6" s="163"/>
      <c r="E6" s="163"/>
      <c r="F6" s="163"/>
      <c r="G6" s="82">
        <f>SUM($G7:INDEX(G:G,ROWS(G:G)))</f>
        <v>0</v>
      </c>
      <c r="H6" s="82">
        <f>SUM($H7:INDEX(H:H,ROWS(H:H)))</f>
        <v>0</v>
      </c>
      <c r="I6" s="82">
        <f>SUM($I7:INDEX(I:I,ROWS(I:I)))</f>
        <v>0</v>
      </c>
      <c r="J6" s="83"/>
      <c r="K6" s="82">
        <f>SUM($K7:INDEX(K:K,ROWS(K:K)))</f>
        <v>0</v>
      </c>
      <c r="L6" s="84"/>
      <c r="M6" s="82">
        <f>SUM(M7:INDEX(M:M,ROWS(M:M)))</f>
        <v>0</v>
      </c>
      <c r="N6" s="82">
        <f>SUM(N7:INDEX(N:N,ROWS(N:N)))</f>
        <v>0</v>
      </c>
      <c r="O6" s="82">
        <f>SUM($O7:INDEX(O:O,ROWS(O:O)))</f>
        <v>0</v>
      </c>
      <c r="P6" s="101"/>
      <c r="Q6" s="101"/>
      <c r="R6" s="101"/>
    </row>
    <row r="7" spans="1:18" x14ac:dyDescent="0.25">
      <c r="A7" s="81">
        <v>1</v>
      </c>
      <c r="B7" s="15"/>
      <c r="C7" s="15"/>
      <c r="D7" s="15"/>
      <c r="E7" s="15"/>
      <c r="F7" s="19"/>
      <c r="G7" s="18"/>
      <c r="H7" s="18"/>
      <c r="I7" s="21">
        <f>+G7-H7</f>
        <v>0</v>
      </c>
      <c r="J7" s="20"/>
      <c r="K7" s="18"/>
      <c r="L7" s="19"/>
      <c r="M7" s="18"/>
      <c r="N7" s="18"/>
      <c r="O7" s="21">
        <f>($K7-$N7)</f>
        <v>0</v>
      </c>
      <c r="P7" s="107"/>
      <c r="Q7" s="107"/>
      <c r="R7" s="107"/>
    </row>
    <row r="8" spans="1:18" x14ac:dyDescent="0.25">
      <c r="A8" s="81">
        <v>2</v>
      </c>
      <c r="B8" s="15"/>
      <c r="C8" s="15"/>
      <c r="D8" s="15"/>
      <c r="E8" s="15"/>
      <c r="F8" s="19"/>
      <c r="G8" s="18"/>
      <c r="H8" s="18"/>
      <c r="I8" s="21">
        <f t="shared" ref="I8:I71" si="0">+G8-H8</f>
        <v>0</v>
      </c>
      <c r="J8" s="20"/>
      <c r="K8" s="18"/>
      <c r="L8" s="19"/>
      <c r="M8" s="18"/>
      <c r="N8" s="18"/>
      <c r="O8" s="21">
        <f t="shared" ref="O8:O71" si="1">($K8-$N8)</f>
        <v>0</v>
      </c>
      <c r="P8" s="107"/>
      <c r="Q8" s="107"/>
      <c r="R8" s="107"/>
    </row>
    <row r="9" spans="1:18" x14ac:dyDescent="0.25">
      <c r="A9" s="81">
        <v>3</v>
      </c>
      <c r="B9" s="15"/>
      <c r="C9" s="15"/>
      <c r="D9" s="15"/>
      <c r="E9" s="15"/>
      <c r="F9" s="19"/>
      <c r="G9" s="18"/>
      <c r="H9" s="18"/>
      <c r="I9" s="21">
        <f t="shared" si="0"/>
        <v>0</v>
      </c>
      <c r="J9" s="20"/>
      <c r="K9" s="18"/>
      <c r="L9" s="19"/>
      <c r="M9" s="18"/>
      <c r="N9" s="18"/>
      <c r="O9" s="21">
        <f t="shared" si="1"/>
        <v>0</v>
      </c>
      <c r="P9" s="107"/>
      <c r="Q9" s="107"/>
      <c r="R9" s="107"/>
    </row>
    <row r="10" spans="1:18" x14ac:dyDescent="0.25">
      <c r="A10" s="81">
        <v>4</v>
      </c>
      <c r="B10" s="15"/>
      <c r="C10" s="15"/>
      <c r="D10" s="15"/>
      <c r="E10" s="15"/>
      <c r="F10" s="19"/>
      <c r="G10" s="18"/>
      <c r="H10" s="18"/>
      <c r="I10" s="21">
        <f t="shared" si="0"/>
        <v>0</v>
      </c>
      <c r="J10" s="20"/>
      <c r="K10" s="18"/>
      <c r="L10" s="19"/>
      <c r="M10" s="18"/>
      <c r="N10" s="18"/>
      <c r="O10" s="21">
        <f t="shared" si="1"/>
        <v>0</v>
      </c>
      <c r="P10" s="107"/>
      <c r="Q10" s="107"/>
      <c r="R10" s="107"/>
    </row>
    <row r="11" spans="1:18" x14ac:dyDescent="0.25">
      <c r="A11" s="81">
        <v>5</v>
      </c>
      <c r="B11" s="15"/>
      <c r="C11" s="15"/>
      <c r="D11" s="15"/>
      <c r="E11" s="15"/>
      <c r="F11" s="19"/>
      <c r="G11" s="18"/>
      <c r="H11" s="18"/>
      <c r="I11" s="21">
        <f t="shared" si="0"/>
        <v>0</v>
      </c>
      <c r="J11" s="20"/>
      <c r="K11" s="18"/>
      <c r="L11" s="19"/>
      <c r="M11" s="18"/>
      <c r="N11" s="18"/>
      <c r="O11" s="21">
        <f t="shared" si="1"/>
        <v>0</v>
      </c>
      <c r="P11" s="107"/>
      <c r="Q11" s="107"/>
      <c r="R11" s="107"/>
    </row>
    <row r="12" spans="1:18" x14ac:dyDescent="0.25">
      <c r="A12" s="81">
        <v>6</v>
      </c>
      <c r="B12" s="15"/>
      <c r="C12" s="15"/>
      <c r="D12" s="15"/>
      <c r="E12" s="15"/>
      <c r="F12" s="19"/>
      <c r="G12" s="18"/>
      <c r="H12" s="18"/>
      <c r="I12" s="21">
        <f t="shared" si="0"/>
        <v>0</v>
      </c>
      <c r="J12" s="20"/>
      <c r="K12" s="18"/>
      <c r="L12" s="19"/>
      <c r="M12" s="18"/>
      <c r="N12" s="18"/>
      <c r="O12" s="21">
        <f t="shared" si="1"/>
        <v>0</v>
      </c>
      <c r="P12" s="107"/>
      <c r="Q12" s="107"/>
      <c r="R12" s="107"/>
    </row>
    <row r="13" spans="1:18" x14ac:dyDescent="0.25">
      <c r="A13" s="81">
        <v>7</v>
      </c>
      <c r="B13" s="15"/>
      <c r="C13" s="15"/>
      <c r="D13" s="15"/>
      <c r="E13" s="15"/>
      <c r="F13" s="19"/>
      <c r="G13" s="18"/>
      <c r="H13" s="18"/>
      <c r="I13" s="21">
        <f t="shared" si="0"/>
        <v>0</v>
      </c>
      <c r="J13" s="20"/>
      <c r="K13" s="18"/>
      <c r="L13" s="19"/>
      <c r="M13" s="18"/>
      <c r="N13" s="18"/>
      <c r="O13" s="21">
        <f t="shared" si="1"/>
        <v>0</v>
      </c>
      <c r="P13" s="107"/>
      <c r="Q13" s="107"/>
      <c r="R13" s="107"/>
    </row>
    <row r="14" spans="1:18" x14ac:dyDescent="0.25">
      <c r="A14" s="81">
        <v>8</v>
      </c>
      <c r="B14" s="15"/>
      <c r="C14" s="15"/>
      <c r="D14" s="15"/>
      <c r="E14" s="15"/>
      <c r="F14" s="19"/>
      <c r="G14" s="18"/>
      <c r="H14" s="18"/>
      <c r="I14" s="21">
        <f t="shared" si="0"/>
        <v>0</v>
      </c>
      <c r="J14" s="20"/>
      <c r="K14" s="18"/>
      <c r="L14" s="19"/>
      <c r="M14" s="18"/>
      <c r="N14" s="18"/>
      <c r="O14" s="21">
        <f t="shared" si="1"/>
        <v>0</v>
      </c>
      <c r="P14" s="107"/>
      <c r="Q14" s="107"/>
      <c r="R14" s="107"/>
    </row>
    <row r="15" spans="1:18" x14ac:dyDescent="0.25">
      <c r="A15" s="81">
        <v>9</v>
      </c>
      <c r="B15" s="15"/>
      <c r="C15" s="15"/>
      <c r="D15" s="15"/>
      <c r="E15" s="15"/>
      <c r="F15" s="19"/>
      <c r="G15" s="18"/>
      <c r="H15" s="18"/>
      <c r="I15" s="21">
        <f>+G15-H15</f>
        <v>0</v>
      </c>
      <c r="J15" s="20"/>
      <c r="K15" s="18"/>
      <c r="L15" s="19"/>
      <c r="M15" s="18"/>
      <c r="N15" s="18"/>
      <c r="O15" s="21">
        <f t="shared" si="1"/>
        <v>0</v>
      </c>
      <c r="P15" s="107"/>
      <c r="Q15" s="107"/>
      <c r="R15" s="107"/>
    </row>
    <row r="16" spans="1:18" x14ac:dyDescent="0.25">
      <c r="A16" s="81">
        <v>10</v>
      </c>
      <c r="B16" s="15"/>
      <c r="C16" s="15"/>
      <c r="D16" s="15"/>
      <c r="E16" s="15"/>
      <c r="F16" s="19"/>
      <c r="G16" s="18"/>
      <c r="H16" s="18"/>
      <c r="I16" s="21">
        <f t="shared" si="0"/>
        <v>0</v>
      </c>
      <c r="J16" s="20"/>
      <c r="K16" s="18"/>
      <c r="L16" s="19"/>
      <c r="M16" s="18"/>
      <c r="N16" s="18"/>
      <c r="O16" s="21">
        <f t="shared" si="1"/>
        <v>0</v>
      </c>
      <c r="P16" s="107"/>
      <c r="Q16" s="107"/>
      <c r="R16" s="107"/>
    </row>
    <row r="17" spans="1:18" x14ac:dyDescent="0.25">
      <c r="A17" s="81">
        <v>11</v>
      </c>
      <c r="B17" s="15"/>
      <c r="C17" s="15"/>
      <c r="D17" s="15"/>
      <c r="E17" s="15"/>
      <c r="F17" s="19"/>
      <c r="G17" s="18"/>
      <c r="H17" s="18"/>
      <c r="I17" s="21">
        <f t="shared" si="0"/>
        <v>0</v>
      </c>
      <c r="J17" s="20"/>
      <c r="K17" s="18"/>
      <c r="L17" s="19"/>
      <c r="M17" s="18"/>
      <c r="N17" s="18"/>
      <c r="O17" s="21">
        <f t="shared" si="1"/>
        <v>0</v>
      </c>
      <c r="P17" s="107"/>
      <c r="Q17" s="107"/>
      <c r="R17" s="107"/>
    </row>
    <row r="18" spans="1:18" x14ac:dyDescent="0.25">
      <c r="A18" s="81">
        <v>12</v>
      </c>
      <c r="B18" s="15"/>
      <c r="C18" s="15"/>
      <c r="D18" s="15"/>
      <c r="E18" s="15"/>
      <c r="F18" s="19"/>
      <c r="G18" s="18"/>
      <c r="H18" s="18"/>
      <c r="I18" s="21">
        <f t="shared" si="0"/>
        <v>0</v>
      </c>
      <c r="J18" s="20"/>
      <c r="K18" s="18"/>
      <c r="L18" s="19"/>
      <c r="M18" s="18"/>
      <c r="N18" s="18"/>
      <c r="O18" s="21">
        <f t="shared" si="1"/>
        <v>0</v>
      </c>
      <c r="P18" s="107"/>
      <c r="Q18" s="107"/>
      <c r="R18" s="107"/>
    </row>
    <row r="19" spans="1:18" x14ac:dyDescent="0.25">
      <c r="A19" s="81">
        <v>13</v>
      </c>
      <c r="B19" s="15"/>
      <c r="C19" s="15"/>
      <c r="D19" s="15"/>
      <c r="E19" s="15"/>
      <c r="F19" s="19"/>
      <c r="G19" s="18"/>
      <c r="H19" s="18"/>
      <c r="I19" s="21">
        <f t="shared" si="0"/>
        <v>0</v>
      </c>
      <c r="J19" s="20"/>
      <c r="K19" s="18"/>
      <c r="L19" s="19"/>
      <c r="M19" s="18"/>
      <c r="N19" s="18"/>
      <c r="O19" s="21">
        <f t="shared" si="1"/>
        <v>0</v>
      </c>
      <c r="P19" s="107"/>
      <c r="Q19" s="107"/>
      <c r="R19" s="107"/>
    </row>
    <row r="20" spans="1:18" x14ac:dyDescent="0.25">
      <c r="A20" s="81">
        <v>14</v>
      </c>
      <c r="B20" s="15"/>
      <c r="C20" s="15"/>
      <c r="D20" s="15"/>
      <c r="E20" s="15"/>
      <c r="F20" s="19"/>
      <c r="G20" s="18"/>
      <c r="H20" s="18"/>
      <c r="I20" s="21">
        <f t="shared" si="0"/>
        <v>0</v>
      </c>
      <c r="J20" s="20"/>
      <c r="K20" s="18"/>
      <c r="L20" s="19"/>
      <c r="M20" s="18"/>
      <c r="N20" s="18"/>
      <c r="O20" s="21">
        <f t="shared" si="1"/>
        <v>0</v>
      </c>
      <c r="P20" s="107"/>
      <c r="Q20" s="107"/>
      <c r="R20" s="107"/>
    </row>
    <row r="21" spans="1:18" x14ac:dyDescent="0.25">
      <c r="A21" s="81">
        <v>15</v>
      </c>
      <c r="B21" s="15"/>
      <c r="C21" s="15"/>
      <c r="D21" s="15"/>
      <c r="E21" s="15"/>
      <c r="F21" s="19"/>
      <c r="G21" s="18"/>
      <c r="H21" s="18"/>
      <c r="I21" s="21">
        <f t="shared" si="0"/>
        <v>0</v>
      </c>
      <c r="J21" s="20"/>
      <c r="K21" s="18"/>
      <c r="L21" s="19"/>
      <c r="M21" s="18"/>
      <c r="N21" s="18"/>
      <c r="O21" s="21">
        <f t="shared" si="1"/>
        <v>0</v>
      </c>
      <c r="P21" s="107"/>
      <c r="Q21" s="107"/>
      <c r="R21" s="107"/>
    </row>
    <row r="22" spans="1:18" x14ac:dyDescent="0.25">
      <c r="A22" s="81">
        <v>16</v>
      </c>
      <c r="B22" s="15"/>
      <c r="C22" s="15"/>
      <c r="D22" s="15"/>
      <c r="E22" s="15"/>
      <c r="F22" s="19"/>
      <c r="G22" s="18"/>
      <c r="H22" s="18"/>
      <c r="I22" s="21">
        <f t="shared" si="0"/>
        <v>0</v>
      </c>
      <c r="J22" s="20"/>
      <c r="K22" s="18"/>
      <c r="L22" s="19"/>
      <c r="M22" s="18"/>
      <c r="N22" s="18"/>
      <c r="O22" s="21">
        <f t="shared" si="1"/>
        <v>0</v>
      </c>
      <c r="P22" s="107"/>
      <c r="Q22" s="107"/>
      <c r="R22" s="107"/>
    </row>
    <row r="23" spans="1:18" x14ac:dyDescent="0.25">
      <c r="A23" s="81">
        <v>17</v>
      </c>
      <c r="B23" s="15"/>
      <c r="C23" s="15"/>
      <c r="D23" s="15"/>
      <c r="E23" s="15"/>
      <c r="F23" s="19"/>
      <c r="G23" s="18"/>
      <c r="H23" s="18"/>
      <c r="I23" s="21">
        <f t="shared" si="0"/>
        <v>0</v>
      </c>
      <c r="J23" s="20"/>
      <c r="K23" s="18"/>
      <c r="L23" s="19"/>
      <c r="M23" s="18"/>
      <c r="N23" s="18"/>
      <c r="O23" s="21">
        <f t="shared" si="1"/>
        <v>0</v>
      </c>
      <c r="P23" s="107"/>
      <c r="Q23" s="107"/>
      <c r="R23" s="107"/>
    </row>
    <row r="24" spans="1:18" x14ac:dyDescent="0.25">
      <c r="A24" s="81">
        <v>18</v>
      </c>
      <c r="B24" s="15"/>
      <c r="C24" s="15"/>
      <c r="D24" s="15"/>
      <c r="E24" s="15"/>
      <c r="F24" s="19"/>
      <c r="G24" s="18"/>
      <c r="H24" s="18"/>
      <c r="I24" s="21">
        <f t="shared" si="0"/>
        <v>0</v>
      </c>
      <c r="J24" s="20"/>
      <c r="K24" s="18"/>
      <c r="L24" s="19"/>
      <c r="M24" s="18"/>
      <c r="N24" s="18"/>
      <c r="O24" s="21">
        <f t="shared" si="1"/>
        <v>0</v>
      </c>
      <c r="P24" s="107"/>
      <c r="Q24" s="107"/>
      <c r="R24" s="107"/>
    </row>
    <row r="25" spans="1:18" x14ac:dyDescent="0.25">
      <c r="A25" s="81">
        <v>19</v>
      </c>
      <c r="B25" s="15"/>
      <c r="C25" s="15"/>
      <c r="D25" s="15"/>
      <c r="E25" s="15"/>
      <c r="F25" s="19"/>
      <c r="G25" s="18"/>
      <c r="H25" s="18"/>
      <c r="I25" s="21">
        <f t="shared" si="0"/>
        <v>0</v>
      </c>
      <c r="J25" s="20"/>
      <c r="K25" s="18"/>
      <c r="L25" s="19"/>
      <c r="M25" s="18"/>
      <c r="N25" s="18"/>
      <c r="O25" s="21">
        <f t="shared" si="1"/>
        <v>0</v>
      </c>
      <c r="P25" s="107"/>
      <c r="Q25" s="107"/>
      <c r="R25" s="107"/>
    </row>
    <row r="26" spans="1:18" x14ac:dyDescent="0.25">
      <c r="A26" s="81">
        <v>20</v>
      </c>
      <c r="B26" s="15"/>
      <c r="C26" s="15"/>
      <c r="D26" s="15"/>
      <c r="E26" s="15"/>
      <c r="F26" s="19"/>
      <c r="G26" s="18"/>
      <c r="H26" s="18"/>
      <c r="I26" s="21">
        <f t="shared" si="0"/>
        <v>0</v>
      </c>
      <c r="J26" s="20"/>
      <c r="K26" s="18"/>
      <c r="L26" s="19"/>
      <c r="M26" s="18"/>
      <c r="N26" s="18"/>
      <c r="O26" s="21">
        <f t="shared" si="1"/>
        <v>0</v>
      </c>
      <c r="P26" s="107"/>
      <c r="Q26" s="107"/>
      <c r="R26" s="107"/>
    </row>
    <row r="27" spans="1:18" x14ac:dyDescent="0.25">
      <c r="A27" s="81">
        <v>21</v>
      </c>
      <c r="B27" s="15"/>
      <c r="C27" s="15"/>
      <c r="D27" s="15"/>
      <c r="E27" s="15"/>
      <c r="F27" s="19"/>
      <c r="G27" s="18"/>
      <c r="H27" s="18"/>
      <c r="I27" s="21">
        <f t="shared" si="0"/>
        <v>0</v>
      </c>
      <c r="J27" s="20"/>
      <c r="K27" s="18"/>
      <c r="L27" s="19"/>
      <c r="M27" s="18"/>
      <c r="N27" s="18"/>
      <c r="O27" s="21">
        <f t="shared" si="1"/>
        <v>0</v>
      </c>
      <c r="P27" s="107"/>
      <c r="Q27" s="107"/>
      <c r="R27" s="107"/>
    </row>
    <row r="28" spans="1:18" x14ac:dyDescent="0.25">
      <c r="A28" s="81">
        <v>22</v>
      </c>
      <c r="B28" s="15"/>
      <c r="C28" s="15"/>
      <c r="D28" s="15"/>
      <c r="E28" s="15"/>
      <c r="F28" s="19"/>
      <c r="G28" s="18"/>
      <c r="H28" s="18"/>
      <c r="I28" s="21">
        <f t="shared" si="0"/>
        <v>0</v>
      </c>
      <c r="J28" s="20"/>
      <c r="K28" s="18"/>
      <c r="L28" s="19"/>
      <c r="M28" s="18"/>
      <c r="N28" s="18"/>
      <c r="O28" s="21">
        <f t="shared" si="1"/>
        <v>0</v>
      </c>
      <c r="P28" s="107"/>
      <c r="Q28" s="107"/>
      <c r="R28" s="107"/>
    </row>
    <row r="29" spans="1:18" x14ac:dyDescent="0.25">
      <c r="A29" s="81">
        <v>23</v>
      </c>
      <c r="B29" s="15"/>
      <c r="C29" s="15"/>
      <c r="D29" s="15"/>
      <c r="E29" s="15"/>
      <c r="F29" s="19"/>
      <c r="G29" s="18"/>
      <c r="H29" s="18"/>
      <c r="I29" s="21">
        <f t="shared" si="0"/>
        <v>0</v>
      </c>
      <c r="J29" s="20"/>
      <c r="K29" s="18"/>
      <c r="L29" s="19"/>
      <c r="M29" s="18"/>
      <c r="N29" s="18"/>
      <c r="O29" s="21">
        <f t="shared" si="1"/>
        <v>0</v>
      </c>
      <c r="P29" s="107"/>
      <c r="Q29" s="107"/>
      <c r="R29" s="107"/>
    </row>
    <row r="30" spans="1:18" x14ac:dyDescent="0.25">
      <c r="A30" s="81">
        <v>24</v>
      </c>
      <c r="B30" s="15"/>
      <c r="C30" s="15"/>
      <c r="D30" s="15"/>
      <c r="E30" s="15"/>
      <c r="F30" s="19"/>
      <c r="G30" s="18"/>
      <c r="H30" s="18"/>
      <c r="I30" s="21">
        <f t="shared" si="0"/>
        <v>0</v>
      </c>
      <c r="J30" s="20"/>
      <c r="K30" s="18"/>
      <c r="L30" s="19"/>
      <c r="M30" s="18"/>
      <c r="N30" s="18"/>
      <c r="O30" s="21">
        <f t="shared" si="1"/>
        <v>0</v>
      </c>
      <c r="P30" s="107"/>
      <c r="Q30" s="107"/>
      <c r="R30" s="107"/>
    </row>
    <row r="31" spans="1:18" x14ac:dyDescent="0.25">
      <c r="A31" s="81">
        <v>25</v>
      </c>
      <c r="B31" s="15"/>
      <c r="C31" s="15"/>
      <c r="D31" s="15"/>
      <c r="E31" s="15"/>
      <c r="F31" s="19"/>
      <c r="G31" s="18"/>
      <c r="H31" s="18"/>
      <c r="I31" s="21">
        <f t="shared" si="0"/>
        <v>0</v>
      </c>
      <c r="J31" s="20"/>
      <c r="K31" s="18"/>
      <c r="L31" s="19"/>
      <c r="M31" s="18"/>
      <c r="N31" s="18"/>
      <c r="O31" s="21">
        <f t="shared" si="1"/>
        <v>0</v>
      </c>
      <c r="P31" s="107"/>
      <c r="Q31" s="107"/>
      <c r="R31" s="107"/>
    </row>
    <row r="32" spans="1:18" x14ac:dyDescent="0.25">
      <c r="A32" s="81">
        <v>26</v>
      </c>
      <c r="B32" s="15"/>
      <c r="C32" s="15"/>
      <c r="D32" s="15"/>
      <c r="E32" s="15"/>
      <c r="F32" s="19"/>
      <c r="G32" s="18"/>
      <c r="H32" s="18"/>
      <c r="I32" s="21">
        <f t="shared" si="0"/>
        <v>0</v>
      </c>
      <c r="J32" s="20"/>
      <c r="K32" s="18"/>
      <c r="L32" s="19"/>
      <c r="M32" s="18"/>
      <c r="N32" s="18"/>
      <c r="O32" s="21">
        <f t="shared" si="1"/>
        <v>0</v>
      </c>
      <c r="P32" s="107"/>
      <c r="Q32" s="107"/>
      <c r="R32" s="107"/>
    </row>
    <row r="33" spans="1:18" x14ac:dyDescent="0.25">
      <c r="A33" s="81">
        <v>27</v>
      </c>
      <c r="B33" s="15"/>
      <c r="C33" s="15"/>
      <c r="D33" s="15"/>
      <c r="E33" s="15"/>
      <c r="F33" s="19"/>
      <c r="G33" s="18"/>
      <c r="H33" s="18"/>
      <c r="I33" s="21">
        <f t="shared" si="0"/>
        <v>0</v>
      </c>
      <c r="J33" s="20"/>
      <c r="K33" s="18"/>
      <c r="L33" s="19"/>
      <c r="M33" s="18"/>
      <c r="N33" s="18"/>
      <c r="O33" s="21">
        <f t="shared" si="1"/>
        <v>0</v>
      </c>
      <c r="P33" s="107"/>
      <c r="Q33" s="107"/>
      <c r="R33" s="107"/>
    </row>
    <row r="34" spans="1:18" x14ac:dyDescent="0.25">
      <c r="A34" s="81">
        <v>28</v>
      </c>
      <c r="B34" s="15"/>
      <c r="C34" s="15"/>
      <c r="D34" s="15"/>
      <c r="E34" s="15"/>
      <c r="F34" s="19"/>
      <c r="G34" s="18"/>
      <c r="H34" s="18"/>
      <c r="I34" s="21">
        <f t="shared" si="0"/>
        <v>0</v>
      </c>
      <c r="J34" s="20"/>
      <c r="K34" s="18"/>
      <c r="L34" s="19"/>
      <c r="M34" s="18"/>
      <c r="N34" s="18"/>
      <c r="O34" s="21">
        <f t="shared" si="1"/>
        <v>0</v>
      </c>
      <c r="P34" s="107"/>
      <c r="Q34" s="107"/>
      <c r="R34" s="107"/>
    </row>
    <row r="35" spans="1:18" x14ac:dyDescent="0.25">
      <c r="A35" s="81">
        <v>29</v>
      </c>
      <c r="B35" s="15"/>
      <c r="C35" s="15"/>
      <c r="D35" s="15"/>
      <c r="E35" s="15"/>
      <c r="F35" s="19"/>
      <c r="G35" s="18"/>
      <c r="H35" s="18"/>
      <c r="I35" s="21">
        <f t="shared" si="0"/>
        <v>0</v>
      </c>
      <c r="J35" s="20"/>
      <c r="K35" s="18"/>
      <c r="L35" s="19"/>
      <c r="M35" s="18"/>
      <c r="N35" s="18"/>
      <c r="O35" s="21">
        <f t="shared" si="1"/>
        <v>0</v>
      </c>
      <c r="P35" s="107"/>
      <c r="Q35" s="107"/>
      <c r="R35" s="107"/>
    </row>
    <row r="36" spans="1:18" x14ac:dyDescent="0.25">
      <c r="A36" s="81">
        <v>30</v>
      </c>
      <c r="B36" s="15"/>
      <c r="C36" s="15"/>
      <c r="D36" s="15"/>
      <c r="E36" s="15"/>
      <c r="F36" s="19"/>
      <c r="G36" s="18"/>
      <c r="H36" s="18"/>
      <c r="I36" s="21">
        <f t="shared" si="0"/>
        <v>0</v>
      </c>
      <c r="J36" s="20"/>
      <c r="K36" s="18"/>
      <c r="L36" s="19"/>
      <c r="M36" s="18"/>
      <c r="N36" s="18"/>
      <c r="O36" s="21">
        <f t="shared" si="1"/>
        <v>0</v>
      </c>
      <c r="P36" s="107"/>
      <c r="Q36" s="107"/>
      <c r="R36" s="107"/>
    </row>
    <row r="37" spans="1:18" x14ac:dyDescent="0.25">
      <c r="A37" s="81">
        <v>31</v>
      </c>
      <c r="B37" s="15"/>
      <c r="C37" s="15"/>
      <c r="D37" s="15"/>
      <c r="E37" s="15"/>
      <c r="F37" s="19"/>
      <c r="G37" s="18"/>
      <c r="H37" s="18"/>
      <c r="I37" s="21">
        <f t="shared" si="0"/>
        <v>0</v>
      </c>
      <c r="J37" s="20"/>
      <c r="K37" s="18"/>
      <c r="L37" s="19"/>
      <c r="M37" s="18"/>
      <c r="N37" s="18"/>
      <c r="O37" s="21">
        <f t="shared" si="1"/>
        <v>0</v>
      </c>
      <c r="P37" s="107"/>
      <c r="Q37" s="107"/>
      <c r="R37" s="107"/>
    </row>
    <row r="38" spans="1:18" x14ac:dyDescent="0.25">
      <c r="A38" s="81">
        <v>32</v>
      </c>
      <c r="B38" s="15"/>
      <c r="C38" s="15"/>
      <c r="D38" s="15"/>
      <c r="E38" s="15"/>
      <c r="F38" s="19"/>
      <c r="G38" s="18"/>
      <c r="H38" s="18"/>
      <c r="I38" s="21">
        <f t="shared" si="0"/>
        <v>0</v>
      </c>
      <c r="J38" s="20"/>
      <c r="K38" s="18"/>
      <c r="L38" s="19"/>
      <c r="M38" s="18"/>
      <c r="N38" s="18"/>
      <c r="O38" s="21">
        <f t="shared" si="1"/>
        <v>0</v>
      </c>
      <c r="P38" s="107"/>
      <c r="Q38" s="107"/>
      <c r="R38" s="107"/>
    </row>
    <row r="39" spans="1:18" x14ac:dyDescent="0.25">
      <c r="A39" s="81">
        <v>33</v>
      </c>
      <c r="B39" s="15"/>
      <c r="C39" s="15"/>
      <c r="D39" s="15"/>
      <c r="E39" s="15"/>
      <c r="F39" s="19"/>
      <c r="G39" s="18"/>
      <c r="H39" s="18"/>
      <c r="I39" s="21">
        <f t="shared" si="0"/>
        <v>0</v>
      </c>
      <c r="J39" s="20"/>
      <c r="K39" s="18"/>
      <c r="L39" s="19"/>
      <c r="M39" s="18"/>
      <c r="N39" s="18"/>
      <c r="O39" s="21">
        <f t="shared" si="1"/>
        <v>0</v>
      </c>
      <c r="P39" s="107"/>
      <c r="Q39" s="107"/>
      <c r="R39" s="107"/>
    </row>
    <row r="40" spans="1:18" x14ac:dyDescent="0.25">
      <c r="A40" s="81">
        <v>34</v>
      </c>
      <c r="B40" s="15"/>
      <c r="C40" s="15"/>
      <c r="D40" s="15"/>
      <c r="E40" s="15"/>
      <c r="F40" s="19"/>
      <c r="G40" s="18"/>
      <c r="H40" s="18"/>
      <c r="I40" s="21">
        <f t="shared" si="0"/>
        <v>0</v>
      </c>
      <c r="J40" s="20"/>
      <c r="K40" s="18"/>
      <c r="L40" s="19"/>
      <c r="M40" s="18"/>
      <c r="N40" s="18"/>
      <c r="O40" s="21">
        <f t="shared" si="1"/>
        <v>0</v>
      </c>
      <c r="P40" s="107"/>
      <c r="Q40" s="107"/>
      <c r="R40" s="107"/>
    </row>
    <row r="41" spans="1:18" x14ac:dyDescent="0.25">
      <c r="A41" s="81">
        <v>35</v>
      </c>
      <c r="B41" s="15"/>
      <c r="C41" s="15"/>
      <c r="D41" s="15"/>
      <c r="E41" s="15"/>
      <c r="F41" s="19"/>
      <c r="G41" s="18"/>
      <c r="H41" s="18"/>
      <c r="I41" s="21">
        <f t="shared" si="0"/>
        <v>0</v>
      </c>
      <c r="J41" s="20"/>
      <c r="K41" s="18"/>
      <c r="L41" s="19"/>
      <c r="M41" s="18"/>
      <c r="N41" s="18"/>
      <c r="O41" s="21">
        <f t="shared" si="1"/>
        <v>0</v>
      </c>
      <c r="P41" s="107"/>
      <c r="Q41" s="107"/>
      <c r="R41" s="107"/>
    </row>
    <row r="42" spans="1:18" x14ac:dyDescent="0.25">
      <c r="A42" s="81">
        <v>36</v>
      </c>
      <c r="B42" s="15"/>
      <c r="C42" s="15"/>
      <c r="D42" s="15"/>
      <c r="E42" s="15"/>
      <c r="F42" s="19"/>
      <c r="G42" s="18"/>
      <c r="H42" s="18"/>
      <c r="I42" s="21">
        <f t="shared" si="0"/>
        <v>0</v>
      </c>
      <c r="J42" s="20"/>
      <c r="K42" s="18"/>
      <c r="L42" s="19"/>
      <c r="M42" s="18"/>
      <c r="N42" s="18"/>
      <c r="O42" s="21">
        <f t="shared" si="1"/>
        <v>0</v>
      </c>
      <c r="P42" s="107"/>
      <c r="Q42" s="107"/>
      <c r="R42" s="107"/>
    </row>
    <row r="43" spans="1:18" x14ac:dyDescent="0.25">
      <c r="A43" s="81">
        <v>37</v>
      </c>
      <c r="B43" s="15"/>
      <c r="C43" s="15"/>
      <c r="D43" s="15"/>
      <c r="E43" s="15"/>
      <c r="F43" s="19"/>
      <c r="G43" s="18"/>
      <c r="H43" s="18"/>
      <c r="I43" s="21">
        <f t="shared" si="0"/>
        <v>0</v>
      </c>
      <c r="J43" s="20"/>
      <c r="K43" s="18"/>
      <c r="L43" s="19"/>
      <c r="M43" s="18"/>
      <c r="N43" s="18"/>
      <c r="O43" s="21">
        <f t="shared" si="1"/>
        <v>0</v>
      </c>
      <c r="P43" s="107"/>
      <c r="Q43" s="107"/>
      <c r="R43" s="107"/>
    </row>
    <row r="44" spans="1:18" x14ac:dyDescent="0.25">
      <c r="A44" s="81">
        <v>38</v>
      </c>
      <c r="B44" s="15"/>
      <c r="C44" s="15"/>
      <c r="D44" s="15"/>
      <c r="E44" s="15"/>
      <c r="F44" s="19"/>
      <c r="G44" s="18"/>
      <c r="H44" s="18"/>
      <c r="I44" s="21">
        <f t="shared" si="0"/>
        <v>0</v>
      </c>
      <c r="J44" s="20"/>
      <c r="K44" s="18"/>
      <c r="L44" s="19"/>
      <c r="M44" s="18"/>
      <c r="N44" s="18"/>
      <c r="O44" s="21">
        <f t="shared" si="1"/>
        <v>0</v>
      </c>
      <c r="P44" s="107"/>
      <c r="Q44" s="107"/>
      <c r="R44" s="107"/>
    </row>
    <row r="45" spans="1:18" x14ac:dyDescent="0.25">
      <c r="A45" s="81">
        <v>39</v>
      </c>
      <c r="B45" s="15"/>
      <c r="C45" s="15"/>
      <c r="D45" s="15"/>
      <c r="E45" s="15"/>
      <c r="F45" s="19"/>
      <c r="G45" s="18"/>
      <c r="H45" s="18"/>
      <c r="I45" s="21">
        <f t="shared" si="0"/>
        <v>0</v>
      </c>
      <c r="J45" s="20"/>
      <c r="K45" s="18"/>
      <c r="L45" s="19"/>
      <c r="M45" s="18"/>
      <c r="N45" s="18"/>
      <c r="O45" s="21">
        <f t="shared" si="1"/>
        <v>0</v>
      </c>
      <c r="P45" s="107"/>
      <c r="Q45" s="107"/>
      <c r="R45" s="107"/>
    </row>
    <row r="46" spans="1:18" x14ac:dyDescent="0.25">
      <c r="A46" s="81">
        <v>40</v>
      </c>
      <c r="B46" s="15"/>
      <c r="C46" s="15"/>
      <c r="D46" s="15"/>
      <c r="E46" s="15"/>
      <c r="F46" s="19"/>
      <c r="G46" s="18"/>
      <c r="H46" s="18"/>
      <c r="I46" s="21">
        <f t="shared" si="0"/>
        <v>0</v>
      </c>
      <c r="J46" s="20"/>
      <c r="K46" s="18"/>
      <c r="L46" s="19"/>
      <c r="M46" s="18"/>
      <c r="N46" s="18"/>
      <c r="O46" s="21">
        <f t="shared" si="1"/>
        <v>0</v>
      </c>
      <c r="P46" s="107"/>
      <c r="Q46" s="107"/>
      <c r="R46" s="107"/>
    </row>
    <row r="47" spans="1:18" x14ac:dyDescent="0.25">
      <c r="A47" s="81">
        <v>41</v>
      </c>
      <c r="B47" s="15"/>
      <c r="C47" s="15"/>
      <c r="D47" s="15"/>
      <c r="E47" s="15"/>
      <c r="F47" s="19"/>
      <c r="G47" s="18"/>
      <c r="H47" s="18"/>
      <c r="I47" s="21">
        <f t="shared" si="0"/>
        <v>0</v>
      </c>
      <c r="J47" s="20"/>
      <c r="K47" s="18"/>
      <c r="L47" s="19"/>
      <c r="M47" s="18"/>
      <c r="N47" s="18"/>
      <c r="O47" s="21">
        <f t="shared" si="1"/>
        <v>0</v>
      </c>
      <c r="P47" s="107"/>
      <c r="Q47" s="107"/>
      <c r="R47" s="107"/>
    </row>
    <row r="48" spans="1:18" x14ac:dyDescent="0.25">
      <c r="A48" s="81">
        <v>42</v>
      </c>
      <c r="B48" s="15"/>
      <c r="C48" s="15"/>
      <c r="D48" s="15"/>
      <c r="E48" s="15"/>
      <c r="F48" s="19"/>
      <c r="G48" s="18"/>
      <c r="H48" s="18"/>
      <c r="I48" s="21">
        <f t="shared" si="0"/>
        <v>0</v>
      </c>
      <c r="J48" s="20"/>
      <c r="K48" s="18"/>
      <c r="L48" s="19"/>
      <c r="M48" s="18"/>
      <c r="N48" s="18"/>
      <c r="O48" s="21">
        <f t="shared" si="1"/>
        <v>0</v>
      </c>
      <c r="P48" s="107"/>
      <c r="Q48" s="107"/>
      <c r="R48" s="107"/>
    </row>
    <row r="49" spans="1:18" x14ac:dyDescent="0.25">
      <c r="A49" s="81">
        <v>43</v>
      </c>
      <c r="B49" s="15"/>
      <c r="C49" s="15"/>
      <c r="D49" s="15"/>
      <c r="E49" s="15"/>
      <c r="F49" s="19"/>
      <c r="G49" s="18"/>
      <c r="H49" s="18"/>
      <c r="I49" s="21">
        <f t="shared" si="0"/>
        <v>0</v>
      </c>
      <c r="J49" s="20"/>
      <c r="K49" s="18"/>
      <c r="L49" s="19"/>
      <c r="M49" s="18"/>
      <c r="N49" s="18"/>
      <c r="O49" s="21">
        <f t="shared" si="1"/>
        <v>0</v>
      </c>
      <c r="P49" s="107"/>
      <c r="Q49" s="107"/>
      <c r="R49" s="107"/>
    </row>
    <row r="50" spans="1:18" x14ac:dyDescent="0.25">
      <c r="A50" s="81">
        <v>44</v>
      </c>
      <c r="B50" s="15"/>
      <c r="C50" s="15"/>
      <c r="D50" s="15"/>
      <c r="E50" s="15"/>
      <c r="F50" s="19"/>
      <c r="G50" s="18"/>
      <c r="H50" s="18"/>
      <c r="I50" s="21">
        <f t="shared" si="0"/>
        <v>0</v>
      </c>
      <c r="J50" s="20"/>
      <c r="K50" s="18"/>
      <c r="L50" s="19"/>
      <c r="M50" s="18"/>
      <c r="N50" s="18"/>
      <c r="O50" s="21">
        <f t="shared" si="1"/>
        <v>0</v>
      </c>
      <c r="P50" s="107"/>
      <c r="Q50" s="107"/>
      <c r="R50" s="107"/>
    </row>
    <row r="51" spans="1:18" x14ac:dyDescent="0.25">
      <c r="A51" s="81">
        <v>45</v>
      </c>
      <c r="B51" s="15"/>
      <c r="C51" s="15"/>
      <c r="D51" s="15"/>
      <c r="E51" s="15"/>
      <c r="F51" s="19"/>
      <c r="G51" s="18"/>
      <c r="H51" s="18"/>
      <c r="I51" s="21">
        <f t="shared" si="0"/>
        <v>0</v>
      </c>
      <c r="J51" s="20"/>
      <c r="K51" s="18"/>
      <c r="L51" s="19"/>
      <c r="M51" s="18"/>
      <c r="N51" s="18"/>
      <c r="O51" s="21">
        <f t="shared" si="1"/>
        <v>0</v>
      </c>
      <c r="P51" s="107"/>
      <c r="Q51" s="107"/>
      <c r="R51" s="107"/>
    </row>
    <row r="52" spans="1:18" x14ac:dyDescent="0.25">
      <c r="A52" s="81">
        <v>46</v>
      </c>
      <c r="B52" s="15"/>
      <c r="C52" s="15"/>
      <c r="D52" s="15"/>
      <c r="E52" s="15"/>
      <c r="F52" s="19"/>
      <c r="G52" s="18"/>
      <c r="H52" s="18"/>
      <c r="I52" s="21">
        <f t="shared" si="0"/>
        <v>0</v>
      </c>
      <c r="J52" s="20"/>
      <c r="K52" s="18"/>
      <c r="L52" s="19"/>
      <c r="M52" s="18"/>
      <c r="N52" s="18"/>
      <c r="O52" s="21">
        <f t="shared" si="1"/>
        <v>0</v>
      </c>
      <c r="P52" s="107"/>
      <c r="Q52" s="107"/>
      <c r="R52" s="107"/>
    </row>
    <row r="53" spans="1:18" x14ac:dyDescent="0.25">
      <c r="A53" s="81">
        <v>47</v>
      </c>
      <c r="B53" s="15"/>
      <c r="C53" s="15"/>
      <c r="D53" s="15"/>
      <c r="E53" s="15"/>
      <c r="F53" s="19"/>
      <c r="G53" s="18"/>
      <c r="H53" s="18"/>
      <c r="I53" s="21">
        <f t="shared" si="0"/>
        <v>0</v>
      </c>
      <c r="J53" s="20"/>
      <c r="K53" s="18"/>
      <c r="L53" s="19"/>
      <c r="M53" s="18"/>
      <c r="N53" s="18"/>
      <c r="O53" s="21">
        <f t="shared" si="1"/>
        <v>0</v>
      </c>
      <c r="P53" s="107"/>
      <c r="Q53" s="107"/>
      <c r="R53" s="107"/>
    </row>
    <row r="54" spans="1:18" x14ac:dyDescent="0.25">
      <c r="A54" s="81">
        <v>48</v>
      </c>
      <c r="B54" s="15"/>
      <c r="C54" s="15"/>
      <c r="D54" s="15"/>
      <c r="E54" s="15"/>
      <c r="F54" s="19"/>
      <c r="G54" s="18"/>
      <c r="H54" s="18"/>
      <c r="I54" s="21">
        <f t="shared" si="0"/>
        <v>0</v>
      </c>
      <c r="J54" s="20"/>
      <c r="K54" s="18"/>
      <c r="L54" s="19"/>
      <c r="M54" s="18"/>
      <c r="N54" s="18"/>
      <c r="O54" s="21">
        <f t="shared" si="1"/>
        <v>0</v>
      </c>
      <c r="P54" s="107"/>
      <c r="Q54" s="107"/>
      <c r="R54" s="107"/>
    </row>
    <row r="55" spans="1:18" x14ac:dyDescent="0.25">
      <c r="A55" s="81">
        <v>49</v>
      </c>
      <c r="B55" s="15"/>
      <c r="C55" s="15"/>
      <c r="D55" s="15"/>
      <c r="E55" s="15"/>
      <c r="F55" s="19"/>
      <c r="G55" s="18"/>
      <c r="H55" s="18"/>
      <c r="I55" s="21">
        <f t="shared" si="0"/>
        <v>0</v>
      </c>
      <c r="J55" s="20"/>
      <c r="K55" s="18"/>
      <c r="L55" s="19"/>
      <c r="M55" s="18"/>
      <c r="N55" s="18"/>
      <c r="O55" s="21">
        <f t="shared" si="1"/>
        <v>0</v>
      </c>
      <c r="P55" s="107"/>
      <c r="Q55" s="107"/>
      <c r="R55" s="107"/>
    </row>
    <row r="56" spans="1:18" x14ac:dyDescent="0.25">
      <c r="A56" s="81">
        <v>50</v>
      </c>
      <c r="B56" s="15"/>
      <c r="C56" s="15"/>
      <c r="D56" s="15"/>
      <c r="E56" s="15"/>
      <c r="F56" s="19"/>
      <c r="G56" s="18"/>
      <c r="H56" s="18"/>
      <c r="I56" s="21">
        <f t="shared" si="0"/>
        <v>0</v>
      </c>
      <c r="J56" s="20"/>
      <c r="K56" s="18"/>
      <c r="L56" s="19"/>
      <c r="M56" s="18"/>
      <c r="N56" s="18"/>
      <c r="O56" s="21">
        <f t="shared" si="1"/>
        <v>0</v>
      </c>
      <c r="P56" s="107"/>
      <c r="Q56" s="107"/>
      <c r="R56" s="107"/>
    </row>
    <row r="57" spans="1:18" x14ac:dyDescent="0.25">
      <c r="A57" s="81">
        <v>51</v>
      </c>
      <c r="B57" s="15"/>
      <c r="C57" s="15"/>
      <c r="D57" s="15"/>
      <c r="E57" s="15"/>
      <c r="F57" s="19"/>
      <c r="G57" s="18"/>
      <c r="H57" s="18"/>
      <c r="I57" s="21">
        <f t="shared" si="0"/>
        <v>0</v>
      </c>
      <c r="J57" s="20"/>
      <c r="K57" s="18"/>
      <c r="L57" s="19"/>
      <c r="M57" s="18"/>
      <c r="N57" s="18"/>
      <c r="O57" s="21">
        <f t="shared" si="1"/>
        <v>0</v>
      </c>
      <c r="P57" s="107"/>
      <c r="Q57" s="107"/>
      <c r="R57" s="107"/>
    </row>
    <row r="58" spans="1:18" x14ac:dyDescent="0.25">
      <c r="A58" s="81">
        <v>52</v>
      </c>
      <c r="B58" s="15"/>
      <c r="C58" s="15"/>
      <c r="D58" s="15"/>
      <c r="E58" s="15"/>
      <c r="F58" s="19"/>
      <c r="G58" s="18"/>
      <c r="H58" s="18"/>
      <c r="I58" s="21">
        <f t="shared" si="0"/>
        <v>0</v>
      </c>
      <c r="J58" s="20"/>
      <c r="K58" s="18"/>
      <c r="L58" s="19"/>
      <c r="M58" s="18"/>
      <c r="N58" s="18"/>
      <c r="O58" s="21">
        <f t="shared" si="1"/>
        <v>0</v>
      </c>
      <c r="P58" s="107"/>
      <c r="Q58" s="107"/>
      <c r="R58" s="107"/>
    </row>
    <row r="59" spans="1:18" x14ac:dyDescent="0.25">
      <c r="A59" s="81">
        <v>53</v>
      </c>
      <c r="B59" s="15"/>
      <c r="C59" s="15"/>
      <c r="D59" s="15"/>
      <c r="E59" s="15"/>
      <c r="F59" s="19"/>
      <c r="G59" s="18"/>
      <c r="H59" s="18"/>
      <c r="I59" s="21">
        <f t="shared" si="0"/>
        <v>0</v>
      </c>
      <c r="J59" s="20"/>
      <c r="K59" s="18"/>
      <c r="L59" s="19"/>
      <c r="M59" s="18"/>
      <c r="N59" s="18"/>
      <c r="O59" s="21">
        <f t="shared" si="1"/>
        <v>0</v>
      </c>
      <c r="P59" s="107"/>
      <c r="Q59" s="107"/>
      <c r="R59" s="107"/>
    </row>
    <row r="60" spans="1:18" x14ac:dyDescent="0.25">
      <c r="A60" s="81">
        <v>54</v>
      </c>
      <c r="B60" s="15"/>
      <c r="C60" s="15"/>
      <c r="D60" s="15"/>
      <c r="E60" s="15"/>
      <c r="F60" s="19"/>
      <c r="G60" s="18"/>
      <c r="H60" s="18"/>
      <c r="I60" s="21">
        <f t="shared" si="0"/>
        <v>0</v>
      </c>
      <c r="J60" s="20"/>
      <c r="K60" s="18"/>
      <c r="L60" s="19"/>
      <c r="M60" s="18"/>
      <c r="N60" s="18"/>
      <c r="O60" s="21">
        <f t="shared" si="1"/>
        <v>0</v>
      </c>
      <c r="P60" s="107"/>
      <c r="Q60" s="107"/>
      <c r="R60" s="107"/>
    </row>
    <row r="61" spans="1:18" x14ac:dyDescent="0.25">
      <c r="A61" s="81">
        <v>55</v>
      </c>
      <c r="B61" s="15"/>
      <c r="C61" s="15"/>
      <c r="D61" s="15"/>
      <c r="E61" s="15"/>
      <c r="F61" s="19"/>
      <c r="G61" s="18"/>
      <c r="H61" s="18"/>
      <c r="I61" s="21">
        <f t="shared" si="0"/>
        <v>0</v>
      </c>
      <c r="J61" s="20"/>
      <c r="K61" s="18"/>
      <c r="L61" s="19"/>
      <c r="M61" s="18"/>
      <c r="N61" s="18"/>
      <c r="O61" s="21">
        <f t="shared" si="1"/>
        <v>0</v>
      </c>
      <c r="P61" s="107"/>
      <c r="Q61" s="107"/>
      <c r="R61" s="107"/>
    </row>
    <row r="62" spans="1:18" x14ac:dyDescent="0.25">
      <c r="A62" s="81">
        <v>56</v>
      </c>
      <c r="B62" s="15"/>
      <c r="C62" s="15"/>
      <c r="D62" s="15"/>
      <c r="E62" s="15"/>
      <c r="F62" s="19"/>
      <c r="G62" s="18"/>
      <c r="H62" s="18"/>
      <c r="I62" s="21">
        <f t="shared" si="0"/>
        <v>0</v>
      </c>
      <c r="J62" s="20"/>
      <c r="K62" s="18"/>
      <c r="L62" s="19"/>
      <c r="M62" s="18"/>
      <c r="N62" s="18"/>
      <c r="O62" s="21">
        <f t="shared" si="1"/>
        <v>0</v>
      </c>
      <c r="P62" s="107"/>
      <c r="Q62" s="107"/>
      <c r="R62" s="107"/>
    </row>
    <row r="63" spans="1:18" x14ac:dyDescent="0.25">
      <c r="A63" s="81">
        <v>57</v>
      </c>
      <c r="B63" s="15"/>
      <c r="C63" s="15"/>
      <c r="D63" s="15"/>
      <c r="E63" s="15"/>
      <c r="F63" s="19"/>
      <c r="G63" s="18"/>
      <c r="H63" s="18"/>
      <c r="I63" s="21">
        <f t="shared" si="0"/>
        <v>0</v>
      </c>
      <c r="J63" s="20"/>
      <c r="K63" s="18"/>
      <c r="L63" s="19"/>
      <c r="M63" s="18"/>
      <c r="N63" s="18"/>
      <c r="O63" s="21">
        <f t="shared" si="1"/>
        <v>0</v>
      </c>
      <c r="P63" s="107"/>
      <c r="Q63" s="107"/>
      <c r="R63" s="107"/>
    </row>
    <row r="64" spans="1:18" x14ac:dyDescent="0.25">
      <c r="A64" s="81">
        <v>58</v>
      </c>
      <c r="B64" s="15"/>
      <c r="C64" s="15"/>
      <c r="D64" s="15"/>
      <c r="E64" s="15"/>
      <c r="F64" s="19"/>
      <c r="G64" s="18"/>
      <c r="H64" s="18"/>
      <c r="I64" s="21">
        <f t="shared" si="0"/>
        <v>0</v>
      </c>
      <c r="J64" s="20"/>
      <c r="K64" s="18"/>
      <c r="L64" s="19"/>
      <c r="M64" s="18"/>
      <c r="N64" s="18"/>
      <c r="O64" s="21">
        <f t="shared" si="1"/>
        <v>0</v>
      </c>
      <c r="P64" s="107"/>
      <c r="Q64" s="107"/>
      <c r="R64" s="107"/>
    </row>
    <row r="65" spans="1:18" x14ac:dyDescent="0.25">
      <c r="A65" s="81">
        <v>59</v>
      </c>
      <c r="B65" s="15"/>
      <c r="C65" s="15"/>
      <c r="D65" s="15"/>
      <c r="E65" s="15"/>
      <c r="F65" s="19"/>
      <c r="G65" s="18"/>
      <c r="H65" s="18"/>
      <c r="I65" s="21">
        <f t="shared" si="0"/>
        <v>0</v>
      </c>
      <c r="J65" s="20"/>
      <c r="K65" s="18"/>
      <c r="L65" s="19"/>
      <c r="M65" s="18"/>
      <c r="N65" s="18"/>
      <c r="O65" s="21">
        <f t="shared" si="1"/>
        <v>0</v>
      </c>
      <c r="P65" s="107"/>
      <c r="Q65" s="107"/>
      <c r="R65" s="107"/>
    </row>
    <row r="66" spans="1:18" x14ac:dyDescent="0.25">
      <c r="A66" s="81">
        <v>60</v>
      </c>
      <c r="B66" s="15"/>
      <c r="C66" s="15"/>
      <c r="D66" s="15"/>
      <c r="E66" s="15"/>
      <c r="F66" s="19"/>
      <c r="G66" s="18"/>
      <c r="H66" s="18"/>
      <c r="I66" s="21">
        <f t="shared" si="0"/>
        <v>0</v>
      </c>
      <c r="J66" s="20"/>
      <c r="K66" s="18"/>
      <c r="L66" s="19"/>
      <c r="M66" s="18"/>
      <c r="N66" s="18"/>
      <c r="O66" s="21">
        <f t="shared" si="1"/>
        <v>0</v>
      </c>
      <c r="P66" s="107"/>
      <c r="Q66" s="107"/>
      <c r="R66" s="107"/>
    </row>
    <row r="67" spans="1:18" x14ac:dyDescent="0.25">
      <c r="A67" s="81">
        <v>61</v>
      </c>
      <c r="B67" s="15"/>
      <c r="C67" s="15"/>
      <c r="D67" s="15"/>
      <c r="E67" s="15"/>
      <c r="F67" s="19"/>
      <c r="G67" s="18"/>
      <c r="H67" s="18"/>
      <c r="I67" s="21">
        <f t="shared" si="0"/>
        <v>0</v>
      </c>
      <c r="J67" s="20"/>
      <c r="K67" s="18"/>
      <c r="L67" s="19"/>
      <c r="M67" s="18"/>
      <c r="N67" s="18"/>
      <c r="O67" s="21">
        <f t="shared" si="1"/>
        <v>0</v>
      </c>
      <c r="P67" s="107"/>
      <c r="Q67" s="107"/>
      <c r="R67" s="107"/>
    </row>
    <row r="68" spans="1:18" x14ac:dyDescent="0.25">
      <c r="A68" s="81">
        <v>62</v>
      </c>
      <c r="B68" s="15"/>
      <c r="C68" s="15"/>
      <c r="D68" s="15"/>
      <c r="E68" s="15"/>
      <c r="F68" s="19"/>
      <c r="G68" s="18"/>
      <c r="H68" s="18"/>
      <c r="I68" s="21">
        <f t="shared" si="0"/>
        <v>0</v>
      </c>
      <c r="J68" s="20"/>
      <c r="K68" s="18"/>
      <c r="L68" s="19"/>
      <c r="M68" s="18"/>
      <c r="N68" s="18"/>
      <c r="O68" s="21">
        <f t="shared" si="1"/>
        <v>0</v>
      </c>
      <c r="P68" s="107"/>
      <c r="Q68" s="107"/>
      <c r="R68" s="107"/>
    </row>
    <row r="69" spans="1:18" x14ac:dyDescent="0.25">
      <c r="A69" s="81">
        <v>63</v>
      </c>
      <c r="B69" s="15"/>
      <c r="C69" s="15"/>
      <c r="D69" s="15"/>
      <c r="E69" s="15"/>
      <c r="F69" s="19"/>
      <c r="G69" s="18"/>
      <c r="H69" s="18"/>
      <c r="I69" s="21">
        <f t="shared" si="0"/>
        <v>0</v>
      </c>
      <c r="J69" s="20"/>
      <c r="K69" s="18"/>
      <c r="L69" s="19"/>
      <c r="M69" s="18"/>
      <c r="N69" s="18"/>
      <c r="O69" s="21">
        <f t="shared" si="1"/>
        <v>0</v>
      </c>
      <c r="P69" s="107"/>
      <c r="Q69" s="107"/>
      <c r="R69" s="107"/>
    </row>
    <row r="70" spans="1:18" x14ac:dyDescent="0.25">
      <c r="A70" s="81">
        <v>64</v>
      </c>
      <c r="B70" s="15"/>
      <c r="C70" s="15"/>
      <c r="D70" s="15"/>
      <c r="E70" s="15"/>
      <c r="F70" s="19"/>
      <c r="G70" s="18"/>
      <c r="H70" s="18"/>
      <c r="I70" s="21">
        <f t="shared" si="0"/>
        <v>0</v>
      </c>
      <c r="J70" s="20"/>
      <c r="K70" s="18"/>
      <c r="L70" s="19"/>
      <c r="M70" s="18"/>
      <c r="N70" s="18"/>
      <c r="O70" s="21">
        <f t="shared" si="1"/>
        <v>0</v>
      </c>
      <c r="P70" s="107"/>
      <c r="Q70" s="107"/>
      <c r="R70" s="107"/>
    </row>
    <row r="71" spans="1:18" x14ac:dyDescent="0.25">
      <c r="A71" s="81">
        <v>65</v>
      </c>
      <c r="B71" s="15"/>
      <c r="C71" s="15"/>
      <c r="D71" s="15"/>
      <c r="E71" s="15"/>
      <c r="F71" s="19"/>
      <c r="G71" s="18"/>
      <c r="H71" s="18"/>
      <c r="I71" s="21">
        <f t="shared" si="0"/>
        <v>0</v>
      </c>
      <c r="J71" s="20"/>
      <c r="K71" s="18"/>
      <c r="L71" s="19"/>
      <c r="M71" s="18"/>
      <c r="N71" s="18"/>
      <c r="O71" s="21">
        <f t="shared" si="1"/>
        <v>0</v>
      </c>
      <c r="P71" s="107"/>
      <c r="Q71" s="107"/>
      <c r="R71" s="107"/>
    </row>
    <row r="72" spans="1:18" x14ac:dyDescent="0.25">
      <c r="A72" s="81">
        <v>66</v>
      </c>
      <c r="B72" s="15"/>
      <c r="C72" s="15"/>
      <c r="D72" s="15"/>
      <c r="E72" s="15"/>
      <c r="F72" s="19"/>
      <c r="G72" s="18"/>
      <c r="H72" s="18"/>
      <c r="I72" s="21">
        <f t="shared" ref="I72:I107" si="2">+G72-H72</f>
        <v>0</v>
      </c>
      <c r="J72" s="20"/>
      <c r="K72" s="18"/>
      <c r="L72" s="19"/>
      <c r="M72" s="18"/>
      <c r="N72" s="18"/>
      <c r="O72" s="21">
        <f t="shared" ref="O72:O106" si="3">($K72-$N72)</f>
        <v>0</v>
      </c>
      <c r="P72" s="107"/>
      <c r="Q72" s="107"/>
      <c r="R72" s="107"/>
    </row>
    <row r="73" spans="1:18" x14ac:dyDescent="0.25">
      <c r="A73" s="81">
        <v>67</v>
      </c>
      <c r="B73" s="15"/>
      <c r="C73" s="15"/>
      <c r="D73" s="15"/>
      <c r="E73" s="15"/>
      <c r="F73" s="19"/>
      <c r="G73" s="18"/>
      <c r="H73" s="18"/>
      <c r="I73" s="21">
        <f t="shared" si="2"/>
        <v>0</v>
      </c>
      <c r="J73" s="20"/>
      <c r="K73" s="18"/>
      <c r="L73" s="19"/>
      <c r="M73" s="18"/>
      <c r="N73" s="18"/>
      <c r="O73" s="21">
        <f t="shared" si="3"/>
        <v>0</v>
      </c>
      <c r="P73" s="107"/>
      <c r="Q73" s="107"/>
      <c r="R73" s="107"/>
    </row>
    <row r="74" spans="1:18" x14ac:dyDescent="0.25">
      <c r="A74" s="81">
        <v>68</v>
      </c>
      <c r="B74" s="15"/>
      <c r="C74" s="15"/>
      <c r="D74" s="15"/>
      <c r="E74" s="15"/>
      <c r="F74" s="19"/>
      <c r="G74" s="18"/>
      <c r="H74" s="18"/>
      <c r="I74" s="21">
        <f t="shared" si="2"/>
        <v>0</v>
      </c>
      <c r="J74" s="20"/>
      <c r="K74" s="18"/>
      <c r="L74" s="19"/>
      <c r="M74" s="18"/>
      <c r="N74" s="18"/>
      <c r="O74" s="21">
        <f t="shared" si="3"/>
        <v>0</v>
      </c>
      <c r="P74" s="107"/>
      <c r="Q74" s="107"/>
      <c r="R74" s="107"/>
    </row>
    <row r="75" spans="1:18" x14ac:dyDescent="0.25">
      <c r="A75" s="81">
        <v>69</v>
      </c>
      <c r="B75" s="15"/>
      <c r="C75" s="15"/>
      <c r="D75" s="15"/>
      <c r="E75" s="15"/>
      <c r="F75" s="19"/>
      <c r="G75" s="18"/>
      <c r="H75" s="18"/>
      <c r="I75" s="21">
        <f t="shared" si="2"/>
        <v>0</v>
      </c>
      <c r="J75" s="20"/>
      <c r="K75" s="18"/>
      <c r="L75" s="19"/>
      <c r="M75" s="18"/>
      <c r="N75" s="18"/>
      <c r="O75" s="21">
        <f t="shared" si="3"/>
        <v>0</v>
      </c>
      <c r="P75" s="107"/>
      <c r="Q75" s="107"/>
      <c r="R75" s="107"/>
    </row>
    <row r="76" spans="1:18" x14ac:dyDescent="0.25">
      <c r="A76" s="81">
        <v>70</v>
      </c>
      <c r="B76" s="15"/>
      <c r="C76" s="15"/>
      <c r="D76" s="15"/>
      <c r="E76" s="15"/>
      <c r="F76" s="19"/>
      <c r="G76" s="18"/>
      <c r="H76" s="18"/>
      <c r="I76" s="21">
        <f t="shared" si="2"/>
        <v>0</v>
      </c>
      <c r="J76" s="20"/>
      <c r="K76" s="18"/>
      <c r="L76" s="19"/>
      <c r="M76" s="18"/>
      <c r="N76" s="18"/>
      <c r="O76" s="21">
        <f t="shared" si="3"/>
        <v>0</v>
      </c>
      <c r="P76" s="107"/>
      <c r="Q76" s="107"/>
      <c r="R76" s="107"/>
    </row>
    <row r="77" spans="1:18" x14ac:dyDescent="0.25">
      <c r="A77" s="81">
        <v>71</v>
      </c>
      <c r="B77" s="15"/>
      <c r="C77" s="15"/>
      <c r="D77" s="15"/>
      <c r="E77" s="15"/>
      <c r="F77" s="19"/>
      <c r="G77" s="18"/>
      <c r="H77" s="18"/>
      <c r="I77" s="21">
        <f t="shared" si="2"/>
        <v>0</v>
      </c>
      <c r="J77" s="20"/>
      <c r="K77" s="18"/>
      <c r="L77" s="19"/>
      <c r="M77" s="18"/>
      <c r="N77" s="18"/>
      <c r="O77" s="21">
        <f t="shared" si="3"/>
        <v>0</v>
      </c>
      <c r="P77" s="107"/>
      <c r="Q77" s="107"/>
      <c r="R77" s="107"/>
    </row>
    <row r="78" spans="1:18" x14ac:dyDescent="0.25">
      <c r="A78" s="81">
        <v>72</v>
      </c>
      <c r="B78" s="15"/>
      <c r="C78" s="15"/>
      <c r="D78" s="15"/>
      <c r="E78" s="15"/>
      <c r="F78" s="19"/>
      <c r="G78" s="18"/>
      <c r="H78" s="18"/>
      <c r="I78" s="21">
        <f t="shared" si="2"/>
        <v>0</v>
      </c>
      <c r="J78" s="20"/>
      <c r="K78" s="18"/>
      <c r="L78" s="19"/>
      <c r="M78" s="18"/>
      <c r="N78" s="18"/>
      <c r="O78" s="21">
        <f t="shared" si="3"/>
        <v>0</v>
      </c>
      <c r="P78" s="107"/>
      <c r="Q78" s="107"/>
      <c r="R78" s="107"/>
    </row>
    <row r="79" spans="1:18" x14ac:dyDescent="0.25">
      <c r="A79" s="81">
        <v>73</v>
      </c>
      <c r="B79" s="15"/>
      <c r="C79" s="15"/>
      <c r="D79" s="15"/>
      <c r="E79" s="15"/>
      <c r="F79" s="19"/>
      <c r="G79" s="18"/>
      <c r="H79" s="18"/>
      <c r="I79" s="21">
        <f t="shared" si="2"/>
        <v>0</v>
      </c>
      <c r="J79" s="20"/>
      <c r="K79" s="18"/>
      <c r="L79" s="19"/>
      <c r="M79" s="18"/>
      <c r="N79" s="18"/>
      <c r="O79" s="21">
        <f t="shared" si="3"/>
        <v>0</v>
      </c>
      <c r="P79" s="107"/>
      <c r="Q79" s="107"/>
      <c r="R79" s="107"/>
    </row>
    <row r="80" spans="1:18" x14ac:dyDescent="0.25">
      <c r="A80" s="81">
        <v>74</v>
      </c>
      <c r="B80" s="15"/>
      <c r="C80" s="15"/>
      <c r="D80" s="15"/>
      <c r="E80" s="15"/>
      <c r="F80" s="19"/>
      <c r="G80" s="18"/>
      <c r="H80" s="18"/>
      <c r="I80" s="21">
        <f t="shared" si="2"/>
        <v>0</v>
      </c>
      <c r="J80" s="20"/>
      <c r="K80" s="18"/>
      <c r="L80" s="19"/>
      <c r="M80" s="18"/>
      <c r="N80" s="18"/>
      <c r="O80" s="21">
        <f t="shared" si="3"/>
        <v>0</v>
      </c>
      <c r="P80" s="107"/>
      <c r="Q80" s="107"/>
      <c r="R80" s="107"/>
    </row>
    <row r="81" spans="1:18" x14ac:dyDescent="0.25">
      <c r="A81" s="81">
        <v>75</v>
      </c>
      <c r="B81" s="15"/>
      <c r="C81" s="15"/>
      <c r="D81" s="15"/>
      <c r="E81" s="15"/>
      <c r="F81" s="19"/>
      <c r="G81" s="18"/>
      <c r="H81" s="18"/>
      <c r="I81" s="21">
        <f t="shared" si="2"/>
        <v>0</v>
      </c>
      <c r="J81" s="20"/>
      <c r="K81" s="18"/>
      <c r="L81" s="19"/>
      <c r="M81" s="18"/>
      <c r="N81" s="18"/>
      <c r="O81" s="21">
        <f t="shared" si="3"/>
        <v>0</v>
      </c>
      <c r="P81" s="107"/>
      <c r="Q81" s="107"/>
      <c r="R81" s="107"/>
    </row>
    <row r="82" spans="1:18" x14ac:dyDescent="0.25">
      <c r="A82" s="81">
        <v>76</v>
      </c>
      <c r="B82" s="15"/>
      <c r="C82" s="15"/>
      <c r="D82" s="15"/>
      <c r="E82" s="15"/>
      <c r="F82" s="19"/>
      <c r="G82" s="18"/>
      <c r="H82" s="18"/>
      <c r="I82" s="21">
        <f t="shared" si="2"/>
        <v>0</v>
      </c>
      <c r="J82" s="20"/>
      <c r="K82" s="18"/>
      <c r="L82" s="19"/>
      <c r="M82" s="18"/>
      <c r="N82" s="18"/>
      <c r="O82" s="21">
        <f t="shared" si="3"/>
        <v>0</v>
      </c>
      <c r="P82" s="107"/>
      <c r="Q82" s="107"/>
      <c r="R82" s="107"/>
    </row>
    <row r="83" spans="1:18" x14ac:dyDescent="0.25">
      <c r="A83" s="81">
        <v>77</v>
      </c>
      <c r="B83" s="15"/>
      <c r="C83" s="15"/>
      <c r="D83" s="15"/>
      <c r="E83" s="15"/>
      <c r="F83" s="19"/>
      <c r="G83" s="18"/>
      <c r="H83" s="18"/>
      <c r="I83" s="21">
        <f t="shared" si="2"/>
        <v>0</v>
      </c>
      <c r="J83" s="20"/>
      <c r="K83" s="18"/>
      <c r="L83" s="19"/>
      <c r="M83" s="18"/>
      <c r="N83" s="18"/>
      <c r="O83" s="21">
        <f t="shared" si="3"/>
        <v>0</v>
      </c>
      <c r="P83" s="107"/>
      <c r="Q83" s="107"/>
      <c r="R83" s="107"/>
    </row>
    <row r="84" spans="1:18" x14ac:dyDescent="0.25">
      <c r="A84" s="81">
        <v>78</v>
      </c>
      <c r="B84" s="15"/>
      <c r="C84" s="15"/>
      <c r="D84" s="15"/>
      <c r="E84" s="15"/>
      <c r="F84" s="19"/>
      <c r="G84" s="18"/>
      <c r="H84" s="18"/>
      <c r="I84" s="21">
        <f t="shared" si="2"/>
        <v>0</v>
      </c>
      <c r="J84" s="20"/>
      <c r="K84" s="18"/>
      <c r="L84" s="19"/>
      <c r="M84" s="18"/>
      <c r="N84" s="18"/>
      <c r="O84" s="21">
        <f t="shared" si="3"/>
        <v>0</v>
      </c>
      <c r="P84" s="107"/>
      <c r="Q84" s="107"/>
      <c r="R84" s="107"/>
    </row>
    <row r="85" spans="1:18" x14ac:dyDescent="0.25">
      <c r="A85" s="81">
        <v>79</v>
      </c>
      <c r="B85" s="15"/>
      <c r="C85" s="15"/>
      <c r="D85" s="15"/>
      <c r="E85" s="15"/>
      <c r="F85" s="19"/>
      <c r="G85" s="18"/>
      <c r="H85" s="18"/>
      <c r="I85" s="21">
        <f t="shared" si="2"/>
        <v>0</v>
      </c>
      <c r="J85" s="20"/>
      <c r="K85" s="18"/>
      <c r="L85" s="19"/>
      <c r="M85" s="18"/>
      <c r="N85" s="18"/>
      <c r="O85" s="21">
        <f t="shared" si="3"/>
        <v>0</v>
      </c>
      <c r="P85" s="107"/>
      <c r="Q85" s="107"/>
      <c r="R85" s="107"/>
    </row>
    <row r="86" spans="1:18" x14ac:dyDescent="0.25">
      <c r="A86" s="81">
        <v>80</v>
      </c>
      <c r="B86" s="15"/>
      <c r="C86" s="15"/>
      <c r="D86" s="15"/>
      <c r="E86" s="15"/>
      <c r="F86" s="19"/>
      <c r="G86" s="18"/>
      <c r="H86" s="18"/>
      <c r="I86" s="21">
        <f t="shared" si="2"/>
        <v>0</v>
      </c>
      <c r="J86" s="20"/>
      <c r="K86" s="18"/>
      <c r="L86" s="19"/>
      <c r="M86" s="18"/>
      <c r="N86" s="18"/>
      <c r="O86" s="21">
        <f t="shared" si="3"/>
        <v>0</v>
      </c>
      <c r="P86" s="107"/>
      <c r="Q86" s="107"/>
      <c r="R86" s="107"/>
    </row>
    <row r="87" spans="1:18" x14ac:dyDescent="0.25">
      <c r="A87" s="81">
        <v>81</v>
      </c>
      <c r="B87" s="15"/>
      <c r="C87" s="15"/>
      <c r="D87" s="15"/>
      <c r="E87" s="15"/>
      <c r="F87" s="19"/>
      <c r="G87" s="18"/>
      <c r="H87" s="18"/>
      <c r="I87" s="21">
        <f t="shared" si="2"/>
        <v>0</v>
      </c>
      <c r="J87" s="20"/>
      <c r="K87" s="18"/>
      <c r="L87" s="19"/>
      <c r="M87" s="18"/>
      <c r="N87" s="18"/>
      <c r="O87" s="21">
        <f t="shared" si="3"/>
        <v>0</v>
      </c>
      <c r="P87" s="107"/>
      <c r="Q87" s="107"/>
      <c r="R87" s="107"/>
    </row>
    <row r="88" spans="1:18" x14ac:dyDescent="0.25">
      <c r="A88" s="81">
        <v>82</v>
      </c>
      <c r="B88" s="15"/>
      <c r="C88" s="15"/>
      <c r="D88" s="15"/>
      <c r="E88" s="15"/>
      <c r="F88" s="19"/>
      <c r="G88" s="18"/>
      <c r="H88" s="18"/>
      <c r="I88" s="21">
        <f t="shared" si="2"/>
        <v>0</v>
      </c>
      <c r="J88" s="20"/>
      <c r="K88" s="18"/>
      <c r="L88" s="19"/>
      <c r="M88" s="18"/>
      <c r="N88" s="18"/>
      <c r="O88" s="21">
        <f t="shared" si="3"/>
        <v>0</v>
      </c>
      <c r="P88" s="107"/>
      <c r="Q88" s="107"/>
      <c r="R88" s="107"/>
    </row>
    <row r="89" spans="1:18" x14ac:dyDescent="0.25">
      <c r="A89" s="81">
        <v>83</v>
      </c>
      <c r="B89" s="15"/>
      <c r="C89" s="15"/>
      <c r="D89" s="15"/>
      <c r="E89" s="15"/>
      <c r="F89" s="19"/>
      <c r="G89" s="18"/>
      <c r="H89" s="18"/>
      <c r="I89" s="21">
        <f t="shared" si="2"/>
        <v>0</v>
      </c>
      <c r="J89" s="20"/>
      <c r="K89" s="18"/>
      <c r="L89" s="19"/>
      <c r="M89" s="18"/>
      <c r="N89" s="18"/>
      <c r="O89" s="21">
        <f t="shared" si="3"/>
        <v>0</v>
      </c>
      <c r="P89" s="107"/>
      <c r="Q89" s="107"/>
      <c r="R89" s="107"/>
    </row>
    <row r="90" spans="1:18" x14ac:dyDescent="0.25">
      <c r="A90" s="81">
        <v>84</v>
      </c>
      <c r="B90" s="15"/>
      <c r="C90" s="15"/>
      <c r="D90" s="15"/>
      <c r="E90" s="15"/>
      <c r="F90" s="19"/>
      <c r="G90" s="18"/>
      <c r="H90" s="18"/>
      <c r="I90" s="21">
        <f t="shared" si="2"/>
        <v>0</v>
      </c>
      <c r="J90" s="20"/>
      <c r="K90" s="18"/>
      <c r="L90" s="19"/>
      <c r="M90" s="18"/>
      <c r="N90" s="18"/>
      <c r="O90" s="21">
        <f t="shared" si="3"/>
        <v>0</v>
      </c>
      <c r="P90" s="107"/>
      <c r="Q90" s="107"/>
      <c r="R90" s="107"/>
    </row>
    <row r="91" spans="1:18" x14ac:dyDescent="0.25">
      <c r="A91" s="81">
        <v>85</v>
      </c>
      <c r="B91" s="15"/>
      <c r="C91" s="15"/>
      <c r="D91" s="15"/>
      <c r="E91" s="15"/>
      <c r="F91" s="19"/>
      <c r="G91" s="18"/>
      <c r="H91" s="18"/>
      <c r="I91" s="21">
        <f t="shared" si="2"/>
        <v>0</v>
      </c>
      <c r="J91" s="20"/>
      <c r="K91" s="18"/>
      <c r="L91" s="19"/>
      <c r="M91" s="18"/>
      <c r="N91" s="18"/>
      <c r="O91" s="21">
        <f t="shared" si="3"/>
        <v>0</v>
      </c>
      <c r="P91" s="107"/>
      <c r="Q91" s="107"/>
      <c r="R91" s="107"/>
    </row>
    <row r="92" spans="1:18" x14ac:dyDescent="0.25">
      <c r="A92" s="81">
        <v>86</v>
      </c>
      <c r="B92" s="15"/>
      <c r="C92" s="15"/>
      <c r="D92" s="15"/>
      <c r="E92" s="15"/>
      <c r="F92" s="19"/>
      <c r="G92" s="18"/>
      <c r="H92" s="18"/>
      <c r="I92" s="21">
        <f t="shared" si="2"/>
        <v>0</v>
      </c>
      <c r="J92" s="20"/>
      <c r="K92" s="18"/>
      <c r="L92" s="19"/>
      <c r="M92" s="18"/>
      <c r="N92" s="18"/>
      <c r="O92" s="21">
        <f t="shared" si="3"/>
        <v>0</v>
      </c>
      <c r="P92" s="107"/>
      <c r="Q92" s="107"/>
      <c r="R92" s="107"/>
    </row>
    <row r="93" spans="1:18" x14ac:dyDescent="0.25">
      <c r="A93" s="81">
        <v>87</v>
      </c>
      <c r="B93" s="15"/>
      <c r="C93" s="15"/>
      <c r="D93" s="15"/>
      <c r="E93" s="15"/>
      <c r="F93" s="19"/>
      <c r="G93" s="18"/>
      <c r="H93" s="18"/>
      <c r="I93" s="21">
        <f t="shared" si="2"/>
        <v>0</v>
      </c>
      <c r="J93" s="20"/>
      <c r="K93" s="18"/>
      <c r="L93" s="19"/>
      <c r="M93" s="18"/>
      <c r="N93" s="18"/>
      <c r="O93" s="21">
        <f t="shared" si="3"/>
        <v>0</v>
      </c>
      <c r="P93" s="107"/>
      <c r="Q93" s="107"/>
      <c r="R93" s="107"/>
    </row>
    <row r="94" spans="1:18" x14ac:dyDescent="0.25">
      <c r="A94" s="81">
        <v>88</v>
      </c>
      <c r="B94" s="15"/>
      <c r="C94" s="15"/>
      <c r="D94" s="15"/>
      <c r="E94" s="15"/>
      <c r="F94" s="19"/>
      <c r="G94" s="18"/>
      <c r="H94" s="18"/>
      <c r="I94" s="21">
        <f t="shared" si="2"/>
        <v>0</v>
      </c>
      <c r="J94" s="20"/>
      <c r="K94" s="18"/>
      <c r="L94" s="19"/>
      <c r="M94" s="18"/>
      <c r="N94" s="18"/>
      <c r="O94" s="21">
        <f t="shared" si="3"/>
        <v>0</v>
      </c>
      <c r="P94" s="107"/>
      <c r="Q94" s="107"/>
      <c r="R94" s="107"/>
    </row>
    <row r="95" spans="1:18" x14ac:dyDescent="0.25">
      <c r="A95" s="81">
        <v>89</v>
      </c>
      <c r="B95" s="15"/>
      <c r="C95" s="15"/>
      <c r="D95" s="15"/>
      <c r="E95" s="15"/>
      <c r="F95" s="19"/>
      <c r="G95" s="18"/>
      <c r="H95" s="18"/>
      <c r="I95" s="21">
        <f t="shared" si="2"/>
        <v>0</v>
      </c>
      <c r="J95" s="20"/>
      <c r="K95" s="18"/>
      <c r="L95" s="19"/>
      <c r="M95" s="18"/>
      <c r="N95" s="18"/>
      <c r="O95" s="21">
        <f t="shared" si="3"/>
        <v>0</v>
      </c>
      <c r="P95" s="107"/>
      <c r="Q95" s="107"/>
      <c r="R95" s="107"/>
    </row>
    <row r="96" spans="1:18" x14ac:dyDescent="0.25">
      <c r="A96" s="81">
        <v>90</v>
      </c>
      <c r="B96" s="15"/>
      <c r="C96" s="15"/>
      <c r="D96" s="15"/>
      <c r="E96" s="15"/>
      <c r="F96" s="19"/>
      <c r="G96" s="18"/>
      <c r="H96" s="18"/>
      <c r="I96" s="21">
        <f t="shared" si="2"/>
        <v>0</v>
      </c>
      <c r="J96" s="20"/>
      <c r="K96" s="18"/>
      <c r="L96" s="19"/>
      <c r="M96" s="18"/>
      <c r="N96" s="18"/>
      <c r="O96" s="21">
        <f t="shared" si="3"/>
        <v>0</v>
      </c>
      <c r="P96" s="107"/>
      <c r="Q96" s="107"/>
      <c r="R96" s="107"/>
    </row>
    <row r="97" spans="1:18" x14ac:dyDescent="0.25">
      <c r="A97" s="81">
        <v>91</v>
      </c>
      <c r="B97" s="15"/>
      <c r="C97" s="15"/>
      <c r="D97" s="15"/>
      <c r="E97" s="15"/>
      <c r="F97" s="19"/>
      <c r="G97" s="18"/>
      <c r="H97" s="18"/>
      <c r="I97" s="21">
        <f t="shared" si="2"/>
        <v>0</v>
      </c>
      <c r="J97" s="20"/>
      <c r="K97" s="18"/>
      <c r="L97" s="19"/>
      <c r="M97" s="18"/>
      <c r="N97" s="18"/>
      <c r="O97" s="21">
        <f t="shared" si="3"/>
        <v>0</v>
      </c>
      <c r="P97" s="107"/>
      <c r="Q97" s="107"/>
      <c r="R97" s="107"/>
    </row>
    <row r="98" spans="1:18" x14ac:dyDescent="0.25">
      <c r="A98" s="81">
        <v>92</v>
      </c>
      <c r="B98" s="15"/>
      <c r="C98" s="15"/>
      <c r="D98" s="15"/>
      <c r="E98" s="15"/>
      <c r="F98" s="19"/>
      <c r="G98" s="18"/>
      <c r="H98" s="18"/>
      <c r="I98" s="21">
        <f t="shared" si="2"/>
        <v>0</v>
      </c>
      <c r="J98" s="20"/>
      <c r="K98" s="18"/>
      <c r="L98" s="19"/>
      <c r="M98" s="18"/>
      <c r="N98" s="18"/>
      <c r="O98" s="21">
        <f t="shared" si="3"/>
        <v>0</v>
      </c>
      <c r="P98" s="107"/>
      <c r="Q98" s="107"/>
      <c r="R98" s="107"/>
    </row>
    <row r="99" spans="1:18" x14ac:dyDescent="0.25">
      <c r="A99" s="81">
        <v>93</v>
      </c>
      <c r="B99" s="15"/>
      <c r="C99" s="15"/>
      <c r="D99" s="15"/>
      <c r="E99" s="15"/>
      <c r="F99" s="19"/>
      <c r="G99" s="18"/>
      <c r="H99" s="18"/>
      <c r="I99" s="21">
        <f t="shared" si="2"/>
        <v>0</v>
      </c>
      <c r="J99" s="20"/>
      <c r="K99" s="18"/>
      <c r="L99" s="19"/>
      <c r="M99" s="18"/>
      <c r="N99" s="18"/>
      <c r="O99" s="21">
        <f t="shared" si="3"/>
        <v>0</v>
      </c>
      <c r="P99" s="107"/>
      <c r="Q99" s="107"/>
      <c r="R99" s="107"/>
    </row>
    <row r="100" spans="1:18" x14ac:dyDescent="0.25">
      <c r="A100" s="81">
        <v>94</v>
      </c>
      <c r="B100" s="15"/>
      <c r="C100" s="15"/>
      <c r="D100" s="15"/>
      <c r="E100" s="15"/>
      <c r="F100" s="19"/>
      <c r="G100" s="18"/>
      <c r="H100" s="18"/>
      <c r="I100" s="21">
        <f t="shared" si="2"/>
        <v>0</v>
      </c>
      <c r="J100" s="20"/>
      <c r="K100" s="18"/>
      <c r="L100" s="19"/>
      <c r="M100" s="18"/>
      <c r="N100" s="18"/>
      <c r="O100" s="21">
        <f t="shared" si="3"/>
        <v>0</v>
      </c>
      <c r="P100" s="107"/>
      <c r="Q100" s="107"/>
      <c r="R100" s="107"/>
    </row>
    <row r="101" spans="1:18" x14ac:dyDescent="0.25">
      <c r="A101" s="81">
        <v>95</v>
      </c>
      <c r="B101" s="15"/>
      <c r="C101" s="15"/>
      <c r="D101" s="15"/>
      <c r="E101" s="15"/>
      <c r="F101" s="19"/>
      <c r="G101" s="18"/>
      <c r="H101" s="18"/>
      <c r="I101" s="21">
        <f t="shared" si="2"/>
        <v>0</v>
      </c>
      <c r="J101" s="20"/>
      <c r="K101" s="18"/>
      <c r="L101" s="19"/>
      <c r="M101" s="18"/>
      <c r="N101" s="18"/>
      <c r="O101" s="21">
        <f t="shared" si="3"/>
        <v>0</v>
      </c>
      <c r="P101" s="107"/>
      <c r="Q101" s="107"/>
      <c r="R101" s="107"/>
    </row>
    <row r="102" spans="1:18" x14ac:dyDescent="0.25">
      <c r="A102" s="81">
        <v>96</v>
      </c>
      <c r="B102" s="15"/>
      <c r="C102" s="15"/>
      <c r="D102" s="15"/>
      <c r="E102" s="15"/>
      <c r="F102" s="19"/>
      <c r="G102" s="18"/>
      <c r="H102" s="18"/>
      <c r="I102" s="21">
        <f t="shared" si="2"/>
        <v>0</v>
      </c>
      <c r="J102" s="20"/>
      <c r="K102" s="18"/>
      <c r="L102" s="19"/>
      <c r="M102" s="18"/>
      <c r="N102" s="18"/>
      <c r="O102" s="21">
        <f t="shared" si="3"/>
        <v>0</v>
      </c>
      <c r="P102" s="107"/>
      <c r="Q102" s="107"/>
      <c r="R102" s="107"/>
    </row>
    <row r="103" spans="1:18" x14ac:dyDescent="0.25">
      <c r="A103" s="81">
        <v>97</v>
      </c>
      <c r="B103" s="15"/>
      <c r="C103" s="15"/>
      <c r="D103" s="15"/>
      <c r="E103" s="15"/>
      <c r="F103" s="19"/>
      <c r="G103" s="18"/>
      <c r="H103" s="18"/>
      <c r="I103" s="21">
        <f t="shared" si="2"/>
        <v>0</v>
      </c>
      <c r="J103" s="20"/>
      <c r="K103" s="18"/>
      <c r="L103" s="19"/>
      <c r="M103" s="18"/>
      <c r="N103" s="18"/>
      <c r="O103" s="21">
        <f t="shared" si="3"/>
        <v>0</v>
      </c>
      <c r="P103" s="107"/>
      <c r="Q103" s="107"/>
      <c r="R103" s="107"/>
    </row>
    <row r="104" spans="1:18" x14ac:dyDescent="0.25">
      <c r="A104" s="81">
        <v>98</v>
      </c>
      <c r="B104" s="15"/>
      <c r="C104" s="15"/>
      <c r="D104" s="15"/>
      <c r="E104" s="15"/>
      <c r="F104" s="19"/>
      <c r="G104" s="18"/>
      <c r="H104" s="18"/>
      <c r="I104" s="21">
        <f t="shared" si="2"/>
        <v>0</v>
      </c>
      <c r="J104" s="20"/>
      <c r="K104" s="18"/>
      <c r="L104" s="19"/>
      <c r="M104" s="18"/>
      <c r="N104" s="18"/>
      <c r="O104" s="21">
        <f t="shared" si="3"/>
        <v>0</v>
      </c>
      <c r="P104" s="107"/>
      <c r="Q104" s="107"/>
      <c r="R104" s="107"/>
    </row>
    <row r="105" spans="1:18" x14ac:dyDescent="0.25">
      <c r="A105" s="81">
        <v>99</v>
      </c>
      <c r="B105" s="15"/>
      <c r="C105" s="15"/>
      <c r="D105" s="15"/>
      <c r="E105" s="15"/>
      <c r="F105" s="19"/>
      <c r="G105" s="18"/>
      <c r="H105" s="18"/>
      <c r="I105" s="21">
        <f t="shared" si="2"/>
        <v>0</v>
      </c>
      <c r="J105" s="20"/>
      <c r="K105" s="18"/>
      <c r="L105" s="19"/>
      <c r="M105" s="18"/>
      <c r="N105" s="18"/>
      <c r="O105" s="21">
        <f t="shared" si="3"/>
        <v>0</v>
      </c>
      <c r="P105" s="107"/>
      <c r="Q105" s="107"/>
      <c r="R105" s="107"/>
    </row>
    <row r="106" spans="1:18" x14ac:dyDescent="0.25">
      <c r="A106" s="81">
        <v>100</v>
      </c>
      <c r="B106" s="15"/>
      <c r="C106" s="15"/>
      <c r="D106" s="15"/>
      <c r="E106" s="15"/>
      <c r="F106" s="19"/>
      <c r="G106" s="18"/>
      <c r="H106" s="18"/>
      <c r="I106" s="21">
        <f t="shared" si="2"/>
        <v>0</v>
      </c>
      <c r="J106" s="20"/>
      <c r="K106" s="18"/>
      <c r="L106" s="19"/>
      <c r="M106" s="18"/>
      <c r="N106" s="18"/>
      <c r="O106" s="18">
        <f t="shared" si="3"/>
        <v>0</v>
      </c>
      <c r="P106" s="107"/>
      <c r="Q106" s="107"/>
      <c r="R106" s="107"/>
    </row>
    <row r="107" spans="1:18" x14ac:dyDescent="0.25">
      <c r="A107" s="81">
        <v>101</v>
      </c>
      <c r="B107" s="15"/>
      <c r="C107" s="15"/>
      <c r="D107" s="15"/>
      <c r="E107" s="15"/>
      <c r="F107" s="19"/>
      <c r="G107" s="18"/>
      <c r="H107" s="18"/>
      <c r="I107" s="18">
        <f t="shared" si="2"/>
        <v>0</v>
      </c>
      <c r="J107" s="20"/>
      <c r="K107" s="18"/>
      <c r="L107" s="19"/>
      <c r="M107" s="18"/>
      <c r="N107" s="18"/>
      <c r="O107" s="18"/>
      <c r="P107" s="107"/>
      <c r="Q107" s="107"/>
      <c r="R107" s="107"/>
    </row>
    <row r="108" spans="1:18" x14ac:dyDescent="0.25">
      <c r="A108" s="81">
        <v>102</v>
      </c>
      <c r="B108" s="15"/>
      <c r="C108" s="15"/>
      <c r="D108" s="15"/>
      <c r="E108" s="15"/>
      <c r="F108" s="19"/>
      <c r="G108" s="18"/>
      <c r="H108" s="18"/>
      <c r="I108" s="18"/>
      <c r="J108" s="20"/>
      <c r="K108" s="18"/>
      <c r="L108" s="19"/>
      <c r="M108" s="18"/>
      <c r="N108" s="18"/>
      <c r="O108" s="18"/>
      <c r="P108" s="107"/>
      <c r="Q108" s="107"/>
      <c r="R108" s="107"/>
    </row>
    <row r="109" spans="1:18" x14ac:dyDescent="0.25">
      <c r="A109" s="81">
        <v>103</v>
      </c>
      <c r="B109" s="15"/>
      <c r="C109" s="15"/>
      <c r="D109" s="15"/>
      <c r="E109" s="15"/>
      <c r="F109" s="19"/>
      <c r="G109" s="18"/>
      <c r="H109" s="18"/>
      <c r="I109" s="18"/>
      <c r="J109" s="20"/>
      <c r="K109" s="18"/>
      <c r="L109" s="19"/>
      <c r="M109" s="18"/>
      <c r="N109" s="18"/>
      <c r="O109" s="18"/>
      <c r="P109" s="107"/>
      <c r="Q109" s="107"/>
      <c r="R109" s="107"/>
    </row>
    <row r="110" spans="1:18" x14ac:dyDescent="0.25">
      <c r="A110" s="81">
        <v>104</v>
      </c>
      <c r="B110" s="15"/>
      <c r="C110" s="15"/>
      <c r="D110" s="15"/>
      <c r="E110" s="15"/>
      <c r="F110" s="19"/>
      <c r="G110" s="18"/>
      <c r="H110" s="18"/>
      <c r="I110" s="18"/>
      <c r="J110" s="20"/>
      <c r="K110" s="18"/>
      <c r="L110" s="19"/>
      <c r="M110" s="18"/>
      <c r="N110" s="18"/>
      <c r="O110" s="18"/>
      <c r="P110" s="107"/>
      <c r="Q110" s="107"/>
      <c r="R110" s="107"/>
    </row>
    <row r="111" spans="1:18" x14ac:dyDescent="0.25">
      <c r="A111" s="81">
        <v>105</v>
      </c>
      <c r="B111" s="15"/>
      <c r="C111" s="15"/>
      <c r="D111" s="15"/>
      <c r="E111" s="15"/>
      <c r="F111" s="19"/>
      <c r="G111" s="18"/>
      <c r="H111" s="18"/>
      <c r="I111" s="18"/>
      <c r="J111" s="20"/>
      <c r="K111" s="18"/>
      <c r="L111" s="19"/>
      <c r="M111" s="18"/>
      <c r="N111" s="18"/>
      <c r="O111" s="18"/>
      <c r="P111" s="107"/>
      <c r="Q111" s="107"/>
      <c r="R111" s="107"/>
    </row>
    <row r="112" spans="1:18" x14ac:dyDescent="0.25">
      <c r="A112" s="81">
        <v>106</v>
      </c>
      <c r="B112" s="15"/>
      <c r="C112" s="15"/>
      <c r="D112" s="15"/>
      <c r="E112" s="15"/>
      <c r="F112" s="19"/>
      <c r="G112" s="18"/>
      <c r="H112" s="18"/>
      <c r="I112" s="18"/>
      <c r="J112" s="20"/>
      <c r="K112" s="18"/>
      <c r="L112" s="19"/>
      <c r="M112" s="18"/>
      <c r="N112" s="18"/>
      <c r="O112" s="18"/>
      <c r="P112" s="107"/>
      <c r="Q112" s="107"/>
      <c r="R112" s="107"/>
    </row>
    <row r="113" spans="1:18" x14ac:dyDescent="0.25">
      <c r="A113" s="81">
        <v>107</v>
      </c>
      <c r="B113" s="15"/>
      <c r="C113" s="15"/>
      <c r="D113" s="15"/>
      <c r="E113" s="15"/>
      <c r="F113" s="19"/>
      <c r="G113" s="18"/>
      <c r="H113" s="18"/>
      <c r="I113" s="18"/>
      <c r="J113" s="20"/>
      <c r="K113" s="18"/>
      <c r="L113" s="19"/>
      <c r="M113" s="18"/>
      <c r="N113" s="18"/>
      <c r="O113" s="18"/>
      <c r="P113" s="107"/>
      <c r="Q113" s="107"/>
      <c r="R113" s="107"/>
    </row>
    <row r="114" spans="1:18" x14ac:dyDescent="0.25">
      <c r="A114" s="81">
        <v>108</v>
      </c>
      <c r="B114" s="15"/>
      <c r="C114" s="15"/>
      <c r="D114" s="15"/>
      <c r="E114" s="15"/>
      <c r="F114" s="19"/>
      <c r="G114" s="18"/>
      <c r="H114" s="18"/>
      <c r="I114" s="18"/>
      <c r="J114" s="20"/>
      <c r="K114" s="18"/>
      <c r="L114" s="19"/>
      <c r="M114" s="18"/>
      <c r="N114" s="18"/>
      <c r="O114" s="18"/>
      <c r="P114" s="107"/>
      <c r="Q114" s="107"/>
      <c r="R114" s="107"/>
    </row>
    <row r="115" spans="1:18" x14ac:dyDescent="0.25">
      <c r="A115" s="81">
        <v>109</v>
      </c>
      <c r="B115" s="15"/>
      <c r="C115" s="15"/>
      <c r="D115" s="15"/>
      <c r="E115" s="15"/>
      <c r="F115" s="19"/>
      <c r="G115" s="18"/>
      <c r="H115" s="18"/>
      <c r="I115" s="18"/>
      <c r="J115" s="20"/>
      <c r="K115" s="18"/>
      <c r="L115" s="19"/>
      <c r="M115" s="18"/>
      <c r="N115" s="18"/>
      <c r="O115" s="18"/>
      <c r="P115" s="107"/>
      <c r="Q115" s="107"/>
      <c r="R115" s="107"/>
    </row>
    <row r="116" spans="1:18" x14ac:dyDescent="0.25">
      <c r="A116" s="81">
        <v>110</v>
      </c>
      <c r="B116" s="15"/>
      <c r="C116" s="15"/>
      <c r="D116" s="15"/>
      <c r="E116" s="15"/>
      <c r="F116" s="19"/>
      <c r="G116" s="18"/>
      <c r="H116" s="18"/>
      <c r="I116" s="18"/>
      <c r="J116" s="20"/>
      <c r="K116" s="18"/>
      <c r="L116" s="19"/>
      <c r="M116" s="18"/>
      <c r="N116" s="18"/>
      <c r="O116" s="18"/>
      <c r="P116" s="107"/>
      <c r="Q116" s="107"/>
      <c r="R116" s="107"/>
    </row>
    <row r="117" spans="1:18" x14ac:dyDescent="0.25">
      <c r="A117" s="81">
        <v>111</v>
      </c>
      <c r="B117" s="15"/>
      <c r="C117" s="15"/>
      <c r="D117" s="15"/>
      <c r="E117" s="15"/>
      <c r="F117" s="19"/>
      <c r="G117" s="18"/>
      <c r="H117" s="18"/>
      <c r="I117" s="18"/>
      <c r="J117" s="20"/>
      <c r="K117" s="18"/>
      <c r="L117" s="19"/>
      <c r="M117" s="18"/>
      <c r="N117" s="18"/>
      <c r="O117" s="18"/>
      <c r="P117" s="107"/>
      <c r="Q117" s="107"/>
      <c r="R117" s="107"/>
    </row>
    <row r="118" spans="1:18" x14ac:dyDescent="0.25">
      <c r="A118" s="81">
        <v>112</v>
      </c>
      <c r="B118" s="15"/>
      <c r="C118" s="15"/>
      <c r="D118" s="15"/>
      <c r="E118" s="15"/>
      <c r="F118" s="19"/>
      <c r="G118" s="18"/>
      <c r="H118" s="18"/>
      <c r="I118" s="18"/>
      <c r="J118" s="20"/>
      <c r="K118" s="18"/>
      <c r="L118" s="19"/>
      <c r="M118" s="18"/>
      <c r="N118" s="18"/>
      <c r="O118" s="18"/>
      <c r="P118" s="107"/>
      <c r="Q118" s="107"/>
      <c r="R118" s="107"/>
    </row>
    <row r="119" spans="1:18" x14ac:dyDescent="0.25">
      <c r="A119" s="81">
        <v>113</v>
      </c>
      <c r="B119" s="15"/>
      <c r="C119" s="15"/>
      <c r="D119" s="15"/>
      <c r="E119" s="15"/>
      <c r="F119" s="19"/>
      <c r="G119" s="18"/>
      <c r="H119" s="18"/>
      <c r="I119" s="18"/>
      <c r="J119" s="20"/>
      <c r="K119" s="18"/>
      <c r="L119" s="19"/>
      <c r="M119" s="18"/>
      <c r="N119" s="18"/>
      <c r="O119" s="18"/>
      <c r="P119" s="107"/>
      <c r="Q119" s="107"/>
      <c r="R119" s="107"/>
    </row>
    <row r="120" spans="1:18" x14ac:dyDescent="0.25">
      <c r="A120" s="81">
        <v>114</v>
      </c>
      <c r="B120" s="15"/>
      <c r="C120" s="15"/>
      <c r="D120" s="15"/>
      <c r="E120" s="15"/>
      <c r="F120" s="19"/>
      <c r="G120" s="18"/>
      <c r="H120" s="18"/>
      <c r="I120" s="18"/>
      <c r="J120" s="20"/>
      <c r="K120" s="18"/>
      <c r="L120" s="19"/>
      <c r="M120" s="18"/>
      <c r="N120" s="18"/>
      <c r="O120" s="18"/>
      <c r="P120" s="107"/>
      <c r="Q120" s="107"/>
      <c r="R120" s="107"/>
    </row>
    <row r="121" spans="1:18" x14ac:dyDescent="0.25">
      <c r="A121" s="81">
        <v>115</v>
      </c>
      <c r="B121" s="15"/>
      <c r="C121" s="15"/>
      <c r="D121" s="15"/>
      <c r="E121" s="15"/>
      <c r="F121" s="19"/>
      <c r="G121" s="18"/>
      <c r="H121" s="18"/>
      <c r="I121" s="18"/>
      <c r="J121" s="20"/>
      <c r="K121" s="18"/>
      <c r="L121" s="19"/>
      <c r="M121" s="18"/>
      <c r="N121" s="18"/>
      <c r="O121" s="18"/>
      <c r="P121" s="107"/>
      <c r="Q121" s="107"/>
      <c r="R121" s="107"/>
    </row>
    <row r="122" spans="1:18" x14ac:dyDescent="0.25">
      <c r="I122" s="142"/>
      <c r="O122" s="142"/>
    </row>
    <row r="123" spans="1:18" x14ac:dyDescent="0.25">
      <c r="I123" s="142"/>
      <c r="O123" s="142"/>
    </row>
    <row r="124" spans="1:18" x14ac:dyDescent="0.25">
      <c r="I124" s="142"/>
      <c r="O124" s="142"/>
    </row>
    <row r="125" spans="1:18" x14ac:dyDescent="0.25">
      <c r="I125" s="142"/>
      <c r="O125" s="142"/>
    </row>
    <row r="126" spans="1:18" x14ac:dyDescent="0.25">
      <c r="I126" s="142"/>
      <c r="O126" s="142"/>
    </row>
    <row r="127" spans="1:18" x14ac:dyDescent="0.25">
      <c r="I127" s="142"/>
      <c r="O127" s="142"/>
    </row>
    <row r="128" spans="1:18" x14ac:dyDescent="0.25">
      <c r="I128" s="142"/>
      <c r="O128" s="142"/>
    </row>
    <row r="129" spans="9:15" x14ac:dyDescent="0.25">
      <c r="I129" s="142"/>
      <c r="O129" s="142"/>
    </row>
    <row r="130" spans="9:15" x14ac:dyDescent="0.25">
      <c r="I130" s="142"/>
      <c r="O130" s="142"/>
    </row>
    <row r="131" spans="9:15" x14ac:dyDescent="0.25">
      <c r="I131" s="142"/>
      <c r="O131" s="142"/>
    </row>
    <row r="132" spans="9:15" x14ac:dyDescent="0.25">
      <c r="I132" s="142"/>
      <c r="O132" s="142"/>
    </row>
    <row r="133" spans="9:15" x14ac:dyDescent="0.25">
      <c r="I133" s="142"/>
      <c r="O133" s="142"/>
    </row>
    <row r="134" spans="9:15" x14ac:dyDescent="0.25">
      <c r="I134" s="142"/>
      <c r="O134" s="142"/>
    </row>
    <row r="135" spans="9:15" x14ac:dyDescent="0.25">
      <c r="I135" s="142"/>
      <c r="O135" s="142"/>
    </row>
    <row r="136" spans="9:15" x14ac:dyDescent="0.25">
      <c r="I136" s="142"/>
      <c r="O136" s="142"/>
    </row>
    <row r="137" spans="9:15" x14ac:dyDescent="0.25">
      <c r="I137" s="142"/>
      <c r="O137" s="142"/>
    </row>
    <row r="138" spans="9:15" x14ac:dyDescent="0.25">
      <c r="I138" s="142"/>
      <c r="O138" s="142"/>
    </row>
    <row r="139" spans="9:15" x14ac:dyDescent="0.25">
      <c r="I139" s="142"/>
      <c r="O139" s="142"/>
    </row>
    <row r="140" spans="9:15" x14ac:dyDescent="0.25">
      <c r="I140" s="142"/>
      <c r="O140" s="142"/>
    </row>
    <row r="141" spans="9:15" x14ac:dyDescent="0.25">
      <c r="I141" s="142"/>
      <c r="O141" s="142"/>
    </row>
    <row r="142" spans="9:15" x14ac:dyDescent="0.25">
      <c r="I142" s="142"/>
      <c r="O142" s="142"/>
    </row>
    <row r="143" spans="9:15" x14ac:dyDescent="0.25">
      <c r="I143" s="142"/>
      <c r="O143" s="142"/>
    </row>
    <row r="144" spans="9:15" x14ac:dyDescent="0.25">
      <c r="I144" s="142"/>
      <c r="O144" s="142"/>
    </row>
    <row r="145" spans="9:15" x14ac:dyDescent="0.25">
      <c r="I145" s="142"/>
      <c r="O145" s="142"/>
    </row>
    <row r="146" spans="9:15" x14ac:dyDescent="0.25">
      <c r="I146" s="142"/>
      <c r="O146" s="142"/>
    </row>
    <row r="147" spans="9:15" x14ac:dyDescent="0.25">
      <c r="I147" s="142"/>
      <c r="O147" s="142"/>
    </row>
    <row r="148" spans="9:15" x14ac:dyDescent="0.25">
      <c r="I148" s="142"/>
      <c r="O148" s="142"/>
    </row>
    <row r="149" spans="9:15" x14ac:dyDescent="0.25">
      <c r="I149" s="142"/>
      <c r="O149" s="142"/>
    </row>
    <row r="150" spans="9:15" x14ac:dyDescent="0.25">
      <c r="I150" s="142"/>
      <c r="O150" s="142"/>
    </row>
    <row r="151" spans="9:15" x14ac:dyDescent="0.25">
      <c r="I151" s="142"/>
      <c r="O151" s="142"/>
    </row>
    <row r="152" spans="9:15" x14ac:dyDescent="0.25">
      <c r="I152" s="142"/>
      <c r="O152" s="142"/>
    </row>
    <row r="153" spans="9:15" x14ac:dyDescent="0.25">
      <c r="I153" s="142"/>
      <c r="O153" s="142"/>
    </row>
    <row r="154" spans="9:15" x14ac:dyDescent="0.25">
      <c r="I154" s="142"/>
      <c r="O154" s="142"/>
    </row>
    <row r="155" spans="9:15" x14ac:dyDescent="0.25">
      <c r="I155" s="142"/>
      <c r="O155" s="142"/>
    </row>
    <row r="156" spans="9:15" x14ac:dyDescent="0.25">
      <c r="I156" s="142"/>
      <c r="O156" s="142"/>
    </row>
    <row r="157" spans="9:15" x14ac:dyDescent="0.25">
      <c r="I157" s="142"/>
      <c r="O157" s="142"/>
    </row>
    <row r="158" spans="9:15" x14ac:dyDescent="0.25">
      <c r="I158" s="142"/>
      <c r="O158" s="142"/>
    </row>
    <row r="159" spans="9:15" x14ac:dyDescent="0.25">
      <c r="I159" s="142"/>
      <c r="O159" s="142"/>
    </row>
    <row r="160" spans="9:15" x14ac:dyDescent="0.25">
      <c r="I160" s="142"/>
      <c r="O160" s="142"/>
    </row>
    <row r="161" spans="9:15" x14ac:dyDescent="0.25">
      <c r="I161" s="142"/>
      <c r="O161" s="142"/>
    </row>
    <row r="162" spans="9:15" x14ac:dyDescent="0.25">
      <c r="I162" s="142"/>
      <c r="O162" s="142"/>
    </row>
    <row r="163" spans="9:15" x14ac:dyDescent="0.25">
      <c r="I163" s="142"/>
      <c r="O163" s="142"/>
    </row>
    <row r="164" spans="9:15" x14ac:dyDescent="0.25">
      <c r="I164" s="142"/>
      <c r="O164" s="142"/>
    </row>
    <row r="165" spans="9:15" x14ac:dyDescent="0.25">
      <c r="I165" s="142"/>
      <c r="O165" s="142"/>
    </row>
    <row r="166" spans="9:15" x14ac:dyDescent="0.25">
      <c r="I166" s="142"/>
      <c r="O166" s="142"/>
    </row>
    <row r="167" spans="9:15" x14ac:dyDescent="0.25">
      <c r="I167" s="142"/>
      <c r="O167" s="142"/>
    </row>
    <row r="168" spans="9:15" x14ac:dyDescent="0.25">
      <c r="I168" s="142"/>
      <c r="O168" s="142"/>
    </row>
    <row r="169" spans="9:15" x14ac:dyDescent="0.25">
      <c r="I169" s="142"/>
      <c r="O169" s="142"/>
    </row>
    <row r="170" spans="9:15" x14ac:dyDescent="0.25">
      <c r="I170" s="142"/>
      <c r="O170" s="142"/>
    </row>
    <row r="171" spans="9:15" x14ac:dyDescent="0.25">
      <c r="I171" s="142"/>
      <c r="O171" s="142"/>
    </row>
    <row r="172" spans="9:15" x14ac:dyDescent="0.25">
      <c r="I172" s="142"/>
      <c r="O172" s="142"/>
    </row>
    <row r="173" spans="9:15" x14ac:dyDescent="0.25">
      <c r="I173" s="142"/>
      <c r="O173" s="142"/>
    </row>
    <row r="174" spans="9:15" x14ac:dyDescent="0.25">
      <c r="I174" s="142"/>
      <c r="O174" s="142"/>
    </row>
    <row r="175" spans="9:15" x14ac:dyDescent="0.25">
      <c r="I175" s="142"/>
      <c r="O175" s="142"/>
    </row>
    <row r="176" spans="9:15" x14ac:dyDescent="0.25">
      <c r="I176" s="142"/>
      <c r="O176" s="142"/>
    </row>
    <row r="177" spans="9:15" x14ac:dyDescent="0.25">
      <c r="I177" s="142"/>
      <c r="O177" s="142"/>
    </row>
    <row r="178" spans="9:15" x14ac:dyDescent="0.25">
      <c r="I178" s="142"/>
      <c r="O178" s="142"/>
    </row>
    <row r="179" spans="9:15" x14ac:dyDescent="0.25">
      <c r="I179" s="142"/>
      <c r="O179" s="142"/>
    </row>
    <row r="180" spans="9:15" x14ac:dyDescent="0.25">
      <c r="I180" s="142"/>
      <c r="O180" s="142"/>
    </row>
    <row r="181" spans="9:15" x14ac:dyDescent="0.25">
      <c r="I181" s="142"/>
      <c r="O181" s="142"/>
    </row>
    <row r="182" spans="9:15" x14ac:dyDescent="0.25">
      <c r="I182" s="142"/>
      <c r="O182" s="142"/>
    </row>
    <row r="183" spans="9:15" x14ac:dyDescent="0.25">
      <c r="I183" s="142"/>
      <c r="O183" s="142"/>
    </row>
    <row r="184" spans="9:15" x14ac:dyDescent="0.25">
      <c r="I184" s="142"/>
      <c r="O184" s="142"/>
    </row>
    <row r="185" spans="9:15" x14ac:dyDescent="0.25">
      <c r="I185" s="142"/>
      <c r="O185" s="142"/>
    </row>
    <row r="186" spans="9:15" x14ac:dyDescent="0.25">
      <c r="I186" s="142"/>
      <c r="O186" s="142"/>
    </row>
    <row r="187" spans="9:15" x14ac:dyDescent="0.25">
      <c r="I187" s="142"/>
      <c r="O187" s="142"/>
    </row>
    <row r="188" spans="9:15" x14ac:dyDescent="0.25">
      <c r="I188" s="142"/>
      <c r="O188" s="142"/>
    </row>
    <row r="189" spans="9:15" x14ac:dyDescent="0.25">
      <c r="I189" s="142"/>
      <c r="O189" s="142"/>
    </row>
    <row r="190" spans="9:15" x14ac:dyDescent="0.25">
      <c r="I190" s="142"/>
      <c r="O190" s="142"/>
    </row>
    <row r="191" spans="9:15" x14ac:dyDescent="0.25">
      <c r="I191" s="142"/>
      <c r="O191" s="142"/>
    </row>
    <row r="192" spans="9:15" x14ac:dyDescent="0.25">
      <c r="I192" s="142"/>
      <c r="O192" s="142"/>
    </row>
    <row r="193" spans="9:15" x14ac:dyDescent="0.25">
      <c r="I193" s="142"/>
      <c r="O193" s="142"/>
    </row>
    <row r="194" spans="9:15" x14ac:dyDescent="0.25">
      <c r="I194" s="142"/>
      <c r="O194" s="142"/>
    </row>
    <row r="195" spans="9:15" x14ac:dyDescent="0.25">
      <c r="I195" s="142"/>
      <c r="O195" s="142"/>
    </row>
    <row r="196" spans="9:15" x14ac:dyDescent="0.25">
      <c r="I196" s="142"/>
      <c r="O196" s="142"/>
    </row>
    <row r="197" spans="9:15" x14ac:dyDescent="0.25">
      <c r="I197" s="142"/>
      <c r="O197" s="142"/>
    </row>
    <row r="198" spans="9:15" x14ac:dyDescent="0.25">
      <c r="I198" s="142"/>
      <c r="O198" s="142"/>
    </row>
    <row r="199" spans="9:15" x14ac:dyDescent="0.25">
      <c r="I199" s="142"/>
      <c r="O199" s="142"/>
    </row>
    <row r="200" spans="9:15" x14ac:dyDescent="0.25">
      <c r="I200" s="142"/>
      <c r="O200" s="142"/>
    </row>
    <row r="201" spans="9:15" x14ac:dyDescent="0.25">
      <c r="I201" s="142"/>
      <c r="O201" s="142"/>
    </row>
    <row r="202" spans="9:15" x14ac:dyDescent="0.25">
      <c r="I202" s="142"/>
      <c r="O202" s="142"/>
    </row>
    <row r="203" spans="9:15" x14ac:dyDescent="0.25">
      <c r="I203" s="142"/>
      <c r="O203" s="142"/>
    </row>
    <row r="204" spans="9:15" x14ac:dyDescent="0.25">
      <c r="I204" s="142"/>
      <c r="O204" s="142"/>
    </row>
    <row r="205" spans="9:15" x14ac:dyDescent="0.25">
      <c r="I205" s="142"/>
      <c r="O205" s="142"/>
    </row>
    <row r="206" spans="9:15" x14ac:dyDescent="0.25">
      <c r="I206" s="142"/>
      <c r="O206" s="142"/>
    </row>
    <row r="207" spans="9:15" x14ac:dyDescent="0.25">
      <c r="I207" s="142"/>
      <c r="O207" s="142"/>
    </row>
    <row r="208" spans="9:15" x14ac:dyDescent="0.25">
      <c r="I208" s="142"/>
      <c r="O208" s="142"/>
    </row>
    <row r="209" spans="9:15" x14ac:dyDescent="0.25">
      <c r="I209" s="142"/>
      <c r="O209" s="142"/>
    </row>
    <row r="210" spans="9:15" x14ac:dyDescent="0.25">
      <c r="I210" s="142"/>
      <c r="O210" s="142"/>
    </row>
    <row r="211" spans="9:15" x14ac:dyDescent="0.25">
      <c r="I211" s="142"/>
      <c r="O211" s="142"/>
    </row>
    <row r="212" spans="9:15" x14ac:dyDescent="0.25">
      <c r="I212" s="142"/>
      <c r="O212" s="142"/>
    </row>
    <row r="213" spans="9:15" x14ac:dyDescent="0.25">
      <c r="I213" s="142"/>
      <c r="O213" s="142"/>
    </row>
    <row r="214" spans="9:15" x14ac:dyDescent="0.25">
      <c r="I214" s="142"/>
      <c r="O214" s="142"/>
    </row>
    <row r="215" spans="9:15" x14ac:dyDescent="0.25">
      <c r="I215" s="142"/>
      <c r="O215" s="142"/>
    </row>
    <row r="216" spans="9:15" x14ac:dyDescent="0.25">
      <c r="I216" s="142"/>
      <c r="O216" s="142"/>
    </row>
    <row r="217" spans="9:15" x14ac:dyDescent="0.25">
      <c r="I217" s="142"/>
      <c r="O217" s="142"/>
    </row>
    <row r="218" spans="9:15" x14ac:dyDescent="0.25">
      <c r="I218" s="142"/>
      <c r="O218" s="142"/>
    </row>
    <row r="219" spans="9:15" x14ac:dyDescent="0.25">
      <c r="I219" s="142"/>
      <c r="O219" s="142"/>
    </row>
    <row r="220" spans="9:15" x14ac:dyDescent="0.25">
      <c r="I220" s="142"/>
      <c r="O220" s="142"/>
    </row>
    <row r="221" spans="9:15" x14ac:dyDescent="0.25">
      <c r="I221" s="142"/>
      <c r="O221" s="142"/>
    </row>
    <row r="222" spans="9:15" x14ac:dyDescent="0.25">
      <c r="I222" s="142"/>
      <c r="O222" s="142"/>
    </row>
    <row r="223" spans="9:15" x14ac:dyDescent="0.25">
      <c r="I223" s="142"/>
      <c r="O223" s="142"/>
    </row>
    <row r="224" spans="9:15" x14ac:dyDescent="0.25">
      <c r="I224" s="142"/>
      <c r="O224" s="142"/>
    </row>
    <row r="225" spans="9:15" x14ac:dyDescent="0.25">
      <c r="I225" s="142"/>
      <c r="O225" s="142"/>
    </row>
    <row r="226" spans="9:15" x14ac:dyDescent="0.25">
      <c r="I226" s="142"/>
      <c r="O226" s="142"/>
    </row>
    <row r="227" spans="9:15" x14ac:dyDescent="0.25">
      <c r="I227" s="142"/>
      <c r="O227" s="142"/>
    </row>
    <row r="228" spans="9:15" x14ac:dyDescent="0.25">
      <c r="I228" s="142"/>
      <c r="O228" s="142"/>
    </row>
    <row r="229" spans="9:15" x14ac:dyDescent="0.25">
      <c r="I229" s="142"/>
      <c r="O229" s="142"/>
    </row>
    <row r="230" spans="9:15" x14ac:dyDescent="0.25">
      <c r="I230" s="142"/>
      <c r="O230" s="142"/>
    </row>
    <row r="231" spans="9:15" x14ac:dyDescent="0.25">
      <c r="I231" s="142"/>
      <c r="O231" s="142"/>
    </row>
    <row r="232" spans="9:15" x14ac:dyDescent="0.25">
      <c r="I232" s="142"/>
      <c r="O232" s="142"/>
    </row>
    <row r="233" spans="9:15" x14ac:dyDescent="0.25">
      <c r="I233" s="142"/>
      <c r="O233" s="142"/>
    </row>
    <row r="234" spans="9:15" x14ac:dyDescent="0.25">
      <c r="I234" s="142"/>
      <c r="O234" s="142"/>
    </row>
    <row r="235" spans="9:15" x14ac:dyDescent="0.25">
      <c r="I235" s="142"/>
      <c r="O235" s="142"/>
    </row>
    <row r="236" spans="9:15" x14ac:dyDescent="0.25">
      <c r="I236" s="142"/>
      <c r="O236" s="142"/>
    </row>
    <row r="237" spans="9:15" x14ac:dyDescent="0.25">
      <c r="I237" s="142"/>
      <c r="O237" s="142"/>
    </row>
    <row r="238" spans="9:15" x14ac:dyDescent="0.25">
      <c r="I238" s="142"/>
      <c r="O238" s="142"/>
    </row>
    <row r="239" spans="9:15" x14ac:dyDescent="0.25">
      <c r="I239" s="142"/>
      <c r="O239" s="142"/>
    </row>
    <row r="240" spans="9:15" x14ac:dyDescent="0.25">
      <c r="I240" s="142"/>
      <c r="O240" s="142"/>
    </row>
    <row r="241" spans="9:15" x14ac:dyDescent="0.25">
      <c r="I241" s="142"/>
      <c r="O241" s="142"/>
    </row>
    <row r="242" spans="9:15" x14ac:dyDescent="0.25">
      <c r="I242" s="142"/>
      <c r="O242" s="142"/>
    </row>
    <row r="243" spans="9:15" x14ac:dyDescent="0.25">
      <c r="I243" s="142"/>
      <c r="O243" s="142"/>
    </row>
    <row r="244" spans="9:15" x14ac:dyDescent="0.25">
      <c r="I244" s="142"/>
      <c r="O244" s="142"/>
    </row>
    <row r="245" spans="9:15" x14ac:dyDescent="0.25">
      <c r="I245" s="142"/>
      <c r="O245" s="142"/>
    </row>
    <row r="246" spans="9:15" x14ac:dyDescent="0.25">
      <c r="I246" s="142"/>
      <c r="O246" s="142"/>
    </row>
    <row r="247" spans="9:15" x14ac:dyDescent="0.25">
      <c r="I247" s="142"/>
      <c r="O247" s="142"/>
    </row>
    <row r="248" spans="9:15" x14ac:dyDescent="0.25">
      <c r="I248" s="142"/>
      <c r="O248" s="142"/>
    </row>
    <row r="249" spans="9:15" x14ac:dyDescent="0.25">
      <c r="I249" s="142"/>
      <c r="O249" s="142"/>
    </row>
    <row r="250" spans="9:15" x14ac:dyDescent="0.25">
      <c r="I250" s="142"/>
      <c r="O250" s="142"/>
    </row>
    <row r="251" spans="9:15" x14ac:dyDescent="0.25">
      <c r="I251" s="142"/>
      <c r="O251" s="142"/>
    </row>
    <row r="252" spans="9:15" x14ac:dyDescent="0.25">
      <c r="I252" s="142"/>
      <c r="O252" s="142"/>
    </row>
    <row r="253" spans="9:15" x14ac:dyDescent="0.25">
      <c r="I253" s="142"/>
      <c r="O253" s="142"/>
    </row>
    <row r="254" spans="9:15" x14ac:dyDescent="0.25">
      <c r="I254" s="142"/>
      <c r="O254" s="142"/>
    </row>
    <row r="255" spans="9:15" x14ac:dyDescent="0.25">
      <c r="I255" s="142"/>
      <c r="O255" s="142"/>
    </row>
    <row r="256" spans="9:15" x14ac:dyDescent="0.25">
      <c r="I256" s="142"/>
      <c r="O256" s="142"/>
    </row>
    <row r="257" spans="9:15" x14ac:dyDescent="0.25">
      <c r="I257" s="142"/>
      <c r="O257" s="142"/>
    </row>
    <row r="258" spans="9:15" x14ac:dyDescent="0.25">
      <c r="I258" s="142"/>
      <c r="O258" s="142"/>
    </row>
    <row r="259" spans="9:15" x14ac:dyDescent="0.25">
      <c r="I259" s="142"/>
      <c r="O259" s="142"/>
    </row>
    <row r="260" spans="9:15" x14ac:dyDescent="0.25">
      <c r="I260" s="142"/>
      <c r="O260" s="142"/>
    </row>
    <row r="261" spans="9:15" x14ac:dyDescent="0.25">
      <c r="I261" s="142"/>
      <c r="O261" s="142"/>
    </row>
    <row r="262" spans="9:15" x14ac:dyDescent="0.25">
      <c r="I262" s="142"/>
      <c r="O262" s="142"/>
    </row>
    <row r="263" spans="9:15" x14ac:dyDescent="0.25">
      <c r="I263" s="142"/>
      <c r="O263" s="142"/>
    </row>
    <row r="264" spans="9:15" x14ac:dyDescent="0.25">
      <c r="I264" s="142"/>
      <c r="O264" s="142"/>
    </row>
    <row r="265" spans="9:15" x14ac:dyDescent="0.25">
      <c r="I265" s="142"/>
      <c r="O265" s="142"/>
    </row>
    <row r="266" spans="9:15" x14ac:dyDescent="0.25">
      <c r="I266" s="142"/>
      <c r="O266" s="142"/>
    </row>
    <row r="267" spans="9:15" x14ac:dyDescent="0.25">
      <c r="I267" s="142"/>
      <c r="O267" s="142"/>
    </row>
    <row r="268" spans="9:15" x14ac:dyDescent="0.25">
      <c r="I268" s="142"/>
      <c r="O268" s="142"/>
    </row>
    <row r="269" spans="9:15" x14ac:dyDescent="0.25">
      <c r="I269" s="142"/>
      <c r="O269" s="142"/>
    </row>
    <row r="270" spans="9:15" x14ac:dyDescent="0.25">
      <c r="I270" s="142"/>
      <c r="O270" s="142"/>
    </row>
    <row r="271" spans="9:15" x14ac:dyDescent="0.25">
      <c r="I271" s="142"/>
      <c r="O271" s="142"/>
    </row>
    <row r="272" spans="9:15" x14ac:dyDescent="0.25">
      <c r="I272" s="142"/>
      <c r="O272" s="142"/>
    </row>
    <row r="273" spans="9:15" x14ac:dyDescent="0.25">
      <c r="I273" s="142"/>
      <c r="O273" s="142"/>
    </row>
    <row r="274" spans="9:15" x14ac:dyDescent="0.25">
      <c r="I274" s="142"/>
      <c r="O274" s="142"/>
    </row>
    <row r="275" spans="9:15" x14ac:dyDescent="0.25">
      <c r="I275" s="142"/>
      <c r="O275" s="142"/>
    </row>
    <row r="276" spans="9:15" x14ac:dyDescent="0.25">
      <c r="I276" s="142"/>
      <c r="O276" s="142"/>
    </row>
    <row r="277" spans="9:15" x14ac:dyDescent="0.25">
      <c r="I277" s="142"/>
      <c r="O277" s="142"/>
    </row>
    <row r="278" spans="9:15" x14ac:dyDescent="0.25">
      <c r="I278" s="142"/>
      <c r="O278" s="142"/>
    </row>
    <row r="279" spans="9:15" x14ac:dyDescent="0.25">
      <c r="I279" s="142"/>
      <c r="O279" s="142"/>
    </row>
    <row r="280" spans="9:15" x14ac:dyDescent="0.25">
      <c r="I280" s="142"/>
      <c r="O280" s="142"/>
    </row>
    <row r="281" spans="9:15" x14ac:dyDescent="0.25">
      <c r="I281" s="142"/>
      <c r="O281" s="142"/>
    </row>
    <row r="282" spans="9:15" x14ac:dyDescent="0.25">
      <c r="I282" s="142"/>
      <c r="O282" s="142"/>
    </row>
    <row r="283" spans="9:15" x14ac:dyDescent="0.25">
      <c r="I283" s="142"/>
      <c r="O283" s="142"/>
    </row>
    <row r="284" spans="9:15" x14ac:dyDescent="0.25">
      <c r="I284" s="142"/>
      <c r="O284" s="142"/>
    </row>
    <row r="285" spans="9:15" x14ac:dyDescent="0.25">
      <c r="I285" s="142"/>
      <c r="O285" s="142"/>
    </row>
    <row r="286" spans="9:15" x14ac:dyDescent="0.25">
      <c r="I286" s="142"/>
      <c r="O286" s="142"/>
    </row>
    <row r="287" spans="9:15" x14ac:dyDescent="0.25">
      <c r="I287" s="142"/>
      <c r="O287" s="142"/>
    </row>
    <row r="288" spans="9:15" x14ac:dyDescent="0.25">
      <c r="I288" s="142"/>
      <c r="O288" s="142"/>
    </row>
    <row r="289" spans="9:15" x14ac:dyDescent="0.25">
      <c r="I289" s="142"/>
      <c r="O289" s="142"/>
    </row>
    <row r="290" spans="9:15" x14ac:dyDescent="0.25">
      <c r="I290" s="142"/>
      <c r="O290" s="142"/>
    </row>
    <row r="291" spans="9:15" x14ac:dyDescent="0.25">
      <c r="I291" s="142"/>
      <c r="O291" s="142"/>
    </row>
    <row r="292" spans="9:15" x14ac:dyDescent="0.25">
      <c r="I292" s="142"/>
      <c r="O292" s="142"/>
    </row>
    <row r="293" spans="9:15" x14ac:dyDescent="0.25">
      <c r="I293" s="142"/>
      <c r="O293" s="142"/>
    </row>
    <row r="294" spans="9:15" x14ac:dyDescent="0.25">
      <c r="I294" s="142"/>
      <c r="O294" s="142"/>
    </row>
    <row r="295" spans="9:15" x14ac:dyDescent="0.25">
      <c r="I295" s="142"/>
      <c r="O295" s="142"/>
    </row>
    <row r="296" spans="9:15" x14ac:dyDescent="0.25">
      <c r="I296" s="142"/>
      <c r="O296" s="142"/>
    </row>
    <row r="297" spans="9:15" x14ac:dyDescent="0.25">
      <c r="I297" s="142"/>
      <c r="O297" s="142"/>
    </row>
    <row r="298" spans="9:15" x14ac:dyDescent="0.25">
      <c r="I298" s="142"/>
      <c r="O298" s="142"/>
    </row>
    <row r="299" spans="9:15" x14ac:dyDescent="0.25">
      <c r="I299" s="142"/>
      <c r="O299" s="142"/>
    </row>
    <row r="300" spans="9:15" x14ac:dyDescent="0.25">
      <c r="I300" s="142"/>
      <c r="O300" s="142"/>
    </row>
    <row r="301" spans="9:15" x14ac:dyDescent="0.25">
      <c r="I301" s="142"/>
      <c r="O301" s="142"/>
    </row>
    <row r="302" spans="9:15" x14ac:dyDescent="0.25">
      <c r="I302" s="142"/>
      <c r="O302" s="142"/>
    </row>
    <row r="303" spans="9:15" x14ac:dyDescent="0.25">
      <c r="I303" s="142"/>
      <c r="O303" s="142"/>
    </row>
    <row r="304" spans="9:15" x14ac:dyDescent="0.25">
      <c r="I304" s="142"/>
      <c r="O304" s="142"/>
    </row>
    <row r="305" spans="9:15" x14ac:dyDescent="0.25">
      <c r="I305" s="142"/>
      <c r="O305" s="142"/>
    </row>
    <row r="306" spans="9:15" x14ac:dyDescent="0.25">
      <c r="I306" s="142"/>
      <c r="O306" s="142"/>
    </row>
    <row r="307" spans="9:15" x14ac:dyDescent="0.25">
      <c r="I307" s="142"/>
      <c r="O307" s="142"/>
    </row>
    <row r="308" spans="9:15" x14ac:dyDescent="0.25">
      <c r="I308" s="142"/>
      <c r="O308" s="142"/>
    </row>
    <row r="309" spans="9:15" x14ac:dyDescent="0.25">
      <c r="I309" s="142"/>
      <c r="O309" s="142"/>
    </row>
    <row r="310" spans="9:15" x14ac:dyDescent="0.25">
      <c r="I310" s="142"/>
      <c r="O310" s="142"/>
    </row>
    <row r="311" spans="9:15" x14ac:dyDescent="0.25">
      <c r="I311" s="142"/>
      <c r="O311" s="142"/>
    </row>
    <row r="312" spans="9:15" x14ac:dyDescent="0.25">
      <c r="I312" s="142"/>
      <c r="O312" s="142"/>
    </row>
    <row r="313" spans="9:15" x14ac:dyDescent="0.25">
      <c r="I313" s="142"/>
      <c r="O313" s="142"/>
    </row>
    <row r="314" spans="9:15" x14ac:dyDescent="0.25">
      <c r="I314" s="142"/>
      <c r="O314" s="142"/>
    </row>
    <row r="315" spans="9:15" x14ac:dyDescent="0.25">
      <c r="I315" s="142"/>
      <c r="O315" s="142"/>
    </row>
    <row r="316" spans="9:15" x14ac:dyDescent="0.25">
      <c r="I316" s="142"/>
      <c r="O316" s="142"/>
    </row>
    <row r="317" spans="9:15" x14ac:dyDescent="0.25">
      <c r="I317" s="142"/>
      <c r="O317" s="142"/>
    </row>
    <row r="318" spans="9:15" x14ac:dyDescent="0.25">
      <c r="I318" s="142"/>
      <c r="O318" s="142"/>
    </row>
    <row r="319" spans="9:15" x14ac:dyDescent="0.25">
      <c r="I319" s="142"/>
      <c r="O319" s="142"/>
    </row>
    <row r="320" spans="9:15" x14ac:dyDescent="0.25">
      <c r="I320" s="142"/>
      <c r="O320" s="142"/>
    </row>
    <row r="321" spans="9:15" x14ac:dyDescent="0.25">
      <c r="I321" s="142"/>
      <c r="O321" s="142"/>
    </row>
    <row r="322" spans="9:15" x14ac:dyDescent="0.25">
      <c r="I322" s="142"/>
      <c r="O322" s="142"/>
    </row>
    <row r="323" spans="9:15" x14ac:dyDescent="0.25">
      <c r="I323" s="142"/>
      <c r="O323" s="142"/>
    </row>
    <row r="324" spans="9:15" x14ac:dyDescent="0.25">
      <c r="I324" s="142"/>
      <c r="O324" s="142"/>
    </row>
    <row r="325" spans="9:15" x14ac:dyDescent="0.25">
      <c r="I325" s="142"/>
      <c r="O325" s="142"/>
    </row>
    <row r="326" spans="9:15" x14ac:dyDescent="0.25">
      <c r="I326" s="142"/>
      <c r="O326" s="142"/>
    </row>
    <row r="327" spans="9:15" x14ac:dyDescent="0.25">
      <c r="I327" s="142"/>
      <c r="O327" s="142"/>
    </row>
    <row r="328" spans="9:15" x14ac:dyDescent="0.25">
      <c r="I328" s="142"/>
      <c r="O328" s="142"/>
    </row>
    <row r="329" spans="9:15" x14ac:dyDescent="0.25">
      <c r="I329" s="142"/>
      <c r="O329" s="142"/>
    </row>
    <row r="330" spans="9:15" x14ac:dyDescent="0.25">
      <c r="I330" s="142"/>
      <c r="O330" s="142"/>
    </row>
    <row r="331" spans="9:15" x14ac:dyDescent="0.25">
      <c r="I331" s="142"/>
      <c r="O331" s="142"/>
    </row>
    <row r="332" spans="9:15" x14ac:dyDescent="0.25">
      <c r="I332" s="142"/>
      <c r="O332" s="142"/>
    </row>
    <row r="333" spans="9:15" x14ac:dyDescent="0.25">
      <c r="I333" s="142"/>
      <c r="O333" s="142"/>
    </row>
    <row r="334" spans="9:15" x14ac:dyDescent="0.25">
      <c r="I334" s="142"/>
      <c r="O334" s="142"/>
    </row>
    <row r="335" spans="9:15" x14ac:dyDescent="0.25">
      <c r="I335" s="142"/>
      <c r="O335" s="142"/>
    </row>
    <row r="336" spans="9:15" x14ac:dyDescent="0.25">
      <c r="I336" s="142"/>
      <c r="O336" s="142"/>
    </row>
    <row r="337" spans="9:15" x14ac:dyDescent="0.25">
      <c r="I337" s="142"/>
      <c r="O337" s="142"/>
    </row>
    <row r="338" spans="9:15" x14ac:dyDescent="0.25">
      <c r="I338" s="142"/>
      <c r="O338" s="142"/>
    </row>
    <row r="339" spans="9:15" x14ac:dyDescent="0.25">
      <c r="I339" s="142"/>
      <c r="O339" s="142"/>
    </row>
    <row r="340" spans="9:15" x14ac:dyDescent="0.25">
      <c r="I340" s="142"/>
      <c r="O340" s="142"/>
    </row>
    <row r="341" spans="9:15" x14ac:dyDescent="0.25">
      <c r="I341" s="142"/>
      <c r="O341" s="142"/>
    </row>
    <row r="342" spans="9:15" x14ac:dyDescent="0.25">
      <c r="I342" s="142"/>
      <c r="O342" s="142"/>
    </row>
    <row r="343" spans="9:15" x14ac:dyDescent="0.25">
      <c r="I343" s="142"/>
      <c r="O343" s="142"/>
    </row>
    <row r="344" spans="9:15" x14ac:dyDescent="0.25">
      <c r="I344" s="142"/>
      <c r="O344" s="142"/>
    </row>
    <row r="345" spans="9:15" x14ac:dyDescent="0.25">
      <c r="I345" s="142"/>
      <c r="O345" s="142"/>
    </row>
    <row r="346" spans="9:15" x14ac:dyDescent="0.25">
      <c r="I346" s="142"/>
      <c r="O346" s="142"/>
    </row>
    <row r="347" spans="9:15" x14ac:dyDescent="0.25">
      <c r="I347" s="142"/>
      <c r="O347" s="142"/>
    </row>
    <row r="348" spans="9:15" x14ac:dyDescent="0.25">
      <c r="I348" s="142"/>
      <c r="O348" s="142"/>
    </row>
    <row r="349" spans="9:15" x14ac:dyDescent="0.25">
      <c r="I349" s="142"/>
      <c r="O349" s="142"/>
    </row>
    <row r="350" spans="9:15" x14ac:dyDescent="0.25">
      <c r="I350" s="142"/>
      <c r="O350" s="142"/>
    </row>
    <row r="351" spans="9:15" x14ac:dyDescent="0.25">
      <c r="I351" s="142"/>
      <c r="O351" s="142"/>
    </row>
    <row r="352" spans="9:15" x14ac:dyDescent="0.25">
      <c r="I352" s="142"/>
      <c r="O352" s="142"/>
    </row>
    <row r="353" spans="9:15" x14ac:dyDescent="0.25">
      <c r="I353" s="142"/>
      <c r="O353" s="142"/>
    </row>
    <row r="354" spans="9:15" x14ac:dyDescent="0.25">
      <c r="I354" s="142"/>
      <c r="O354" s="142"/>
    </row>
    <row r="355" spans="9:15" x14ac:dyDescent="0.25">
      <c r="I355" s="142"/>
      <c r="O355" s="142"/>
    </row>
    <row r="356" spans="9:15" x14ac:dyDescent="0.25">
      <c r="I356" s="142"/>
      <c r="O356" s="142"/>
    </row>
    <row r="357" spans="9:15" x14ac:dyDescent="0.25">
      <c r="I357" s="142"/>
      <c r="O357" s="142"/>
    </row>
    <row r="358" spans="9:15" x14ac:dyDescent="0.25">
      <c r="I358" s="142"/>
      <c r="O358" s="142"/>
    </row>
    <row r="359" spans="9:15" x14ac:dyDescent="0.25">
      <c r="I359" s="142"/>
      <c r="O359" s="142"/>
    </row>
    <row r="360" spans="9:15" x14ac:dyDescent="0.25">
      <c r="I360" s="142"/>
      <c r="O360" s="142"/>
    </row>
    <row r="361" spans="9:15" x14ac:dyDescent="0.25">
      <c r="I361" s="142"/>
      <c r="O361" s="142"/>
    </row>
    <row r="362" spans="9:15" x14ac:dyDescent="0.25">
      <c r="I362" s="142"/>
      <c r="O362" s="142"/>
    </row>
    <row r="363" spans="9:15" x14ac:dyDescent="0.25">
      <c r="I363" s="142"/>
      <c r="O363" s="142"/>
    </row>
    <row r="364" spans="9:15" x14ac:dyDescent="0.25">
      <c r="I364" s="142"/>
      <c r="O364" s="142"/>
    </row>
    <row r="365" spans="9:15" x14ac:dyDescent="0.25">
      <c r="I365" s="142"/>
      <c r="O365" s="142"/>
    </row>
    <row r="366" spans="9:15" x14ac:dyDescent="0.25">
      <c r="I366" s="142"/>
      <c r="O366" s="142"/>
    </row>
    <row r="367" spans="9:15" x14ac:dyDescent="0.25">
      <c r="I367" s="142"/>
      <c r="O367" s="142"/>
    </row>
    <row r="368" spans="9:15" x14ac:dyDescent="0.25">
      <c r="I368" s="142"/>
      <c r="O368" s="142"/>
    </row>
    <row r="369" spans="9:15" x14ac:dyDescent="0.25">
      <c r="I369" s="142"/>
      <c r="O369" s="142"/>
    </row>
    <row r="370" spans="9:15" x14ac:dyDescent="0.25">
      <c r="I370" s="142"/>
      <c r="O370" s="142"/>
    </row>
    <row r="371" spans="9:15" x14ac:dyDescent="0.25">
      <c r="I371" s="142"/>
      <c r="O371" s="142"/>
    </row>
    <row r="372" spans="9:15" x14ac:dyDescent="0.25">
      <c r="I372" s="142"/>
      <c r="O372" s="142"/>
    </row>
    <row r="373" spans="9:15" x14ac:dyDescent="0.25">
      <c r="I373" s="142"/>
      <c r="O373" s="142"/>
    </row>
    <row r="374" spans="9:15" x14ac:dyDescent="0.25">
      <c r="I374" s="142"/>
      <c r="O374" s="142"/>
    </row>
    <row r="375" spans="9:15" x14ac:dyDescent="0.25">
      <c r="I375" s="142"/>
      <c r="O375" s="142"/>
    </row>
    <row r="376" spans="9:15" x14ac:dyDescent="0.25">
      <c r="I376" s="142"/>
      <c r="O376" s="142"/>
    </row>
    <row r="377" spans="9:15" x14ac:dyDescent="0.25">
      <c r="I377" s="142"/>
      <c r="O377" s="142"/>
    </row>
    <row r="378" spans="9:15" x14ac:dyDescent="0.25">
      <c r="I378" s="142"/>
      <c r="O378" s="142"/>
    </row>
    <row r="379" spans="9:15" x14ac:dyDescent="0.25">
      <c r="I379" s="142"/>
      <c r="O379" s="142"/>
    </row>
    <row r="380" spans="9:15" x14ac:dyDescent="0.25">
      <c r="I380" s="142"/>
      <c r="O380" s="142"/>
    </row>
    <row r="381" spans="9:15" x14ac:dyDescent="0.25">
      <c r="I381" s="142"/>
      <c r="O381" s="142"/>
    </row>
    <row r="382" spans="9:15" x14ac:dyDescent="0.25">
      <c r="I382" s="142"/>
      <c r="O382" s="142"/>
    </row>
    <row r="383" spans="9:15" x14ac:dyDescent="0.25">
      <c r="I383" s="142"/>
      <c r="O383" s="142"/>
    </row>
    <row r="384" spans="9:15" x14ac:dyDescent="0.25">
      <c r="I384" s="142"/>
      <c r="O384" s="142"/>
    </row>
    <row r="385" spans="9:15" x14ac:dyDescent="0.25">
      <c r="I385" s="142"/>
      <c r="O385" s="142"/>
    </row>
    <row r="386" spans="9:15" x14ac:dyDescent="0.25">
      <c r="I386" s="142"/>
      <c r="O386" s="142"/>
    </row>
    <row r="387" spans="9:15" x14ac:dyDescent="0.25">
      <c r="I387" s="142"/>
      <c r="O387" s="142"/>
    </row>
    <row r="388" spans="9:15" x14ac:dyDescent="0.25">
      <c r="I388" s="142"/>
      <c r="O388" s="142"/>
    </row>
    <row r="389" spans="9:15" x14ac:dyDescent="0.25">
      <c r="I389" s="142"/>
      <c r="O389" s="142"/>
    </row>
    <row r="390" spans="9:15" x14ac:dyDescent="0.25">
      <c r="I390" s="142"/>
      <c r="O390" s="142"/>
    </row>
    <row r="391" spans="9:15" x14ac:dyDescent="0.25">
      <c r="I391" s="142"/>
      <c r="O391" s="142"/>
    </row>
    <row r="392" spans="9:15" x14ac:dyDescent="0.25">
      <c r="I392" s="142"/>
      <c r="O392" s="142"/>
    </row>
    <row r="393" spans="9:15" x14ac:dyDescent="0.25">
      <c r="I393" s="142"/>
      <c r="O393" s="142"/>
    </row>
    <row r="394" spans="9:15" x14ac:dyDescent="0.25">
      <c r="I394" s="142"/>
      <c r="O394" s="142"/>
    </row>
    <row r="395" spans="9:15" x14ac:dyDescent="0.25">
      <c r="I395" s="142"/>
      <c r="O395" s="142"/>
    </row>
    <row r="396" spans="9:15" x14ac:dyDescent="0.25">
      <c r="I396" s="142"/>
      <c r="O396" s="142"/>
    </row>
    <row r="397" spans="9:15" x14ac:dyDescent="0.25">
      <c r="I397" s="142"/>
      <c r="O397" s="142"/>
    </row>
    <row r="398" spans="9:15" x14ac:dyDescent="0.25">
      <c r="I398" s="142"/>
      <c r="O398" s="142"/>
    </row>
    <row r="399" spans="9:15" x14ac:dyDescent="0.25">
      <c r="I399" s="142"/>
      <c r="O399" s="142"/>
    </row>
    <row r="400" spans="9:15" x14ac:dyDescent="0.25">
      <c r="I400" s="142"/>
      <c r="O400" s="142"/>
    </row>
    <row r="401" spans="9:15" x14ac:dyDescent="0.25">
      <c r="I401" s="142"/>
      <c r="O401" s="142"/>
    </row>
    <row r="402" spans="9:15" x14ac:dyDescent="0.25">
      <c r="I402" s="142"/>
      <c r="O402" s="142"/>
    </row>
    <row r="403" spans="9:15" x14ac:dyDescent="0.25">
      <c r="I403" s="142"/>
      <c r="O403" s="142"/>
    </row>
    <row r="404" spans="9:15" x14ac:dyDescent="0.25">
      <c r="I404" s="142"/>
      <c r="O404" s="142"/>
    </row>
    <row r="405" spans="9:15" x14ac:dyDescent="0.25">
      <c r="I405" s="142"/>
      <c r="O405" s="142"/>
    </row>
    <row r="406" spans="9:15" x14ac:dyDescent="0.25">
      <c r="I406" s="142"/>
      <c r="O406" s="142"/>
    </row>
    <row r="407" spans="9:15" x14ac:dyDescent="0.25">
      <c r="I407" s="142"/>
      <c r="O407" s="142"/>
    </row>
    <row r="408" spans="9:15" x14ac:dyDescent="0.25">
      <c r="I408" s="142"/>
      <c r="O408" s="142"/>
    </row>
    <row r="409" spans="9:15" x14ac:dyDescent="0.25">
      <c r="I409" s="142"/>
      <c r="O409" s="142"/>
    </row>
    <row r="410" spans="9:15" x14ac:dyDescent="0.25">
      <c r="I410" s="142"/>
      <c r="O410" s="142"/>
    </row>
    <row r="411" spans="9:15" x14ac:dyDescent="0.25">
      <c r="I411" s="142"/>
      <c r="O411" s="142"/>
    </row>
    <row r="412" spans="9:15" x14ac:dyDescent="0.25">
      <c r="I412" s="142"/>
      <c r="O412" s="142"/>
    </row>
    <row r="413" spans="9:15" x14ac:dyDescent="0.25">
      <c r="I413" s="142"/>
      <c r="O413" s="142"/>
    </row>
    <row r="414" spans="9:15" x14ac:dyDescent="0.25">
      <c r="I414" s="142"/>
      <c r="O414" s="142"/>
    </row>
    <row r="415" spans="9:15" x14ac:dyDescent="0.25">
      <c r="I415" s="142"/>
      <c r="O415" s="142"/>
    </row>
    <row r="416" spans="9:15" x14ac:dyDescent="0.25">
      <c r="I416" s="142"/>
      <c r="O416" s="142"/>
    </row>
    <row r="417" spans="9:15" x14ac:dyDescent="0.25">
      <c r="I417" s="142"/>
      <c r="O417" s="142"/>
    </row>
    <row r="418" spans="9:15" x14ac:dyDescent="0.25">
      <c r="I418" s="142"/>
      <c r="O418" s="142"/>
    </row>
    <row r="419" spans="9:15" x14ac:dyDescent="0.25">
      <c r="I419" s="142"/>
      <c r="O419" s="142"/>
    </row>
    <row r="420" spans="9:15" x14ac:dyDescent="0.25">
      <c r="I420" s="142"/>
      <c r="O420" s="142"/>
    </row>
    <row r="421" spans="9:15" x14ac:dyDescent="0.25">
      <c r="I421" s="142"/>
      <c r="O421" s="142"/>
    </row>
    <row r="422" spans="9:15" x14ac:dyDescent="0.25">
      <c r="I422" s="142"/>
      <c r="O422" s="142"/>
    </row>
    <row r="423" spans="9:15" x14ac:dyDescent="0.25">
      <c r="I423" s="142"/>
      <c r="O423" s="142"/>
    </row>
    <row r="424" spans="9:15" x14ac:dyDescent="0.25">
      <c r="I424" s="142"/>
      <c r="O424" s="142"/>
    </row>
    <row r="425" spans="9:15" x14ac:dyDescent="0.25">
      <c r="I425" s="142"/>
      <c r="O425" s="142"/>
    </row>
    <row r="426" spans="9:15" x14ac:dyDescent="0.25">
      <c r="I426" s="142"/>
      <c r="O426" s="142"/>
    </row>
    <row r="427" spans="9:15" x14ac:dyDescent="0.25">
      <c r="I427" s="142"/>
      <c r="O427" s="142"/>
    </row>
    <row r="428" spans="9:15" x14ac:dyDescent="0.25">
      <c r="I428" s="142"/>
      <c r="O428" s="142"/>
    </row>
    <row r="429" spans="9:15" x14ac:dyDescent="0.25">
      <c r="I429" s="142"/>
      <c r="O429" s="142"/>
    </row>
    <row r="430" spans="9:15" x14ac:dyDescent="0.25">
      <c r="I430" s="142"/>
      <c r="O430" s="142"/>
    </row>
    <row r="431" spans="9:15" x14ac:dyDescent="0.25">
      <c r="I431" s="142"/>
      <c r="O431" s="142"/>
    </row>
    <row r="432" spans="9:15" x14ac:dyDescent="0.25">
      <c r="I432" s="142"/>
      <c r="O432" s="142"/>
    </row>
    <row r="433" spans="9:15" x14ac:dyDescent="0.25">
      <c r="I433" s="142"/>
      <c r="O433" s="142"/>
    </row>
    <row r="434" spans="9:15" x14ac:dyDescent="0.25">
      <c r="I434" s="142"/>
      <c r="O434" s="142"/>
    </row>
    <row r="435" spans="9:15" x14ac:dyDescent="0.25">
      <c r="I435" s="142"/>
      <c r="O435" s="142"/>
    </row>
    <row r="436" spans="9:15" x14ac:dyDescent="0.25">
      <c r="I436" s="142"/>
      <c r="O436" s="142"/>
    </row>
    <row r="437" spans="9:15" x14ac:dyDescent="0.25">
      <c r="I437" s="142"/>
      <c r="O437" s="142"/>
    </row>
    <row r="438" spans="9:15" x14ac:dyDescent="0.25">
      <c r="I438" s="142"/>
      <c r="O438" s="142"/>
    </row>
    <row r="439" spans="9:15" x14ac:dyDescent="0.25">
      <c r="I439" s="142"/>
      <c r="O439" s="142"/>
    </row>
    <row r="440" spans="9:15" x14ac:dyDescent="0.25">
      <c r="I440" s="142"/>
      <c r="O440" s="142"/>
    </row>
    <row r="441" spans="9:15" x14ac:dyDescent="0.25">
      <c r="I441" s="142"/>
      <c r="O441" s="142"/>
    </row>
    <row r="442" spans="9:15" x14ac:dyDescent="0.25">
      <c r="I442" s="142"/>
      <c r="O442" s="142"/>
    </row>
    <row r="443" spans="9:15" x14ac:dyDescent="0.25">
      <c r="I443" s="142"/>
      <c r="O443" s="142"/>
    </row>
    <row r="444" spans="9:15" x14ac:dyDescent="0.25">
      <c r="I444" s="142"/>
      <c r="O444" s="142"/>
    </row>
    <row r="445" spans="9:15" x14ac:dyDescent="0.25">
      <c r="I445" s="142"/>
      <c r="O445" s="142"/>
    </row>
    <row r="446" spans="9:15" x14ac:dyDescent="0.25">
      <c r="I446" s="142"/>
      <c r="O446" s="142"/>
    </row>
    <row r="447" spans="9:15" x14ac:dyDescent="0.25">
      <c r="I447" s="142"/>
      <c r="O447" s="142"/>
    </row>
    <row r="448" spans="9:15" x14ac:dyDescent="0.25">
      <c r="I448" s="142"/>
      <c r="O448" s="142"/>
    </row>
    <row r="449" spans="9:15" x14ac:dyDescent="0.25">
      <c r="I449" s="142"/>
      <c r="O449" s="142"/>
    </row>
    <row r="450" spans="9:15" x14ac:dyDescent="0.25">
      <c r="I450" s="142"/>
      <c r="O450" s="142"/>
    </row>
    <row r="451" spans="9:15" x14ac:dyDescent="0.25">
      <c r="I451" s="142"/>
      <c r="O451" s="142"/>
    </row>
    <row r="452" spans="9:15" x14ac:dyDescent="0.25">
      <c r="I452" s="142"/>
      <c r="O452" s="142"/>
    </row>
    <row r="453" spans="9:15" x14ac:dyDescent="0.25">
      <c r="I453" s="142"/>
      <c r="O453" s="142"/>
    </row>
    <row r="454" spans="9:15" x14ac:dyDescent="0.25">
      <c r="I454" s="142"/>
      <c r="O454" s="142"/>
    </row>
    <row r="455" spans="9:15" x14ac:dyDescent="0.25">
      <c r="I455" s="142"/>
      <c r="O455" s="142"/>
    </row>
    <row r="456" spans="9:15" x14ac:dyDescent="0.25">
      <c r="I456" s="142"/>
      <c r="O456" s="142"/>
    </row>
    <row r="457" spans="9:15" x14ac:dyDescent="0.25">
      <c r="I457" s="142"/>
      <c r="O457" s="142"/>
    </row>
    <row r="458" spans="9:15" x14ac:dyDescent="0.25">
      <c r="I458" s="142"/>
      <c r="O458" s="142"/>
    </row>
    <row r="459" spans="9:15" x14ac:dyDescent="0.25">
      <c r="I459" s="142"/>
      <c r="O459" s="142"/>
    </row>
    <row r="460" spans="9:15" x14ac:dyDescent="0.25">
      <c r="I460" s="142"/>
      <c r="O460" s="142"/>
    </row>
    <row r="461" spans="9:15" x14ac:dyDescent="0.25">
      <c r="I461" s="142"/>
      <c r="O461" s="142"/>
    </row>
    <row r="462" spans="9:15" x14ac:dyDescent="0.25">
      <c r="I462" s="142"/>
      <c r="O462" s="142"/>
    </row>
    <row r="463" spans="9:15" x14ac:dyDescent="0.25">
      <c r="I463" s="142"/>
      <c r="O463" s="142"/>
    </row>
    <row r="464" spans="9:15" x14ac:dyDescent="0.25">
      <c r="I464" s="142"/>
      <c r="O464" s="142"/>
    </row>
    <row r="465" spans="9:15" x14ac:dyDescent="0.25">
      <c r="I465" s="142"/>
      <c r="O465" s="142"/>
    </row>
    <row r="466" spans="9:15" x14ac:dyDescent="0.25">
      <c r="I466" s="142"/>
      <c r="O466" s="142"/>
    </row>
    <row r="467" spans="9:15" x14ac:dyDescent="0.25">
      <c r="I467" s="142"/>
      <c r="O467" s="142"/>
    </row>
    <row r="468" spans="9:15" x14ac:dyDescent="0.25">
      <c r="I468" s="142"/>
      <c r="O468" s="142"/>
    </row>
    <row r="469" spans="9:15" x14ac:dyDescent="0.25">
      <c r="I469" s="142"/>
      <c r="O469" s="142"/>
    </row>
    <row r="470" spans="9:15" x14ac:dyDescent="0.25">
      <c r="I470" s="142"/>
      <c r="O470" s="142"/>
    </row>
    <row r="471" spans="9:15" x14ac:dyDescent="0.25">
      <c r="I471" s="142"/>
      <c r="O471" s="142"/>
    </row>
    <row r="472" spans="9:15" x14ac:dyDescent="0.25">
      <c r="I472" s="142"/>
      <c r="O472" s="142"/>
    </row>
    <row r="473" spans="9:15" x14ac:dyDescent="0.25">
      <c r="I473" s="142"/>
      <c r="O473" s="142"/>
    </row>
    <row r="474" spans="9:15" x14ac:dyDescent="0.25">
      <c r="I474" s="142"/>
      <c r="O474" s="142"/>
    </row>
    <row r="475" spans="9:15" x14ac:dyDescent="0.25">
      <c r="I475" s="142"/>
      <c r="O475" s="142"/>
    </row>
    <row r="476" spans="9:15" x14ac:dyDescent="0.25">
      <c r="I476" s="142"/>
      <c r="O476" s="142"/>
    </row>
    <row r="477" spans="9:15" x14ac:dyDescent="0.25">
      <c r="I477" s="142"/>
      <c r="O477" s="142"/>
    </row>
    <row r="478" spans="9:15" x14ac:dyDescent="0.25">
      <c r="I478" s="142"/>
      <c r="O478" s="142"/>
    </row>
    <row r="479" spans="9:15" x14ac:dyDescent="0.25">
      <c r="I479" s="142"/>
      <c r="O479" s="142"/>
    </row>
    <row r="480" spans="9:15" x14ac:dyDescent="0.25">
      <c r="I480" s="142"/>
      <c r="O480" s="142"/>
    </row>
    <row r="481" spans="9:15" x14ac:dyDescent="0.25">
      <c r="I481" s="142"/>
      <c r="O481" s="142"/>
    </row>
    <row r="482" spans="9:15" x14ac:dyDescent="0.25">
      <c r="I482" s="142"/>
      <c r="O482" s="142"/>
    </row>
    <row r="483" spans="9:15" x14ac:dyDescent="0.25">
      <c r="I483" s="142"/>
      <c r="O483" s="142"/>
    </row>
    <row r="484" spans="9:15" x14ac:dyDescent="0.25">
      <c r="I484" s="142"/>
      <c r="O484" s="142"/>
    </row>
    <row r="485" spans="9:15" x14ac:dyDescent="0.25">
      <c r="I485" s="142"/>
      <c r="O485" s="142"/>
    </row>
    <row r="486" spans="9:15" x14ac:dyDescent="0.25">
      <c r="I486" s="142"/>
      <c r="O486" s="142"/>
    </row>
    <row r="487" spans="9:15" x14ac:dyDescent="0.25">
      <c r="I487" s="142"/>
      <c r="O487" s="142"/>
    </row>
    <row r="488" spans="9:15" x14ac:dyDescent="0.25">
      <c r="I488" s="142"/>
      <c r="O488" s="142"/>
    </row>
    <row r="489" spans="9:15" x14ac:dyDescent="0.25">
      <c r="I489" s="142"/>
      <c r="O489" s="142"/>
    </row>
    <row r="490" spans="9:15" x14ac:dyDescent="0.25">
      <c r="I490" s="142"/>
      <c r="O490" s="142"/>
    </row>
    <row r="491" spans="9:15" x14ac:dyDescent="0.25">
      <c r="I491" s="142"/>
      <c r="O491" s="142"/>
    </row>
    <row r="492" spans="9:15" x14ac:dyDescent="0.25">
      <c r="I492" s="142"/>
      <c r="O492" s="142"/>
    </row>
    <row r="493" spans="9:15" x14ac:dyDescent="0.25">
      <c r="I493" s="142"/>
      <c r="O493" s="142"/>
    </row>
    <row r="494" spans="9:15" x14ac:dyDescent="0.25">
      <c r="I494" s="142"/>
      <c r="O494" s="142"/>
    </row>
    <row r="495" spans="9:15" x14ac:dyDescent="0.25">
      <c r="I495" s="142"/>
      <c r="O495" s="142"/>
    </row>
    <row r="496" spans="9:15" x14ac:dyDescent="0.25">
      <c r="I496" s="142"/>
      <c r="O496" s="142"/>
    </row>
    <row r="497" spans="9:15" x14ac:dyDescent="0.25">
      <c r="I497" s="142"/>
      <c r="O497" s="142"/>
    </row>
    <row r="498" spans="9:15" x14ac:dyDescent="0.25">
      <c r="I498" s="142"/>
      <c r="O498" s="142"/>
    </row>
    <row r="499" spans="9:15" x14ac:dyDescent="0.25">
      <c r="I499" s="142"/>
      <c r="O499" s="142"/>
    </row>
    <row r="500" spans="9:15" x14ac:dyDescent="0.25">
      <c r="I500" s="142"/>
      <c r="O500" s="142"/>
    </row>
    <row r="501" spans="9:15" x14ac:dyDescent="0.25">
      <c r="I501" s="142"/>
      <c r="O501" s="142"/>
    </row>
    <row r="502" spans="9:15" x14ac:dyDescent="0.25">
      <c r="I502" s="142"/>
      <c r="O502" s="142"/>
    </row>
    <row r="503" spans="9:15" x14ac:dyDescent="0.25">
      <c r="I503" s="142"/>
      <c r="O503" s="142"/>
    </row>
    <row r="504" spans="9:15" x14ac:dyDescent="0.25">
      <c r="I504" s="142"/>
      <c r="O504" s="142"/>
    </row>
    <row r="505" spans="9:15" x14ac:dyDescent="0.25">
      <c r="I505" s="142"/>
      <c r="O505" s="142"/>
    </row>
    <row r="506" spans="9:15" x14ac:dyDescent="0.25">
      <c r="I506" s="142"/>
      <c r="O506" s="142"/>
    </row>
    <row r="507" spans="9:15" x14ac:dyDescent="0.25">
      <c r="I507" s="142"/>
      <c r="O507" s="142"/>
    </row>
    <row r="508" spans="9:15" x14ac:dyDescent="0.25">
      <c r="I508" s="142"/>
      <c r="O508" s="142"/>
    </row>
    <row r="509" spans="9:15" x14ac:dyDescent="0.25">
      <c r="I509" s="142"/>
      <c r="O509" s="142"/>
    </row>
    <row r="510" spans="9:15" x14ac:dyDescent="0.25">
      <c r="I510" s="142"/>
      <c r="O510" s="142"/>
    </row>
    <row r="511" spans="9:15" x14ac:dyDescent="0.25">
      <c r="I511" s="142"/>
      <c r="O511" s="142"/>
    </row>
    <row r="512" spans="9:15" x14ac:dyDescent="0.25">
      <c r="I512" s="142"/>
      <c r="O512" s="142"/>
    </row>
    <row r="513" spans="9:15" x14ac:dyDescent="0.25">
      <c r="I513" s="142"/>
      <c r="O513" s="142"/>
    </row>
    <row r="514" spans="9:15" x14ac:dyDescent="0.25">
      <c r="I514" s="142"/>
      <c r="O514" s="142"/>
    </row>
    <row r="515" spans="9:15" x14ac:dyDescent="0.25">
      <c r="I515" s="142"/>
      <c r="O515" s="142"/>
    </row>
    <row r="516" spans="9:15" x14ac:dyDescent="0.25">
      <c r="I516" s="142"/>
      <c r="O516" s="142"/>
    </row>
    <row r="517" spans="9:15" x14ac:dyDescent="0.25">
      <c r="I517" s="142"/>
      <c r="O517" s="142"/>
    </row>
    <row r="518" spans="9:15" x14ac:dyDescent="0.25">
      <c r="I518" s="142"/>
      <c r="O518" s="142"/>
    </row>
    <row r="519" spans="9:15" x14ac:dyDescent="0.25">
      <c r="I519" s="142"/>
      <c r="O519" s="142"/>
    </row>
    <row r="520" spans="9:15" x14ac:dyDescent="0.25">
      <c r="I520" s="142"/>
      <c r="O520" s="142"/>
    </row>
    <row r="521" spans="9:15" x14ac:dyDescent="0.25">
      <c r="I521" s="142"/>
      <c r="O521" s="142"/>
    </row>
    <row r="522" spans="9:15" x14ac:dyDescent="0.25">
      <c r="I522" s="142"/>
      <c r="O522" s="142"/>
    </row>
    <row r="523" spans="9:15" x14ac:dyDescent="0.25">
      <c r="I523" s="142"/>
      <c r="O523" s="142"/>
    </row>
    <row r="524" spans="9:15" x14ac:dyDescent="0.25">
      <c r="I524" s="142"/>
      <c r="O524" s="142"/>
    </row>
    <row r="525" spans="9:15" x14ac:dyDescent="0.25">
      <c r="I525" s="142"/>
      <c r="O525" s="142"/>
    </row>
    <row r="526" spans="9:15" x14ac:dyDescent="0.25">
      <c r="I526" s="142"/>
      <c r="O526" s="142"/>
    </row>
    <row r="527" spans="9:15" x14ac:dyDescent="0.25">
      <c r="I527" s="142"/>
      <c r="O527" s="142"/>
    </row>
    <row r="528" spans="9:15" x14ac:dyDescent="0.25">
      <c r="I528" s="142"/>
      <c r="O528" s="142"/>
    </row>
    <row r="529" spans="9:15" x14ac:dyDescent="0.25">
      <c r="I529" s="142"/>
      <c r="O529" s="142"/>
    </row>
    <row r="530" spans="9:15" x14ac:dyDescent="0.25">
      <c r="I530" s="142"/>
      <c r="O530" s="142"/>
    </row>
    <row r="531" spans="9:15" x14ac:dyDescent="0.25">
      <c r="I531" s="142"/>
      <c r="O531" s="142"/>
    </row>
    <row r="532" spans="9:15" x14ac:dyDescent="0.25">
      <c r="I532" s="142"/>
      <c r="O532" s="142"/>
    </row>
    <row r="533" spans="9:15" x14ac:dyDescent="0.25">
      <c r="I533" s="142"/>
      <c r="O533" s="142"/>
    </row>
    <row r="534" spans="9:15" x14ac:dyDescent="0.25">
      <c r="I534" s="142"/>
      <c r="O534" s="142"/>
    </row>
    <row r="535" spans="9:15" x14ac:dyDescent="0.25">
      <c r="I535" s="142"/>
      <c r="O535" s="142"/>
    </row>
    <row r="536" spans="9:15" x14ac:dyDescent="0.25">
      <c r="I536" s="142"/>
      <c r="O536" s="142"/>
    </row>
    <row r="537" spans="9:15" x14ac:dyDescent="0.25">
      <c r="I537" s="142"/>
      <c r="O537" s="142"/>
    </row>
    <row r="538" spans="9:15" x14ac:dyDescent="0.25">
      <c r="I538" s="142"/>
      <c r="O538" s="142"/>
    </row>
    <row r="539" spans="9:15" x14ac:dyDescent="0.25">
      <c r="I539" s="142"/>
      <c r="O539" s="142"/>
    </row>
    <row r="540" spans="9:15" x14ac:dyDescent="0.25">
      <c r="I540" s="142"/>
      <c r="O540" s="142"/>
    </row>
    <row r="541" spans="9:15" x14ac:dyDescent="0.25">
      <c r="I541" s="142"/>
      <c r="O541" s="142"/>
    </row>
    <row r="542" spans="9:15" x14ac:dyDescent="0.25">
      <c r="I542" s="142"/>
      <c r="O542" s="142"/>
    </row>
    <row r="543" spans="9:15" x14ac:dyDescent="0.25">
      <c r="I543" s="142"/>
      <c r="O543" s="142"/>
    </row>
    <row r="544" spans="9:15" x14ac:dyDescent="0.25">
      <c r="I544" s="142"/>
      <c r="O544" s="142"/>
    </row>
    <row r="545" spans="9:15" x14ac:dyDescent="0.25">
      <c r="I545" s="142"/>
      <c r="O545" s="142"/>
    </row>
    <row r="546" spans="9:15" x14ac:dyDescent="0.25">
      <c r="I546" s="142"/>
      <c r="O546" s="142"/>
    </row>
    <row r="547" spans="9:15" x14ac:dyDescent="0.25">
      <c r="I547" s="142"/>
      <c r="O547" s="142"/>
    </row>
    <row r="548" spans="9:15" x14ac:dyDescent="0.25">
      <c r="I548" s="142"/>
      <c r="O548" s="142"/>
    </row>
    <row r="549" spans="9:15" x14ac:dyDescent="0.25">
      <c r="I549" s="142"/>
      <c r="O549" s="142"/>
    </row>
    <row r="550" spans="9:15" x14ac:dyDescent="0.25">
      <c r="I550" s="142"/>
      <c r="O550" s="142"/>
    </row>
    <row r="551" spans="9:15" x14ac:dyDescent="0.25">
      <c r="I551" s="142"/>
      <c r="O551" s="142"/>
    </row>
    <row r="552" spans="9:15" x14ac:dyDescent="0.25">
      <c r="I552" s="142"/>
      <c r="O552" s="142"/>
    </row>
    <row r="553" spans="9:15" x14ac:dyDescent="0.25">
      <c r="I553" s="142"/>
      <c r="O553" s="142"/>
    </row>
    <row r="554" spans="9:15" x14ac:dyDescent="0.25">
      <c r="I554" s="142"/>
      <c r="O554" s="142"/>
    </row>
    <row r="555" spans="9:15" x14ac:dyDescent="0.25">
      <c r="I555" s="142"/>
      <c r="O555" s="142"/>
    </row>
    <row r="556" spans="9:15" x14ac:dyDescent="0.25">
      <c r="I556" s="142"/>
      <c r="O556" s="142"/>
    </row>
    <row r="557" spans="9:15" x14ac:dyDescent="0.25">
      <c r="I557" s="142"/>
      <c r="O557" s="142"/>
    </row>
    <row r="558" spans="9:15" x14ac:dyDescent="0.25">
      <c r="I558" s="142"/>
      <c r="O558" s="142"/>
    </row>
    <row r="559" spans="9:15" x14ac:dyDescent="0.25">
      <c r="I559" s="142"/>
      <c r="O559" s="142"/>
    </row>
    <row r="560" spans="9:15" x14ac:dyDescent="0.25">
      <c r="I560" s="142"/>
      <c r="O560" s="142"/>
    </row>
    <row r="561" spans="9:15" x14ac:dyDescent="0.25">
      <c r="I561" s="142"/>
      <c r="O561" s="142"/>
    </row>
    <row r="562" spans="9:15" x14ac:dyDescent="0.25">
      <c r="I562" s="142"/>
      <c r="O562" s="142"/>
    </row>
    <row r="563" spans="9:15" x14ac:dyDescent="0.25">
      <c r="I563" s="142"/>
      <c r="O563" s="142"/>
    </row>
    <row r="564" spans="9:15" x14ac:dyDescent="0.25">
      <c r="I564" s="142"/>
      <c r="O564" s="142"/>
    </row>
    <row r="565" spans="9:15" x14ac:dyDescent="0.25">
      <c r="I565" s="142"/>
      <c r="O565" s="142"/>
    </row>
    <row r="566" spans="9:15" x14ac:dyDescent="0.25">
      <c r="I566" s="142"/>
      <c r="O566" s="142"/>
    </row>
    <row r="567" spans="9:15" x14ac:dyDescent="0.25">
      <c r="I567" s="142"/>
      <c r="O567" s="142"/>
    </row>
    <row r="568" spans="9:15" x14ac:dyDescent="0.25">
      <c r="I568" s="142"/>
      <c r="O568" s="142"/>
    </row>
    <row r="569" spans="9:15" x14ac:dyDescent="0.25">
      <c r="I569" s="142"/>
      <c r="O569" s="142"/>
    </row>
    <row r="570" spans="9:15" x14ac:dyDescent="0.25">
      <c r="I570" s="142"/>
      <c r="O570" s="142"/>
    </row>
    <row r="571" spans="9:15" x14ac:dyDescent="0.25">
      <c r="I571" s="142"/>
      <c r="O571" s="142"/>
    </row>
    <row r="572" spans="9:15" x14ac:dyDescent="0.25">
      <c r="I572" s="142"/>
      <c r="O572" s="142"/>
    </row>
    <row r="573" spans="9:15" x14ac:dyDescent="0.25">
      <c r="I573" s="142"/>
      <c r="O573" s="142"/>
    </row>
    <row r="574" spans="9:15" x14ac:dyDescent="0.25">
      <c r="I574" s="142"/>
      <c r="O574" s="142"/>
    </row>
    <row r="575" spans="9:15" x14ac:dyDescent="0.25">
      <c r="I575" s="142"/>
      <c r="O575" s="142"/>
    </row>
    <row r="576" spans="9:15" x14ac:dyDescent="0.25">
      <c r="I576" s="142"/>
      <c r="O576" s="142"/>
    </row>
    <row r="577" spans="9:15" x14ac:dyDescent="0.25">
      <c r="I577" s="142"/>
      <c r="O577" s="142"/>
    </row>
    <row r="578" spans="9:15" x14ac:dyDescent="0.25">
      <c r="I578" s="142"/>
      <c r="O578" s="142"/>
    </row>
    <row r="579" spans="9:15" x14ac:dyDescent="0.25">
      <c r="I579" s="142"/>
      <c r="O579" s="142"/>
    </row>
    <row r="580" spans="9:15" x14ac:dyDescent="0.25">
      <c r="I580" s="142"/>
      <c r="O580" s="142"/>
    </row>
    <row r="581" spans="9:15" x14ac:dyDescent="0.25">
      <c r="I581" s="142"/>
      <c r="O581" s="142"/>
    </row>
    <row r="582" spans="9:15" x14ac:dyDescent="0.25">
      <c r="I582" s="142"/>
      <c r="O582" s="142"/>
    </row>
    <row r="583" spans="9:15" x14ac:dyDescent="0.25">
      <c r="I583" s="142"/>
      <c r="O583" s="142"/>
    </row>
    <row r="584" spans="9:15" x14ac:dyDescent="0.25">
      <c r="I584" s="142"/>
      <c r="O584" s="142"/>
    </row>
    <row r="585" spans="9:15" x14ac:dyDescent="0.25">
      <c r="I585" s="142"/>
      <c r="O585" s="142"/>
    </row>
    <row r="586" spans="9:15" x14ac:dyDescent="0.25">
      <c r="I586" s="142"/>
      <c r="O586" s="142"/>
    </row>
    <row r="587" spans="9:15" x14ac:dyDescent="0.25">
      <c r="I587" s="142"/>
      <c r="O587" s="142"/>
    </row>
    <row r="588" spans="9:15" x14ac:dyDescent="0.25">
      <c r="I588" s="142"/>
      <c r="O588" s="142"/>
    </row>
    <row r="589" spans="9:15" x14ac:dyDescent="0.25">
      <c r="I589" s="142"/>
      <c r="O589" s="142"/>
    </row>
    <row r="590" spans="9:15" x14ac:dyDescent="0.25">
      <c r="I590" s="142"/>
      <c r="O590" s="142"/>
    </row>
    <row r="591" spans="9:15" x14ac:dyDescent="0.25">
      <c r="I591" s="142"/>
      <c r="O591" s="142"/>
    </row>
    <row r="592" spans="9:15" x14ac:dyDescent="0.25">
      <c r="I592" s="142"/>
      <c r="O592" s="142"/>
    </row>
    <row r="593" spans="9:15" x14ac:dyDescent="0.25">
      <c r="I593" s="142"/>
      <c r="O593" s="142"/>
    </row>
    <row r="594" spans="9:15" x14ac:dyDescent="0.25">
      <c r="I594" s="142"/>
      <c r="O594" s="142"/>
    </row>
    <row r="595" spans="9:15" x14ac:dyDescent="0.25">
      <c r="I595" s="142"/>
      <c r="O595" s="142"/>
    </row>
    <row r="596" spans="9:15" x14ac:dyDescent="0.25">
      <c r="I596" s="142"/>
      <c r="O596" s="142"/>
    </row>
    <row r="597" spans="9:15" x14ac:dyDescent="0.25">
      <c r="I597" s="142"/>
      <c r="O597" s="142"/>
    </row>
    <row r="598" spans="9:15" x14ac:dyDescent="0.25">
      <c r="I598" s="142"/>
      <c r="O598" s="142"/>
    </row>
    <row r="599" spans="9:15" x14ac:dyDescent="0.25">
      <c r="I599" s="142"/>
      <c r="O599" s="142"/>
    </row>
    <row r="600" spans="9:15" x14ac:dyDescent="0.25">
      <c r="I600" s="142"/>
      <c r="O600" s="142"/>
    </row>
    <row r="601" spans="9:15" x14ac:dyDescent="0.25">
      <c r="I601" s="142"/>
      <c r="O601" s="142"/>
    </row>
    <row r="602" spans="9:15" x14ac:dyDescent="0.25">
      <c r="I602" s="142"/>
      <c r="O602" s="142"/>
    </row>
    <row r="603" spans="9:15" x14ac:dyDescent="0.25">
      <c r="I603" s="142"/>
      <c r="O603" s="142"/>
    </row>
    <row r="604" spans="9:15" x14ac:dyDescent="0.25">
      <c r="I604" s="142"/>
      <c r="O604" s="142"/>
    </row>
    <row r="605" spans="9:15" x14ac:dyDescent="0.25">
      <c r="I605" s="142"/>
      <c r="O605" s="142"/>
    </row>
    <row r="606" spans="9:15" x14ac:dyDescent="0.25">
      <c r="I606" s="142"/>
      <c r="O606" s="142"/>
    </row>
    <row r="607" spans="9:15" x14ac:dyDescent="0.25">
      <c r="I607" s="142"/>
      <c r="O607" s="142"/>
    </row>
    <row r="608" spans="9:15" x14ac:dyDescent="0.25">
      <c r="I608" s="142"/>
      <c r="O608" s="142"/>
    </row>
    <row r="609" spans="9:15" x14ac:dyDescent="0.25">
      <c r="I609" s="142"/>
      <c r="O609" s="142"/>
    </row>
    <row r="610" spans="9:15" x14ac:dyDescent="0.25">
      <c r="I610" s="142"/>
      <c r="O610" s="142"/>
    </row>
    <row r="611" spans="9:15" x14ac:dyDescent="0.25">
      <c r="I611" s="142"/>
      <c r="O611" s="142"/>
    </row>
    <row r="612" spans="9:15" x14ac:dyDescent="0.25">
      <c r="I612" s="142"/>
      <c r="O612" s="142"/>
    </row>
    <row r="613" spans="9:15" x14ac:dyDescent="0.25">
      <c r="I613" s="142"/>
      <c r="O613" s="142"/>
    </row>
    <row r="614" spans="9:15" x14ac:dyDescent="0.25">
      <c r="I614" s="142"/>
      <c r="O614" s="142"/>
    </row>
    <row r="615" spans="9:15" x14ac:dyDescent="0.25">
      <c r="I615" s="142"/>
      <c r="O615" s="142"/>
    </row>
    <row r="616" spans="9:15" x14ac:dyDescent="0.25">
      <c r="I616" s="142"/>
      <c r="O616" s="142"/>
    </row>
    <row r="617" spans="9:15" x14ac:dyDescent="0.25">
      <c r="I617" s="142"/>
      <c r="O617" s="142"/>
    </row>
    <row r="618" spans="9:15" x14ac:dyDescent="0.25">
      <c r="I618" s="142"/>
      <c r="O618" s="142"/>
    </row>
    <row r="619" spans="9:15" x14ac:dyDescent="0.25">
      <c r="I619" s="142"/>
      <c r="O619" s="142"/>
    </row>
    <row r="620" spans="9:15" x14ac:dyDescent="0.25">
      <c r="I620" s="142"/>
      <c r="O620" s="142"/>
    </row>
    <row r="621" spans="9:15" x14ac:dyDescent="0.25">
      <c r="I621" s="142"/>
      <c r="O621" s="142"/>
    </row>
    <row r="622" spans="9:15" x14ac:dyDescent="0.25">
      <c r="I622" s="142"/>
      <c r="O622" s="142"/>
    </row>
    <row r="623" spans="9:15" x14ac:dyDescent="0.25">
      <c r="I623" s="142"/>
      <c r="O623" s="142"/>
    </row>
    <row r="624" spans="9:15" x14ac:dyDescent="0.25">
      <c r="I624" s="142"/>
      <c r="O624" s="142"/>
    </row>
    <row r="625" spans="9:15" x14ac:dyDescent="0.25">
      <c r="I625" s="142"/>
      <c r="O625" s="142"/>
    </row>
    <row r="626" spans="9:15" x14ac:dyDescent="0.25">
      <c r="I626" s="142"/>
      <c r="O626" s="142"/>
    </row>
    <row r="627" spans="9:15" x14ac:dyDescent="0.25">
      <c r="I627" s="142"/>
      <c r="O627" s="142"/>
    </row>
    <row r="628" spans="9:15" x14ac:dyDescent="0.25">
      <c r="I628" s="142"/>
      <c r="O628" s="142"/>
    </row>
    <row r="629" spans="9:15" x14ac:dyDescent="0.25">
      <c r="I629" s="142"/>
      <c r="O629" s="142"/>
    </row>
    <row r="630" spans="9:15" x14ac:dyDescent="0.25">
      <c r="I630" s="142"/>
      <c r="O630" s="142"/>
    </row>
    <row r="631" spans="9:15" x14ac:dyDescent="0.25">
      <c r="I631" s="142"/>
      <c r="O631" s="142"/>
    </row>
    <row r="632" spans="9:15" x14ac:dyDescent="0.25">
      <c r="I632" s="142"/>
      <c r="O632" s="142"/>
    </row>
    <row r="633" spans="9:15" x14ac:dyDescent="0.25">
      <c r="I633" s="142"/>
      <c r="O633" s="142"/>
    </row>
    <row r="634" spans="9:15" x14ac:dyDescent="0.25">
      <c r="I634" s="142"/>
      <c r="O634" s="142"/>
    </row>
    <row r="635" spans="9:15" x14ac:dyDescent="0.25">
      <c r="I635" s="142"/>
      <c r="O635" s="142"/>
    </row>
    <row r="636" spans="9:15" x14ac:dyDescent="0.25">
      <c r="I636" s="142"/>
      <c r="O636" s="142"/>
    </row>
    <row r="637" spans="9:15" x14ac:dyDescent="0.25">
      <c r="I637" s="142"/>
      <c r="O637" s="142"/>
    </row>
    <row r="638" spans="9:15" x14ac:dyDescent="0.25">
      <c r="I638" s="142"/>
      <c r="O638" s="142"/>
    </row>
    <row r="639" spans="9:15" x14ac:dyDescent="0.25">
      <c r="I639" s="142"/>
      <c r="O639" s="142"/>
    </row>
    <row r="640" spans="9:15" x14ac:dyDescent="0.25">
      <c r="I640" s="142"/>
      <c r="O640" s="142"/>
    </row>
    <row r="641" spans="9:15" x14ac:dyDescent="0.25">
      <c r="I641" s="142"/>
      <c r="O641" s="142"/>
    </row>
    <row r="642" spans="9:15" x14ac:dyDescent="0.25">
      <c r="I642" s="142"/>
      <c r="O642" s="142"/>
    </row>
    <row r="643" spans="9:15" x14ac:dyDescent="0.25">
      <c r="I643" s="142"/>
      <c r="O643" s="142"/>
    </row>
    <row r="644" spans="9:15" x14ac:dyDescent="0.25">
      <c r="I644" s="142"/>
      <c r="O644" s="142"/>
    </row>
    <row r="645" spans="9:15" x14ac:dyDescent="0.25">
      <c r="I645" s="142"/>
      <c r="O645" s="142"/>
    </row>
    <row r="646" spans="9:15" x14ac:dyDescent="0.25">
      <c r="I646" s="142"/>
      <c r="O646" s="142"/>
    </row>
    <row r="647" spans="9:15" x14ac:dyDescent="0.25">
      <c r="I647" s="142"/>
      <c r="O647" s="142"/>
    </row>
    <row r="648" spans="9:15" x14ac:dyDescent="0.25">
      <c r="I648" s="142"/>
      <c r="O648" s="142"/>
    </row>
    <row r="649" spans="9:15" x14ac:dyDescent="0.25">
      <c r="I649" s="142"/>
      <c r="O649" s="142"/>
    </row>
    <row r="650" spans="9:15" x14ac:dyDescent="0.25">
      <c r="I650" s="142"/>
      <c r="O650" s="142"/>
    </row>
    <row r="651" spans="9:15" x14ac:dyDescent="0.25">
      <c r="I651" s="142"/>
      <c r="O651" s="142"/>
    </row>
    <row r="652" spans="9:15" x14ac:dyDescent="0.25">
      <c r="I652" s="142"/>
      <c r="O652" s="142"/>
    </row>
    <row r="653" spans="9:15" x14ac:dyDescent="0.25">
      <c r="I653" s="142"/>
      <c r="O653" s="142"/>
    </row>
    <row r="654" spans="9:15" x14ac:dyDescent="0.25">
      <c r="I654" s="142"/>
      <c r="O654" s="142"/>
    </row>
    <row r="655" spans="9:15" x14ac:dyDescent="0.25">
      <c r="I655" s="142"/>
      <c r="O655" s="142"/>
    </row>
    <row r="656" spans="9:15" x14ac:dyDescent="0.25">
      <c r="I656" s="142"/>
      <c r="O656" s="142"/>
    </row>
    <row r="657" spans="9:15" x14ac:dyDescent="0.25">
      <c r="I657" s="142"/>
      <c r="O657" s="142"/>
    </row>
    <row r="658" spans="9:15" x14ac:dyDescent="0.25">
      <c r="I658" s="142"/>
      <c r="O658" s="142"/>
    </row>
    <row r="659" spans="9:15" x14ac:dyDescent="0.25">
      <c r="I659" s="142"/>
      <c r="O659" s="142"/>
    </row>
    <row r="660" spans="9:15" x14ac:dyDescent="0.25">
      <c r="I660" s="142"/>
      <c r="O660" s="142"/>
    </row>
    <row r="661" spans="9:15" x14ac:dyDescent="0.25">
      <c r="I661" s="142"/>
      <c r="O661" s="142"/>
    </row>
    <row r="662" spans="9:15" x14ac:dyDescent="0.25">
      <c r="I662" s="142"/>
      <c r="O662" s="142"/>
    </row>
    <row r="663" spans="9:15" x14ac:dyDescent="0.25">
      <c r="I663" s="142"/>
      <c r="O663" s="142"/>
    </row>
    <row r="664" spans="9:15" x14ac:dyDescent="0.25">
      <c r="I664" s="142"/>
      <c r="O664" s="142"/>
    </row>
    <row r="665" spans="9:15" x14ac:dyDescent="0.25">
      <c r="I665" s="142"/>
      <c r="O665" s="142"/>
    </row>
    <row r="666" spans="9:15" x14ac:dyDescent="0.25">
      <c r="I666" s="142"/>
      <c r="O666" s="142"/>
    </row>
    <row r="667" spans="9:15" x14ac:dyDescent="0.25">
      <c r="I667" s="142"/>
      <c r="O667" s="142"/>
    </row>
    <row r="668" spans="9:15" x14ac:dyDescent="0.25">
      <c r="I668" s="142"/>
      <c r="O668" s="142"/>
    </row>
    <row r="669" spans="9:15" x14ac:dyDescent="0.25">
      <c r="I669" s="142"/>
      <c r="O669" s="142"/>
    </row>
    <row r="670" spans="9:15" x14ac:dyDescent="0.25">
      <c r="I670" s="142"/>
      <c r="O670" s="142"/>
    </row>
    <row r="671" spans="9:15" x14ac:dyDescent="0.25">
      <c r="I671" s="142"/>
      <c r="O671" s="142"/>
    </row>
    <row r="672" spans="9:15" x14ac:dyDescent="0.25">
      <c r="I672" s="142"/>
      <c r="O672" s="142"/>
    </row>
    <row r="673" spans="9:15" x14ac:dyDescent="0.25">
      <c r="I673" s="142"/>
      <c r="O673" s="142"/>
    </row>
    <row r="674" spans="9:15" x14ac:dyDescent="0.25">
      <c r="I674" s="142"/>
      <c r="O674" s="142"/>
    </row>
    <row r="675" spans="9:15" x14ac:dyDescent="0.25">
      <c r="I675" s="142"/>
      <c r="O675" s="142"/>
    </row>
    <row r="676" spans="9:15" x14ac:dyDescent="0.25">
      <c r="I676" s="142"/>
      <c r="O676" s="142"/>
    </row>
    <row r="677" spans="9:15" x14ac:dyDescent="0.25">
      <c r="I677" s="142"/>
      <c r="O677" s="142"/>
    </row>
    <row r="678" spans="9:15" x14ac:dyDescent="0.25">
      <c r="I678" s="142"/>
      <c r="O678" s="142"/>
    </row>
    <row r="679" spans="9:15" x14ac:dyDescent="0.25">
      <c r="I679" s="142"/>
      <c r="O679" s="142"/>
    </row>
    <row r="680" spans="9:15" x14ac:dyDescent="0.25">
      <c r="I680" s="142"/>
      <c r="O680" s="142"/>
    </row>
    <row r="681" spans="9:15" x14ac:dyDescent="0.25">
      <c r="I681" s="142"/>
      <c r="O681" s="142"/>
    </row>
    <row r="682" spans="9:15" x14ac:dyDescent="0.25">
      <c r="I682" s="142"/>
      <c r="O682" s="142"/>
    </row>
    <row r="683" spans="9:15" x14ac:dyDescent="0.25">
      <c r="I683" s="142"/>
      <c r="O683" s="142"/>
    </row>
    <row r="684" spans="9:15" x14ac:dyDescent="0.25">
      <c r="I684" s="142"/>
      <c r="O684" s="142"/>
    </row>
    <row r="685" spans="9:15" x14ac:dyDescent="0.25">
      <c r="I685" s="142"/>
      <c r="O685" s="142"/>
    </row>
    <row r="686" spans="9:15" x14ac:dyDescent="0.25">
      <c r="I686" s="142"/>
      <c r="O686" s="142"/>
    </row>
    <row r="687" spans="9:15" x14ac:dyDescent="0.25">
      <c r="I687" s="142"/>
      <c r="O687" s="142"/>
    </row>
    <row r="688" spans="9:15" x14ac:dyDescent="0.25">
      <c r="I688" s="142"/>
      <c r="O688" s="142"/>
    </row>
    <row r="689" spans="9:15" x14ac:dyDescent="0.25">
      <c r="I689" s="142"/>
      <c r="O689" s="142"/>
    </row>
    <row r="690" spans="9:15" x14ac:dyDescent="0.25">
      <c r="I690" s="142"/>
      <c r="O690" s="142"/>
    </row>
    <row r="691" spans="9:15" x14ac:dyDescent="0.25">
      <c r="I691" s="142"/>
      <c r="O691" s="142"/>
    </row>
    <row r="692" spans="9:15" x14ac:dyDescent="0.25">
      <c r="I692" s="142"/>
      <c r="O692" s="142"/>
    </row>
    <row r="693" spans="9:15" x14ac:dyDescent="0.25">
      <c r="I693" s="142"/>
      <c r="O693" s="142"/>
    </row>
    <row r="694" spans="9:15" x14ac:dyDescent="0.25">
      <c r="I694" s="142"/>
      <c r="O694" s="142"/>
    </row>
    <row r="695" spans="9:15" x14ac:dyDescent="0.25">
      <c r="I695" s="142"/>
      <c r="O695" s="142"/>
    </row>
    <row r="696" spans="9:15" x14ac:dyDescent="0.25">
      <c r="I696" s="142"/>
      <c r="O696" s="142"/>
    </row>
    <row r="697" spans="9:15" x14ac:dyDescent="0.25">
      <c r="I697" s="142"/>
      <c r="O697" s="142"/>
    </row>
    <row r="698" spans="9:15" x14ac:dyDescent="0.25">
      <c r="I698" s="142"/>
      <c r="O698" s="142"/>
    </row>
    <row r="699" spans="9:15" x14ac:dyDescent="0.25">
      <c r="I699" s="142"/>
      <c r="O699" s="142"/>
    </row>
    <row r="700" spans="9:15" x14ac:dyDescent="0.25">
      <c r="I700" s="142"/>
      <c r="O700" s="142"/>
    </row>
    <row r="701" spans="9:15" x14ac:dyDescent="0.25">
      <c r="I701" s="142"/>
      <c r="O701" s="142"/>
    </row>
    <row r="702" spans="9:15" x14ac:dyDescent="0.25">
      <c r="I702" s="142"/>
      <c r="O702" s="142"/>
    </row>
    <row r="703" spans="9:15" x14ac:dyDescent="0.25">
      <c r="I703" s="142"/>
      <c r="O703" s="142"/>
    </row>
    <row r="704" spans="9:15" x14ac:dyDescent="0.25">
      <c r="I704" s="142"/>
      <c r="O704" s="142"/>
    </row>
    <row r="705" spans="9:15" x14ac:dyDescent="0.25">
      <c r="I705" s="142"/>
      <c r="O705" s="142"/>
    </row>
    <row r="706" spans="9:15" x14ac:dyDescent="0.25">
      <c r="I706" s="142"/>
      <c r="O706" s="142"/>
    </row>
    <row r="707" spans="9:15" x14ac:dyDescent="0.25">
      <c r="I707" s="142"/>
      <c r="O707" s="142"/>
    </row>
    <row r="708" spans="9:15" x14ac:dyDescent="0.25">
      <c r="I708" s="142"/>
      <c r="O708" s="142"/>
    </row>
    <row r="709" spans="9:15" x14ac:dyDescent="0.25">
      <c r="I709" s="142"/>
      <c r="O709" s="142"/>
    </row>
    <row r="710" spans="9:15" x14ac:dyDescent="0.25">
      <c r="I710" s="142"/>
      <c r="O710" s="142"/>
    </row>
    <row r="711" spans="9:15" x14ac:dyDescent="0.25">
      <c r="I711" s="142"/>
      <c r="O711" s="142"/>
    </row>
    <row r="712" spans="9:15" x14ac:dyDescent="0.25">
      <c r="I712" s="142"/>
      <c r="O712" s="142"/>
    </row>
    <row r="713" spans="9:15" x14ac:dyDescent="0.25">
      <c r="I713" s="142"/>
      <c r="O713" s="142"/>
    </row>
    <row r="714" spans="9:15" x14ac:dyDescent="0.25">
      <c r="I714" s="142"/>
      <c r="O714" s="142"/>
    </row>
    <row r="715" spans="9:15" x14ac:dyDescent="0.25">
      <c r="I715" s="142"/>
      <c r="O715" s="142"/>
    </row>
    <row r="716" spans="9:15" x14ac:dyDescent="0.25">
      <c r="I716" s="142"/>
      <c r="O716" s="142"/>
    </row>
    <row r="717" spans="9:15" x14ac:dyDescent="0.25">
      <c r="I717" s="142"/>
      <c r="O717" s="142"/>
    </row>
    <row r="718" spans="9:15" x14ac:dyDescent="0.25">
      <c r="I718" s="142"/>
      <c r="O718" s="142"/>
    </row>
    <row r="719" spans="9:15" x14ac:dyDescent="0.25">
      <c r="I719" s="142"/>
      <c r="O719" s="142"/>
    </row>
    <row r="720" spans="9:15" x14ac:dyDescent="0.25">
      <c r="I720" s="142"/>
      <c r="O720" s="142"/>
    </row>
    <row r="721" spans="9:15" x14ac:dyDescent="0.25">
      <c r="I721" s="142"/>
      <c r="O721" s="142"/>
    </row>
    <row r="722" spans="9:15" x14ac:dyDescent="0.25">
      <c r="I722" s="142"/>
      <c r="O722" s="142"/>
    </row>
    <row r="723" spans="9:15" x14ac:dyDescent="0.25">
      <c r="I723" s="142"/>
      <c r="O723" s="142"/>
    </row>
    <row r="724" spans="9:15" x14ac:dyDescent="0.25">
      <c r="I724" s="142"/>
      <c r="O724" s="142"/>
    </row>
    <row r="725" spans="9:15" x14ac:dyDescent="0.25">
      <c r="I725" s="142"/>
      <c r="O725" s="142"/>
    </row>
    <row r="726" spans="9:15" x14ac:dyDescent="0.25">
      <c r="I726" s="142"/>
      <c r="O726" s="142"/>
    </row>
    <row r="727" spans="9:15" x14ac:dyDescent="0.25">
      <c r="I727" s="142"/>
      <c r="O727" s="142"/>
    </row>
    <row r="728" spans="9:15" x14ac:dyDescent="0.25">
      <c r="I728" s="142"/>
      <c r="O728" s="142"/>
    </row>
    <row r="729" spans="9:15" x14ac:dyDescent="0.25">
      <c r="I729" s="142"/>
      <c r="O729" s="142"/>
    </row>
    <row r="730" spans="9:15" x14ac:dyDescent="0.25">
      <c r="I730" s="142"/>
      <c r="O730" s="142"/>
    </row>
    <row r="731" spans="9:15" x14ac:dyDescent="0.25">
      <c r="I731" s="142"/>
      <c r="O731" s="142"/>
    </row>
    <row r="732" spans="9:15" x14ac:dyDescent="0.25">
      <c r="I732" s="142"/>
      <c r="O732" s="142"/>
    </row>
    <row r="733" spans="9:15" x14ac:dyDescent="0.25">
      <c r="I733" s="142"/>
      <c r="O733" s="142"/>
    </row>
    <row r="734" spans="9:15" x14ac:dyDescent="0.25">
      <c r="I734" s="142"/>
      <c r="O734" s="142"/>
    </row>
    <row r="735" spans="9:15" x14ac:dyDescent="0.25">
      <c r="I735" s="142"/>
      <c r="O735" s="142"/>
    </row>
    <row r="736" spans="9:15" x14ac:dyDescent="0.25">
      <c r="I736" s="142"/>
      <c r="O736" s="142"/>
    </row>
    <row r="737" spans="9:15" x14ac:dyDescent="0.25">
      <c r="I737" s="142"/>
      <c r="O737" s="142"/>
    </row>
    <row r="738" spans="9:15" x14ac:dyDescent="0.25">
      <c r="I738" s="142"/>
      <c r="O738" s="142"/>
    </row>
    <row r="739" spans="9:15" x14ac:dyDescent="0.25">
      <c r="I739" s="142"/>
      <c r="O739" s="142"/>
    </row>
    <row r="740" spans="9:15" x14ac:dyDescent="0.25">
      <c r="I740" s="142"/>
      <c r="O740" s="142"/>
    </row>
    <row r="741" spans="9:15" x14ac:dyDescent="0.25">
      <c r="I741" s="142"/>
      <c r="O741" s="142"/>
    </row>
    <row r="742" spans="9:15" x14ac:dyDescent="0.25">
      <c r="I742" s="142"/>
      <c r="O742" s="142"/>
    </row>
    <row r="743" spans="9:15" x14ac:dyDescent="0.25">
      <c r="I743" s="142"/>
      <c r="O743" s="142"/>
    </row>
    <row r="744" spans="9:15" x14ac:dyDescent="0.25">
      <c r="I744" s="142"/>
      <c r="O744" s="142"/>
    </row>
    <row r="745" spans="9:15" x14ac:dyDescent="0.25">
      <c r="I745" s="142"/>
      <c r="O745" s="142"/>
    </row>
    <row r="746" spans="9:15" x14ac:dyDescent="0.25">
      <c r="I746" s="142"/>
      <c r="O746" s="142"/>
    </row>
    <row r="747" spans="9:15" x14ac:dyDescent="0.25">
      <c r="I747" s="142"/>
      <c r="O747" s="142"/>
    </row>
    <row r="748" spans="9:15" x14ac:dyDescent="0.25">
      <c r="I748" s="142"/>
      <c r="O748" s="142"/>
    </row>
    <row r="749" spans="9:15" x14ac:dyDescent="0.25">
      <c r="I749" s="142"/>
      <c r="O749" s="142"/>
    </row>
    <row r="750" spans="9:15" x14ac:dyDescent="0.25">
      <c r="I750" s="142"/>
      <c r="O750" s="142"/>
    </row>
    <row r="751" spans="9:15" x14ac:dyDescent="0.25">
      <c r="I751" s="142"/>
      <c r="O751" s="142"/>
    </row>
    <row r="752" spans="9:15" x14ac:dyDescent="0.25">
      <c r="I752" s="142"/>
      <c r="O752" s="142"/>
    </row>
    <row r="753" spans="9:15" x14ac:dyDescent="0.25">
      <c r="I753" s="142"/>
      <c r="O753" s="142"/>
    </row>
    <row r="754" spans="9:15" x14ac:dyDescent="0.25">
      <c r="I754" s="142"/>
      <c r="O754" s="142"/>
    </row>
    <row r="755" spans="9:15" x14ac:dyDescent="0.25">
      <c r="I755" s="142"/>
      <c r="O755" s="142"/>
    </row>
    <row r="756" spans="9:15" x14ac:dyDescent="0.25">
      <c r="I756" s="142"/>
      <c r="O756" s="142"/>
    </row>
    <row r="757" spans="9:15" x14ac:dyDescent="0.25">
      <c r="I757" s="142"/>
      <c r="O757" s="142"/>
    </row>
    <row r="758" spans="9:15" x14ac:dyDescent="0.25">
      <c r="I758" s="142"/>
      <c r="O758" s="142"/>
    </row>
    <row r="759" spans="9:15" x14ac:dyDescent="0.25">
      <c r="I759" s="142"/>
      <c r="O759" s="142"/>
    </row>
    <row r="760" spans="9:15" x14ac:dyDescent="0.25">
      <c r="I760" s="142"/>
      <c r="O760" s="142"/>
    </row>
    <row r="761" spans="9:15" x14ac:dyDescent="0.25">
      <c r="I761" s="142"/>
      <c r="O761" s="142"/>
    </row>
    <row r="762" spans="9:15" x14ac:dyDescent="0.25">
      <c r="I762" s="142"/>
      <c r="O762" s="142"/>
    </row>
    <row r="763" spans="9:15" x14ac:dyDescent="0.25">
      <c r="I763" s="142"/>
      <c r="O763" s="142"/>
    </row>
    <row r="764" spans="9:15" x14ac:dyDescent="0.25">
      <c r="I764" s="142"/>
      <c r="O764" s="142"/>
    </row>
    <row r="765" spans="9:15" x14ac:dyDescent="0.25">
      <c r="I765" s="142"/>
      <c r="O765" s="142"/>
    </row>
    <row r="766" spans="9:15" x14ac:dyDescent="0.25">
      <c r="I766" s="142"/>
      <c r="O766" s="142"/>
    </row>
    <row r="767" spans="9:15" x14ac:dyDescent="0.25">
      <c r="I767" s="142"/>
      <c r="O767" s="142"/>
    </row>
    <row r="768" spans="9:15" x14ac:dyDescent="0.25">
      <c r="I768" s="142"/>
      <c r="O768" s="142"/>
    </row>
    <row r="769" spans="9:15" x14ac:dyDescent="0.25">
      <c r="I769" s="142"/>
      <c r="O769" s="142"/>
    </row>
    <row r="770" spans="9:15" x14ac:dyDescent="0.25">
      <c r="I770" s="142"/>
      <c r="O770" s="142"/>
    </row>
    <row r="771" spans="9:15" x14ac:dyDescent="0.25">
      <c r="I771" s="142"/>
      <c r="O771" s="142"/>
    </row>
    <row r="772" spans="9:15" x14ac:dyDescent="0.25">
      <c r="I772" s="142"/>
      <c r="O772" s="142"/>
    </row>
    <row r="773" spans="9:15" x14ac:dyDescent="0.25">
      <c r="I773" s="142"/>
      <c r="O773" s="142"/>
    </row>
    <row r="774" spans="9:15" x14ac:dyDescent="0.25">
      <c r="I774" s="142"/>
      <c r="O774" s="142"/>
    </row>
    <row r="775" spans="9:15" x14ac:dyDescent="0.25">
      <c r="I775" s="142"/>
      <c r="O775" s="142"/>
    </row>
    <row r="776" spans="9:15" x14ac:dyDescent="0.25">
      <c r="I776" s="142"/>
      <c r="O776" s="142"/>
    </row>
    <row r="777" spans="9:15" x14ac:dyDescent="0.25">
      <c r="I777" s="142"/>
      <c r="O777" s="142"/>
    </row>
    <row r="778" spans="9:15" x14ac:dyDescent="0.25">
      <c r="I778" s="142"/>
      <c r="O778" s="142"/>
    </row>
    <row r="779" spans="9:15" x14ac:dyDescent="0.25">
      <c r="I779" s="142"/>
      <c r="O779" s="142"/>
    </row>
    <row r="780" spans="9:15" x14ac:dyDescent="0.25">
      <c r="I780" s="142"/>
      <c r="O780" s="142"/>
    </row>
    <row r="781" spans="9:15" x14ac:dyDescent="0.25">
      <c r="I781" s="142"/>
      <c r="O781" s="142"/>
    </row>
    <row r="782" spans="9:15" x14ac:dyDescent="0.25">
      <c r="I782" s="142"/>
      <c r="O782" s="142"/>
    </row>
    <row r="783" spans="9:15" x14ac:dyDescent="0.25">
      <c r="I783" s="142"/>
      <c r="O783" s="142"/>
    </row>
    <row r="784" spans="9:15" x14ac:dyDescent="0.25">
      <c r="I784" s="142"/>
      <c r="O784" s="142"/>
    </row>
    <row r="785" spans="9:15" x14ac:dyDescent="0.25">
      <c r="I785" s="142"/>
      <c r="O785" s="142"/>
    </row>
    <row r="786" spans="9:15" x14ac:dyDescent="0.25">
      <c r="I786" s="142"/>
      <c r="O786" s="142"/>
    </row>
    <row r="787" spans="9:15" x14ac:dyDescent="0.25">
      <c r="I787" s="142"/>
      <c r="O787" s="142"/>
    </row>
    <row r="788" spans="9:15" x14ac:dyDescent="0.25">
      <c r="I788" s="142"/>
      <c r="O788" s="142"/>
    </row>
    <row r="789" spans="9:15" x14ac:dyDescent="0.25">
      <c r="I789" s="142"/>
      <c r="O789" s="142"/>
    </row>
    <row r="790" spans="9:15" x14ac:dyDescent="0.25">
      <c r="I790" s="142"/>
      <c r="O790" s="142"/>
    </row>
    <row r="791" spans="9:15" x14ac:dyDescent="0.25">
      <c r="I791" s="142"/>
      <c r="O791" s="142"/>
    </row>
    <row r="792" spans="9:15" x14ac:dyDescent="0.25">
      <c r="I792" s="142"/>
      <c r="O792" s="142"/>
    </row>
    <row r="793" spans="9:15" x14ac:dyDescent="0.25">
      <c r="I793" s="142"/>
      <c r="O793" s="142"/>
    </row>
    <row r="794" spans="9:15" x14ac:dyDescent="0.25">
      <c r="I794" s="142"/>
      <c r="O794" s="142"/>
    </row>
    <row r="795" spans="9:15" x14ac:dyDescent="0.25">
      <c r="I795" s="142"/>
      <c r="O795" s="142"/>
    </row>
    <row r="796" spans="9:15" x14ac:dyDescent="0.25">
      <c r="I796" s="142"/>
      <c r="O796" s="142"/>
    </row>
    <row r="797" spans="9:15" x14ac:dyDescent="0.25">
      <c r="I797" s="142"/>
      <c r="O797" s="142"/>
    </row>
    <row r="798" spans="9:15" x14ac:dyDescent="0.25">
      <c r="I798" s="142"/>
      <c r="O798" s="142"/>
    </row>
    <row r="799" spans="9:15" x14ac:dyDescent="0.25">
      <c r="I799" s="142"/>
      <c r="O799" s="142"/>
    </row>
    <row r="800" spans="9:15" x14ac:dyDescent="0.25">
      <c r="I800" s="142"/>
      <c r="O800" s="142"/>
    </row>
    <row r="801" spans="9:15" x14ac:dyDescent="0.25">
      <c r="I801" s="142"/>
      <c r="O801" s="142"/>
    </row>
    <row r="802" spans="9:15" x14ac:dyDescent="0.25">
      <c r="I802" s="142"/>
      <c r="O802" s="142"/>
    </row>
    <row r="803" spans="9:15" x14ac:dyDescent="0.25">
      <c r="I803" s="142"/>
      <c r="O803" s="142"/>
    </row>
    <row r="804" spans="9:15" x14ac:dyDescent="0.25">
      <c r="I804" s="142"/>
      <c r="O804" s="142"/>
    </row>
    <row r="805" spans="9:15" x14ac:dyDescent="0.25">
      <c r="I805" s="142"/>
      <c r="O805" s="142"/>
    </row>
    <row r="806" spans="9:15" x14ac:dyDescent="0.25">
      <c r="I806" s="142"/>
      <c r="O806" s="142"/>
    </row>
    <row r="807" spans="9:15" x14ac:dyDescent="0.25">
      <c r="I807" s="142"/>
      <c r="O807" s="142"/>
    </row>
    <row r="808" spans="9:15" x14ac:dyDescent="0.25">
      <c r="I808" s="142"/>
      <c r="O808" s="142"/>
    </row>
    <row r="809" spans="9:15" x14ac:dyDescent="0.25">
      <c r="I809" s="142"/>
      <c r="O809" s="142"/>
    </row>
    <row r="810" spans="9:15" x14ac:dyDescent="0.25">
      <c r="I810" s="142"/>
      <c r="O810" s="142"/>
    </row>
    <row r="811" spans="9:15" x14ac:dyDescent="0.25">
      <c r="I811" s="142"/>
      <c r="O811" s="142"/>
    </row>
    <row r="812" spans="9:15" x14ac:dyDescent="0.25">
      <c r="I812" s="142"/>
      <c r="O812" s="142"/>
    </row>
    <row r="813" spans="9:15" x14ac:dyDescent="0.25">
      <c r="I813" s="142"/>
      <c r="O813" s="142"/>
    </row>
    <row r="814" spans="9:15" x14ac:dyDescent="0.25">
      <c r="I814" s="142"/>
      <c r="O814" s="142"/>
    </row>
    <row r="815" spans="9:15" x14ac:dyDescent="0.25">
      <c r="I815" s="142"/>
      <c r="O815" s="142"/>
    </row>
    <row r="816" spans="9:15" x14ac:dyDescent="0.25">
      <c r="I816" s="142"/>
      <c r="O816" s="142"/>
    </row>
    <row r="817" spans="9:15" x14ac:dyDescent="0.25">
      <c r="I817" s="142"/>
      <c r="O817" s="142"/>
    </row>
    <row r="818" spans="9:15" x14ac:dyDescent="0.25">
      <c r="I818" s="142"/>
      <c r="O818" s="142"/>
    </row>
    <row r="819" spans="9:15" x14ac:dyDescent="0.25">
      <c r="I819" s="142"/>
      <c r="O819" s="142"/>
    </row>
    <row r="820" spans="9:15" x14ac:dyDescent="0.25">
      <c r="I820" s="142"/>
      <c r="O820" s="142"/>
    </row>
    <row r="821" spans="9:15" x14ac:dyDescent="0.25">
      <c r="I821" s="142"/>
      <c r="O821" s="142"/>
    </row>
    <row r="822" spans="9:15" x14ac:dyDescent="0.25">
      <c r="I822" s="142"/>
      <c r="O822" s="142"/>
    </row>
    <row r="823" spans="9:15" x14ac:dyDescent="0.25">
      <c r="I823" s="142"/>
      <c r="O823" s="142"/>
    </row>
    <row r="824" spans="9:15" x14ac:dyDescent="0.25">
      <c r="I824" s="142"/>
      <c r="O824" s="142"/>
    </row>
    <row r="825" spans="9:15" x14ac:dyDescent="0.25">
      <c r="I825" s="142"/>
      <c r="O825" s="142"/>
    </row>
    <row r="826" spans="9:15" x14ac:dyDescent="0.25">
      <c r="I826" s="142"/>
      <c r="O826" s="142"/>
    </row>
    <row r="827" spans="9:15" x14ac:dyDescent="0.25">
      <c r="I827" s="142"/>
      <c r="O827" s="142"/>
    </row>
    <row r="828" spans="9:15" x14ac:dyDescent="0.25">
      <c r="I828" s="142"/>
      <c r="O828" s="142"/>
    </row>
    <row r="829" spans="9:15" x14ac:dyDescent="0.25">
      <c r="I829" s="142"/>
      <c r="O829" s="142"/>
    </row>
    <row r="830" spans="9:15" x14ac:dyDescent="0.25">
      <c r="I830" s="142"/>
      <c r="O830" s="142"/>
    </row>
    <row r="831" spans="9:15" x14ac:dyDescent="0.25">
      <c r="I831" s="142"/>
      <c r="O831" s="142"/>
    </row>
    <row r="832" spans="9:15" x14ac:dyDescent="0.25">
      <c r="I832" s="142"/>
      <c r="O832" s="142"/>
    </row>
    <row r="833" spans="9:15" x14ac:dyDescent="0.25">
      <c r="I833" s="142"/>
      <c r="O833" s="142"/>
    </row>
    <row r="834" spans="9:15" x14ac:dyDescent="0.25">
      <c r="I834" s="142"/>
      <c r="O834" s="142"/>
    </row>
    <row r="835" spans="9:15" x14ac:dyDescent="0.25">
      <c r="I835" s="142"/>
      <c r="O835" s="142"/>
    </row>
    <row r="836" spans="9:15" x14ac:dyDescent="0.25">
      <c r="I836" s="142"/>
      <c r="O836" s="142"/>
    </row>
    <row r="837" spans="9:15" x14ac:dyDescent="0.25">
      <c r="I837" s="142"/>
      <c r="O837" s="142"/>
    </row>
    <row r="838" spans="9:15" x14ac:dyDescent="0.25">
      <c r="I838" s="142"/>
      <c r="O838" s="142"/>
    </row>
    <row r="839" spans="9:15" x14ac:dyDescent="0.25">
      <c r="I839" s="142"/>
      <c r="O839" s="142"/>
    </row>
    <row r="840" spans="9:15" x14ac:dyDescent="0.25">
      <c r="I840" s="142"/>
      <c r="O840" s="142"/>
    </row>
    <row r="841" spans="9:15" x14ac:dyDescent="0.25">
      <c r="I841" s="142"/>
      <c r="O841" s="142"/>
    </row>
    <row r="842" spans="9:15" x14ac:dyDescent="0.25">
      <c r="I842" s="142"/>
      <c r="O842" s="142"/>
    </row>
    <row r="843" spans="9:15" x14ac:dyDescent="0.25">
      <c r="I843" s="142"/>
      <c r="O843" s="142"/>
    </row>
    <row r="844" spans="9:15" x14ac:dyDescent="0.25">
      <c r="I844" s="142"/>
      <c r="O844" s="142"/>
    </row>
    <row r="845" spans="9:15" x14ac:dyDescent="0.25">
      <c r="I845" s="142"/>
      <c r="O845" s="142"/>
    </row>
    <row r="846" spans="9:15" x14ac:dyDescent="0.25">
      <c r="I846" s="142"/>
      <c r="O846" s="142"/>
    </row>
    <row r="847" spans="9:15" x14ac:dyDescent="0.25">
      <c r="I847" s="142"/>
      <c r="O847" s="142"/>
    </row>
    <row r="848" spans="9:15" x14ac:dyDescent="0.25">
      <c r="I848" s="142"/>
      <c r="O848" s="142"/>
    </row>
    <row r="849" spans="9:15" x14ac:dyDescent="0.25">
      <c r="I849" s="142"/>
      <c r="O849" s="142"/>
    </row>
    <row r="850" spans="9:15" x14ac:dyDescent="0.25">
      <c r="I850" s="142"/>
      <c r="O850" s="142"/>
    </row>
    <row r="851" spans="9:15" x14ac:dyDescent="0.25">
      <c r="I851" s="142"/>
      <c r="O851" s="142"/>
    </row>
    <row r="852" spans="9:15" x14ac:dyDescent="0.25">
      <c r="I852" s="142"/>
      <c r="O852" s="142"/>
    </row>
    <row r="853" spans="9:15" x14ac:dyDescent="0.25">
      <c r="I853" s="142"/>
      <c r="O853" s="142"/>
    </row>
    <row r="854" spans="9:15" x14ac:dyDescent="0.25">
      <c r="I854" s="142"/>
      <c r="O854" s="142"/>
    </row>
    <row r="855" spans="9:15" x14ac:dyDescent="0.25">
      <c r="I855" s="142"/>
      <c r="O855" s="142"/>
    </row>
    <row r="856" spans="9:15" x14ac:dyDescent="0.25">
      <c r="I856" s="142"/>
      <c r="O856" s="142"/>
    </row>
    <row r="857" spans="9:15" x14ac:dyDescent="0.25">
      <c r="I857" s="142"/>
      <c r="O857" s="142"/>
    </row>
    <row r="858" spans="9:15" x14ac:dyDescent="0.25">
      <c r="I858" s="142"/>
      <c r="O858" s="142"/>
    </row>
    <row r="859" spans="9:15" x14ac:dyDescent="0.25">
      <c r="I859" s="142"/>
      <c r="O859" s="142"/>
    </row>
    <row r="860" spans="9:15" x14ac:dyDescent="0.25">
      <c r="I860" s="142"/>
      <c r="O860" s="142"/>
    </row>
    <row r="861" spans="9:15" x14ac:dyDescent="0.25">
      <c r="I861" s="142"/>
      <c r="O861" s="142"/>
    </row>
    <row r="862" spans="9:15" x14ac:dyDescent="0.25">
      <c r="I862" s="142"/>
      <c r="O862" s="142"/>
    </row>
    <row r="863" spans="9:15" x14ac:dyDescent="0.25">
      <c r="I863" s="142"/>
      <c r="O863" s="142"/>
    </row>
    <row r="864" spans="9:15" x14ac:dyDescent="0.25">
      <c r="I864" s="142"/>
      <c r="O864" s="142"/>
    </row>
    <row r="865" spans="9:15" x14ac:dyDescent="0.25">
      <c r="I865" s="142"/>
      <c r="O865" s="142"/>
    </row>
    <row r="866" spans="9:15" x14ac:dyDescent="0.25">
      <c r="I866" s="142"/>
      <c r="O866" s="142"/>
    </row>
    <row r="867" spans="9:15" x14ac:dyDescent="0.25">
      <c r="I867" s="142"/>
      <c r="O867" s="142"/>
    </row>
    <row r="868" spans="9:15" x14ac:dyDescent="0.25">
      <c r="I868" s="142"/>
      <c r="O868" s="142"/>
    </row>
    <row r="869" spans="9:15" x14ac:dyDescent="0.25">
      <c r="I869" s="142"/>
      <c r="O869" s="142"/>
    </row>
    <row r="870" spans="9:15" x14ac:dyDescent="0.25">
      <c r="I870" s="142"/>
      <c r="O870" s="142"/>
    </row>
    <row r="871" spans="9:15" x14ac:dyDescent="0.25">
      <c r="I871" s="142"/>
      <c r="O871" s="142"/>
    </row>
    <row r="872" spans="9:15" x14ac:dyDescent="0.25">
      <c r="I872" s="142"/>
      <c r="O872" s="142"/>
    </row>
    <row r="873" spans="9:15" x14ac:dyDescent="0.25">
      <c r="I873" s="142"/>
      <c r="O873" s="142"/>
    </row>
    <row r="874" spans="9:15" x14ac:dyDescent="0.25">
      <c r="I874" s="142"/>
      <c r="O874" s="142"/>
    </row>
    <row r="875" spans="9:15" x14ac:dyDescent="0.25">
      <c r="I875" s="142"/>
      <c r="O875" s="142"/>
    </row>
    <row r="876" spans="9:15" x14ac:dyDescent="0.25">
      <c r="I876" s="142"/>
      <c r="O876" s="142"/>
    </row>
    <row r="877" spans="9:15" x14ac:dyDescent="0.25">
      <c r="I877" s="142"/>
      <c r="O877" s="142"/>
    </row>
    <row r="878" spans="9:15" x14ac:dyDescent="0.25">
      <c r="I878" s="142"/>
      <c r="O878" s="142"/>
    </row>
    <row r="879" spans="9:15" x14ac:dyDescent="0.25">
      <c r="I879" s="142"/>
      <c r="O879" s="142"/>
    </row>
    <row r="880" spans="9:15" x14ac:dyDescent="0.25">
      <c r="I880" s="142"/>
      <c r="O880" s="142"/>
    </row>
    <row r="881" spans="9:15" x14ac:dyDescent="0.25">
      <c r="I881" s="142"/>
      <c r="O881" s="142"/>
    </row>
    <row r="882" spans="9:15" x14ac:dyDescent="0.25">
      <c r="I882" s="142"/>
      <c r="O882" s="142"/>
    </row>
    <row r="883" spans="9:15" x14ac:dyDescent="0.25">
      <c r="I883" s="142"/>
      <c r="O883" s="142"/>
    </row>
    <row r="884" spans="9:15" x14ac:dyDescent="0.25">
      <c r="I884" s="142"/>
      <c r="O884" s="142"/>
    </row>
    <row r="885" spans="9:15" x14ac:dyDescent="0.25">
      <c r="I885" s="142"/>
      <c r="O885" s="142"/>
    </row>
    <row r="886" spans="9:15" x14ac:dyDescent="0.25">
      <c r="I886" s="142"/>
      <c r="O886" s="142"/>
    </row>
    <row r="887" spans="9:15" x14ac:dyDescent="0.25">
      <c r="I887" s="142"/>
      <c r="O887" s="142"/>
    </row>
    <row r="888" spans="9:15" x14ac:dyDescent="0.25">
      <c r="I888" s="142"/>
      <c r="O888" s="142"/>
    </row>
    <row r="889" spans="9:15" x14ac:dyDescent="0.25">
      <c r="I889" s="142"/>
      <c r="O889" s="142"/>
    </row>
    <row r="890" spans="9:15" x14ac:dyDescent="0.25">
      <c r="I890" s="142"/>
      <c r="O890" s="142"/>
    </row>
    <row r="891" spans="9:15" x14ac:dyDescent="0.25">
      <c r="I891" s="142"/>
      <c r="O891" s="142"/>
    </row>
    <row r="892" spans="9:15" x14ac:dyDescent="0.25">
      <c r="I892" s="142"/>
      <c r="O892" s="142"/>
    </row>
    <row r="893" spans="9:15" x14ac:dyDescent="0.25">
      <c r="I893" s="142"/>
      <c r="O893" s="142"/>
    </row>
    <row r="894" spans="9:15" x14ac:dyDescent="0.25">
      <c r="I894" s="142"/>
      <c r="O894" s="142"/>
    </row>
    <row r="895" spans="9:15" x14ac:dyDescent="0.25">
      <c r="I895" s="142"/>
      <c r="O895" s="142"/>
    </row>
    <row r="896" spans="9:15" x14ac:dyDescent="0.25">
      <c r="I896" s="142"/>
      <c r="O896" s="142"/>
    </row>
    <row r="897" spans="9:15" x14ac:dyDescent="0.25">
      <c r="I897" s="142"/>
      <c r="O897" s="142"/>
    </row>
    <row r="898" spans="9:15" x14ac:dyDescent="0.25">
      <c r="I898" s="142"/>
      <c r="O898" s="142"/>
    </row>
    <row r="899" spans="9:15" x14ac:dyDescent="0.25">
      <c r="I899" s="142"/>
      <c r="O899" s="142"/>
    </row>
    <row r="900" spans="9:15" x14ac:dyDescent="0.25">
      <c r="I900" s="142"/>
      <c r="O900" s="142"/>
    </row>
    <row r="901" spans="9:15" x14ac:dyDescent="0.25">
      <c r="I901" s="142"/>
      <c r="O901" s="142"/>
    </row>
    <row r="902" spans="9:15" x14ac:dyDescent="0.25">
      <c r="I902" s="142"/>
      <c r="O902" s="142"/>
    </row>
    <row r="903" spans="9:15" x14ac:dyDescent="0.25">
      <c r="I903" s="142"/>
      <c r="O903" s="142"/>
    </row>
    <row r="904" spans="9:15" x14ac:dyDescent="0.25">
      <c r="I904" s="142"/>
      <c r="O904" s="142"/>
    </row>
    <row r="905" spans="9:15" x14ac:dyDescent="0.25">
      <c r="I905" s="142"/>
      <c r="O905" s="142"/>
    </row>
    <row r="906" spans="9:15" x14ac:dyDescent="0.25">
      <c r="I906" s="142"/>
      <c r="O906" s="142"/>
    </row>
    <row r="907" spans="9:15" x14ac:dyDescent="0.25">
      <c r="I907" s="142"/>
      <c r="O907" s="142"/>
    </row>
    <row r="908" spans="9:15" x14ac:dyDescent="0.25">
      <c r="I908" s="142"/>
      <c r="O908" s="142"/>
    </row>
    <row r="909" spans="9:15" x14ac:dyDescent="0.25">
      <c r="I909" s="142"/>
      <c r="O909" s="142"/>
    </row>
    <row r="910" spans="9:15" x14ac:dyDescent="0.25">
      <c r="I910" s="142"/>
      <c r="O910" s="142"/>
    </row>
    <row r="911" spans="9:15" x14ac:dyDescent="0.25">
      <c r="I911" s="142"/>
      <c r="O911" s="142"/>
    </row>
    <row r="912" spans="9:15" x14ac:dyDescent="0.25">
      <c r="I912" s="142"/>
      <c r="O912" s="142"/>
    </row>
    <row r="913" spans="9:15" x14ac:dyDescent="0.25">
      <c r="I913" s="142"/>
      <c r="O913" s="142"/>
    </row>
    <row r="914" spans="9:15" x14ac:dyDescent="0.25">
      <c r="I914" s="142"/>
      <c r="O914" s="142"/>
    </row>
    <row r="915" spans="9:15" x14ac:dyDescent="0.25">
      <c r="I915" s="142"/>
      <c r="O915" s="142"/>
    </row>
    <row r="916" spans="9:15" x14ac:dyDescent="0.25">
      <c r="I916" s="142"/>
      <c r="O916" s="142"/>
    </row>
    <row r="917" spans="9:15" x14ac:dyDescent="0.25">
      <c r="I917" s="142"/>
      <c r="O917" s="142"/>
    </row>
    <row r="918" spans="9:15" x14ac:dyDescent="0.25">
      <c r="I918" s="142"/>
      <c r="O918" s="142"/>
    </row>
    <row r="919" spans="9:15" x14ac:dyDescent="0.25">
      <c r="I919" s="142"/>
      <c r="O919" s="142"/>
    </row>
    <row r="920" spans="9:15" x14ac:dyDescent="0.25">
      <c r="I920" s="142"/>
      <c r="O920" s="142"/>
    </row>
    <row r="921" spans="9:15" x14ac:dyDescent="0.25">
      <c r="I921" s="142"/>
      <c r="O921" s="142"/>
    </row>
    <row r="922" spans="9:15" x14ac:dyDescent="0.25">
      <c r="I922" s="142"/>
      <c r="O922" s="142"/>
    </row>
    <row r="923" spans="9:15" x14ac:dyDescent="0.25">
      <c r="I923" s="142"/>
      <c r="O923" s="142"/>
    </row>
    <row r="924" spans="9:15" x14ac:dyDescent="0.25">
      <c r="I924" s="142"/>
      <c r="O924" s="142"/>
    </row>
    <row r="925" spans="9:15" x14ac:dyDescent="0.25">
      <c r="I925" s="142"/>
      <c r="O925" s="142"/>
    </row>
    <row r="926" spans="9:15" x14ac:dyDescent="0.25">
      <c r="I926" s="142"/>
      <c r="O926" s="142"/>
    </row>
    <row r="927" spans="9:15" x14ac:dyDescent="0.25">
      <c r="I927" s="142"/>
      <c r="O927" s="142"/>
    </row>
    <row r="928" spans="9:15" x14ac:dyDescent="0.25">
      <c r="I928" s="142"/>
      <c r="O928" s="142"/>
    </row>
    <row r="929" spans="9:15" x14ac:dyDescent="0.25">
      <c r="I929" s="142"/>
      <c r="O929" s="142"/>
    </row>
    <row r="930" spans="9:15" x14ac:dyDescent="0.25">
      <c r="I930" s="142"/>
      <c r="O930" s="142"/>
    </row>
    <row r="931" spans="9:15" x14ac:dyDescent="0.25">
      <c r="I931" s="142"/>
      <c r="O931" s="142"/>
    </row>
    <row r="932" spans="9:15" x14ac:dyDescent="0.25">
      <c r="I932" s="142"/>
      <c r="O932" s="142"/>
    </row>
    <row r="933" spans="9:15" x14ac:dyDescent="0.25">
      <c r="I933" s="142"/>
      <c r="O933" s="142"/>
    </row>
    <row r="934" spans="9:15" x14ac:dyDescent="0.25">
      <c r="I934" s="142"/>
      <c r="O934" s="142"/>
    </row>
    <row r="935" spans="9:15" x14ac:dyDescent="0.25">
      <c r="I935" s="142"/>
      <c r="O935" s="142"/>
    </row>
    <row r="936" spans="9:15" x14ac:dyDescent="0.25">
      <c r="I936" s="142"/>
      <c r="O936" s="142"/>
    </row>
    <row r="937" spans="9:15" x14ac:dyDescent="0.25">
      <c r="I937" s="142"/>
      <c r="O937" s="142"/>
    </row>
    <row r="938" spans="9:15" x14ac:dyDescent="0.25">
      <c r="I938" s="142"/>
      <c r="O938" s="142"/>
    </row>
    <row r="939" spans="9:15" x14ac:dyDescent="0.25">
      <c r="I939" s="142"/>
      <c r="O939" s="142"/>
    </row>
    <row r="940" spans="9:15" x14ac:dyDescent="0.25">
      <c r="I940" s="142"/>
      <c r="O940" s="142"/>
    </row>
    <row r="941" spans="9:15" x14ac:dyDescent="0.25">
      <c r="I941" s="142"/>
      <c r="O941" s="142"/>
    </row>
    <row r="942" spans="9:15" x14ac:dyDescent="0.25">
      <c r="I942" s="142"/>
      <c r="O942" s="142"/>
    </row>
    <row r="943" spans="9:15" x14ac:dyDescent="0.25">
      <c r="I943" s="142"/>
      <c r="O943" s="142"/>
    </row>
    <row r="944" spans="9:15" x14ac:dyDescent="0.25">
      <c r="I944" s="142"/>
      <c r="O944" s="142"/>
    </row>
    <row r="945" spans="9:15" x14ac:dyDescent="0.25">
      <c r="I945" s="142"/>
      <c r="O945" s="142"/>
    </row>
    <row r="946" spans="9:15" x14ac:dyDescent="0.25">
      <c r="I946" s="142"/>
      <c r="O946" s="142"/>
    </row>
    <row r="947" spans="9:15" x14ac:dyDescent="0.25">
      <c r="I947" s="142"/>
      <c r="O947" s="142"/>
    </row>
    <row r="948" spans="9:15" x14ac:dyDescent="0.25">
      <c r="I948" s="142"/>
      <c r="O948" s="142"/>
    </row>
    <row r="949" spans="9:15" x14ac:dyDescent="0.25">
      <c r="I949" s="142"/>
      <c r="O949" s="142"/>
    </row>
    <row r="950" spans="9:15" x14ac:dyDescent="0.25">
      <c r="I950" s="142"/>
      <c r="O950" s="142"/>
    </row>
    <row r="951" spans="9:15" x14ac:dyDescent="0.25">
      <c r="I951" s="142"/>
      <c r="O951" s="142"/>
    </row>
    <row r="952" spans="9:15" x14ac:dyDescent="0.25">
      <c r="I952" s="142"/>
      <c r="O952" s="142"/>
    </row>
    <row r="953" spans="9:15" x14ac:dyDescent="0.25">
      <c r="I953" s="142"/>
      <c r="O953" s="142"/>
    </row>
    <row r="954" spans="9:15" x14ac:dyDescent="0.25">
      <c r="I954" s="142"/>
      <c r="O954" s="142"/>
    </row>
    <row r="955" spans="9:15" x14ac:dyDescent="0.25">
      <c r="I955" s="142"/>
      <c r="O955" s="142"/>
    </row>
    <row r="956" spans="9:15" x14ac:dyDescent="0.25">
      <c r="I956" s="142"/>
      <c r="O956" s="142"/>
    </row>
    <row r="957" spans="9:15" x14ac:dyDescent="0.25">
      <c r="I957" s="142"/>
      <c r="O957" s="142"/>
    </row>
    <row r="958" spans="9:15" x14ac:dyDescent="0.25">
      <c r="I958" s="142"/>
      <c r="O958" s="142"/>
    </row>
    <row r="959" spans="9:15" x14ac:dyDescent="0.25">
      <c r="I959" s="142"/>
      <c r="O959" s="142"/>
    </row>
    <row r="960" spans="9:15" x14ac:dyDescent="0.25">
      <c r="I960" s="142"/>
      <c r="O960" s="142"/>
    </row>
    <row r="961" spans="9:15" x14ac:dyDescent="0.25">
      <c r="I961" s="142"/>
      <c r="O961" s="142"/>
    </row>
    <row r="962" spans="9:15" x14ac:dyDescent="0.25">
      <c r="I962" s="142"/>
      <c r="O962" s="142"/>
    </row>
    <row r="963" spans="9:15" x14ac:dyDescent="0.25">
      <c r="I963" s="142"/>
      <c r="O963" s="142"/>
    </row>
    <row r="964" spans="9:15" x14ac:dyDescent="0.25">
      <c r="I964" s="142"/>
      <c r="O964" s="142"/>
    </row>
    <row r="965" spans="9:15" x14ac:dyDescent="0.25">
      <c r="I965" s="142"/>
      <c r="O965" s="142"/>
    </row>
    <row r="966" spans="9:15" x14ac:dyDescent="0.25">
      <c r="I966" s="142"/>
      <c r="O966" s="142"/>
    </row>
    <row r="967" spans="9:15" x14ac:dyDescent="0.25">
      <c r="I967" s="142"/>
      <c r="O967" s="142"/>
    </row>
    <row r="968" spans="9:15" x14ac:dyDescent="0.25">
      <c r="I968" s="142"/>
      <c r="O968" s="142"/>
    </row>
    <row r="969" spans="9:15" x14ac:dyDescent="0.25">
      <c r="I969" s="142"/>
      <c r="O969" s="142"/>
    </row>
    <row r="970" spans="9:15" x14ac:dyDescent="0.25">
      <c r="I970" s="142"/>
      <c r="O970" s="142"/>
    </row>
    <row r="971" spans="9:15" x14ac:dyDescent="0.25">
      <c r="I971" s="142"/>
      <c r="O971" s="142"/>
    </row>
    <row r="972" spans="9:15" x14ac:dyDescent="0.25">
      <c r="I972" s="142"/>
      <c r="O972" s="142"/>
    </row>
    <row r="973" spans="9:15" x14ac:dyDescent="0.25">
      <c r="I973" s="142"/>
      <c r="O973" s="142"/>
    </row>
    <row r="974" spans="9:15" x14ac:dyDescent="0.25">
      <c r="I974" s="142"/>
      <c r="O974" s="142"/>
    </row>
    <row r="975" spans="9:15" x14ac:dyDescent="0.25">
      <c r="I975" s="142"/>
      <c r="O975" s="142"/>
    </row>
    <row r="976" spans="9:15" x14ac:dyDescent="0.25">
      <c r="I976" s="142"/>
      <c r="O976" s="142"/>
    </row>
    <row r="977" spans="9:15" x14ac:dyDescent="0.25">
      <c r="I977" s="142"/>
      <c r="O977" s="142"/>
    </row>
    <row r="978" spans="9:15" x14ac:dyDescent="0.25">
      <c r="I978" s="142"/>
      <c r="O978" s="142"/>
    </row>
    <row r="979" spans="9:15" x14ac:dyDescent="0.25">
      <c r="I979" s="142"/>
      <c r="O979" s="142"/>
    </row>
    <row r="980" spans="9:15" x14ac:dyDescent="0.25">
      <c r="I980" s="142"/>
      <c r="O980" s="142"/>
    </row>
    <row r="981" spans="9:15" x14ac:dyDescent="0.25">
      <c r="I981" s="142"/>
      <c r="O981" s="142"/>
    </row>
    <row r="982" spans="9:15" x14ac:dyDescent="0.25">
      <c r="I982" s="142"/>
      <c r="O982" s="142"/>
    </row>
    <row r="983" spans="9:15" x14ac:dyDescent="0.25">
      <c r="I983" s="142"/>
      <c r="O983" s="142"/>
    </row>
    <row r="984" spans="9:15" x14ac:dyDescent="0.25">
      <c r="I984" s="142"/>
      <c r="O984" s="142"/>
    </row>
    <row r="985" spans="9:15" x14ac:dyDescent="0.25">
      <c r="I985" s="142"/>
      <c r="O985" s="142"/>
    </row>
    <row r="986" spans="9:15" x14ac:dyDescent="0.25">
      <c r="I986" s="142"/>
      <c r="O986" s="142"/>
    </row>
    <row r="987" spans="9:15" x14ac:dyDescent="0.25">
      <c r="I987" s="142"/>
      <c r="O987" s="142"/>
    </row>
    <row r="988" spans="9:15" x14ac:dyDescent="0.25">
      <c r="I988" s="142"/>
      <c r="O988" s="142"/>
    </row>
    <row r="989" spans="9:15" x14ac:dyDescent="0.25">
      <c r="I989" s="142"/>
      <c r="O989" s="142"/>
    </row>
    <row r="990" spans="9:15" x14ac:dyDescent="0.25">
      <c r="I990" s="142"/>
      <c r="O990" s="142"/>
    </row>
    <row r="991" spans="9:15" x14ac:dyDescent="0.25">
      <c r="I991" s="142"/>
      <c r="O991" s="142"/>
    </row>
    <row r="992" spans="9:15" x14ac:dyDescent="0.25">
      <c r="I992" s="142"/>
      <c r="O992" s="142"/>
    </row>
    <row r="993" spans="9:15" x14ac:dyDescent="0.25">
      <c r="I993" s="142"/>
      <c r="O993" s="142"/>
    </row>
    <row r="994" spans="9:15" x14ac:dyDescent="0.25">
      <c r="I994" s="142"/>
      <c r="O994" s="142"/>
    </row>
    <row r="995" spans="9:15" x14ac:dyDescent="0.25">
      <c r="I995" s="142"/>
      <c r="O995" s="142"/>
    </row>
    <row r="996" spans="9:15" x14ac:dyDescent="0.25">
      <c r="I996" s="142"/>
      <c r="O996" s="142"/>
    </row>
    <row r="997" spans="9:15" x14ac:dyDescent="0.25">
      <c r="I997" s="142"/>
      <c r="O997" s="142"/>
    </row>
    <row r="998" spans="9:15" x14ac:dyDescent="0.25">
      <c r="I998" s="142"/>
      <c r="O998" s="142"/>
    </row>
    <row r="999" spans="9:15" x14ac:dyDescent="0.25">
      <c r="I999" s="142"/>
      <c r="O999" s="142"/>
    </row>
    <row r="1000" spans="9:15" x14ac:dyDescent="0.25">
      <c r="I1000" s="142"/>
      <c r="O1000" s="142"/>
    </row>
    <row r="1001" spans="9:15" x14ac:dyDescent="0.25">
      <c r="I1001" s="142"/>
      <c r="O1001" s="142"/>
    </row>
    <row r="1002" spans="9:15" x14ac:dyDescent="0.25">
      <c r="I1002" s="142"/>
      <c r="O1002" s="142"/>
    </row>
    <row r="1003" spans="9:15" x14ac:dyDescent="0.25">
      <c r="I1003" s="142"/>
      <c r="O1003" s="142"/>
    </row>
    <row r="1004" spans="9:15" x14ac:dyDescent="0.25">
      <c r="I1004" s="142"/>
      <c r="O1004" s="142"/>
    </row>
    <row r="1005" spans="9:15" x14ac:dyDescent="0.25">
      <c r="I1005" s="142"/>
      <c r="O1005" s="142"/>
    </row>
    <row r="1006" spans="9:15" x14ac:dyDescent="0.25">
      <c r="I1006" s="142"/>
      <c r="O1006" s="142"/>
    </row>
    <row r="1007" spans="9:15" x14ac:dyDescent="0.25">
      <c r="I1007" s="142"/>
      <c r="O1007" s="142"/>
    </row>
    <row r="1008" spans="9:15" x14ac:dyDescent="0.25">
      <c r="I1008" s="142"/>
      <c r="O1008" s="142"/>
    </row>
    <row r="1009" spans="9:15" x14ac:dyDescent="0.25">
      <c r="I1009" s="142"/>
      <c r="O1009" s="142"/>
    </row>
    <row r="1010" spans="9:15" x14ac:dyDescent="0.25">
      <c r="I1010" s="142"/>
      <c r="O1010" s="142"/>
    </row>
    <row r="1011" spans="9:15" x14ac:dyDescent="0.25">
      <c r="I1011" s="142"/>
      <c r="O1011" s="142"/>
    </row>
    <row r="1012" spans="9:15" x14ac:dyDescent="0.25">
      <c r="I1012" s="142"/>
      <c r="O1012" s="142"/>
    </row>
    <row r="1013" spans="9:15" x14ac:dyDescent="0.25">
      <c r="I1013" s="142"/>
      <c r="O1013" s="142"/>
    </row>
    <row r="1014" spans="9:15" x14ac:dyDescent="0.25">
      <c r="I1014" s="142"/>
      <c r="O1014" s="142"/>
    </row>
    <row r="1015" spans="9:15" x14ac:dyDescent="0.25">
      <c r="I1015" s="142"/>
      <c r="O1015" s="142"/>
    </row>
    <row r="1016" spans="9:15" x14ac:dyDescent="0.25">
      <c r="I1016" s="142"/>
      <c r="O1016" s="142"/>
    </row>
    <row r="1017" spans="9:15" x14ac:dyDescent="0.25">
      <c r="I1017" s="142"/>
      <c r="O1017" s="142"/>
    </row>
    <row r="1018" spans="9:15" x14ac:dyDescent="0.25">
      <c r="I1018" s="142"/>
      <c r="O1018" s="142"/>
    </row>
    <row r="1019" spans="9:15" x14ac:dyDescent="0.25">
      <c r="I1019" s="142"/>
      <c r="O1019" s="142"/>
    </row>
    <row r="1020" spans="9:15" x14ac:dyDescent="0.25">
      <c r="I1020" s="142"/>
      <c r="O1020" s="142"/>
    </row>
    <row r="1021" spans="9:15" x14ac:dyDescent="0.25">
      <c r="I1021" s="142"/>
      <c r="O1021" s="142"/>
    </row>
    <row r="1022" spans="9:15" x14ac:dyDescent="0.25">
      <c r="I1022" s="142"/>
      <c r="O1022" s="142"/>
    </row>
    <row r="1023" spans="9:15" x14ac:dyDescent="0.25">
      <c r="I1023" s="142"/>
      <c r="O1023" s="142"/>
    </row>
    <row r="1024" spans="9:15" x14ac:dyDescent="0.25">
      <c r="I1024" s="142"/>
      <c r="O1024" s="142"/>
    </row>
    <row r="1025" spans="9:15" x14ac:dyDescent="0.25">
      <c r="I1025" s="142"/>
      <c r="O1025" s="142"/>
    </row>
    <row r="1026" spans="9:15" x14ac:dyDescent="0.25">
      <c r="I1026" s="142"/>
      <c r="O1026" s="142"/>
    </row>
    <row r="1027" spans="9:15" x14ac:dyDescent="0.25">
      <c r="I1027" s="142"/>
      <c r="O1027" s="142"/>
    </row>
    <row r="1028" spans="9:15" x14ac:dyDescent="0.25">
      <c r="I1028" s="142"/>
      <c r="O1028" s="142"/>
    </row>
    <row r="1029" spans="9:15" x14ac:dyDescent="0.25">
      <c r="I1029" s="142"/>
      <c r="O1029" s="142"/>
    </row>
    <row r="1030" spans="9:15" x14ac:dyDescent="0.25">
      <c r="I1030" s="142"/>
      <c r="O1030" s="142"/>
    </row>
    <row r="1031" spans="9:15" x14ac:dyDescent="0.25">
      <c r="I1031" s="142"/>
      <c r="O1031" s="142"/>
    </row>
    <row r="1032" spans="9:15" x14ac:dyDescent="0.25">
      <c r="I1032" s="142"/>
      <c r="O1032" s="142"/>
    </row>
    <row r="1033" spans="9:15" x14ac:dyDescent="0.25">
      <c r="I1033" s="142"/>
      <c r="O1033" s="142"/>
    </row>
    <row r="1034" spans="9:15" x14ac:dyDescent="0.25">
      <c r="I1034" s="142"/>
      <c r="O1034" s="142"/>
    </row>
    <row r="1035" spans="9:15" x14ac:dyDescent="0.25">
      <c r="I1035" s="142"/>
      <c r="O1035" s="142"/>
    </row>
    <row r="1036" spans="9:15" x14ac:dyDescent="0.25">
      <c r="I1036" s="142"/>
      <c r="O1036" s="142"/>
    </row>
    <row r="1037" spans="9:15" x14ac:dyDescent="0.25">
      <c r="I1037" s="142"/>
      <c r="O1037" s="142"/>
    </row>
    <row r="1038" spans="9:15" x14ac:dyDescent="0.25">
      <c r="I1038" s="142"/>
      <c r="O1038" s="142"/>
    </row>
    <row r="1039" spans="9:15" x14ac:dyDescent="0.25">
      <c r="I1039" s="142"/>
      <c r="O1039" s="142"/>
    </row>
    <row r="1040" spans="9:15" x14ac:dyDescent="0.25">
      <c r="I1040" s="142"/>
      <c r="O1040" s="142"/>
    </row>
    <row r="1041" spans="9:15" x14ac:dyDescent="0.25">
      <c r="I1041" s="142"/>
      <c r="O1041" s="142"/>
    </row>
    <row r="1042" spans="9:15" x14ac:dyDescent="0.25">
      <c r="I1042" s="142"/>
      <c r="O1042" s="142"/>
    </row>
    <row r="1043" spans="9:15" x14ac:dyDescent="0.25">
      <c r="I1043" s="142"/>
      <c r="O1043" s="142"/>
    </row>
    <row r="1044" spans="9:15" x14ac:dyDescent="0.25">
      <c r="I1044" s="142"/>
      <c r="O1044" s="142"/>
    </row>
    <row r="1045" spans="9:15" x14ac:dyDescent="0.25">
      <c r="I1045" s="142"/>
      <c r="O1045" s="142"/>
    </row>
    <row r="1046" spans="9:15" x14ac:dyDescent="0.25">
      <c r="I1046" s="142"/>
      <c r="O1046" s="142"/>
    </row>
    <row r="1047" spans="9:15" x14ac:dyDescent="0.25">
      <c r="I1047" s="142"/>
      <c r="O1047" s="142"/>
    </row>
    <row r="1048" spans="9:15" x14ac:dyDescent="0.25">
      <c r="I1048" s="142"/>
      <c r="O1048" s="142"/>
    </row>
    <row r="1049" spans="9:15" x14ac:dyDescent="0.25">
      <c r="I1049" s="142"/>
      <c r="O1049" s="142"/>
    </row>
    <row r="1050" spans="9:15" x14ac:dyDescent="0.25">
      <c r="I1050" s="142"/>
      <c r="O1050" s="142"/>
    </row>
    <row r="1051" spans="9:15" x14ac:dyDescent="0.25">
      <c r="I1051" s="142"/>
      <c r="O1051" s="142"/>
    </row>
    <row r="1052" spans="9:15" x14ac:dyDescent="0.25">
      <c r="I1052" s="142"/>
      <c r="O1052" s="142"/>
    </row>
    <row r="1053" spans="9:15" x14ac:dyDescent="0.25">
      <c r="I1053" s="142"/>
      <c r="O1053" s="142"/>
    </row>
    <row r="1054" spans="9:15" x14ac:dyDescent="0.25">
      <c r="I1054" s="142"/>
      <c r="O1054" s="142"/>
    </row>
    <row r="1055" spans="9:15" x14ac:dyDescent="0.25">
      <c r="I1055" s="142"/>
      <c r="O1055" s="142"/>
    </row>
    <row r="1056" spans="9:15" x14ac:dyDescent="0.25">
      <c r="I1056" s="142"/>
      <c r="O1056" s="142"/>
    </row>
    <row r="1057" spans="9:15" x14ac:dyDescent="0.25">
      <c r="I1057" s="142"/>
      <c r="O1057" s="142"/>
    </row>
    <row r="1058" spans="9:15" x14ac:dyDescent="0.25">
      <c r="I1058" s="142"/>
      <c r="O1058" s="142"/>
    </row>
    <row r="1059" spans="9:15" x14ac:dyDescent="0.25">
      <c r="I1059" s="142"/>
      <c r="O1059" s="142"/>
    </row>
    <row r="1060" spans="9:15" x14ac:dyDescent="0.25">
      <c r="I1060" s="142"/>
      <c r="O1060" s="142"/>
    </row>
    <row r="1061" spans="9:15" x14ac:dyDescent="0.25">
      <c r="I1061" s="142"/>
      <c r="O1061" s="142"/>
    </row>
    <row r="1062" spans="9:15" x14ac:dyDescent="0.25">
      <c r="I1062" s="142"/>
      <c r="O1062" s="142"/>
    </row>
    <row r="1063" spans="9:15" x14ac:dyDescent="0.25">
      <c r="I1063" s="142"/>
      <c r="O1063" s="142"/>
    </row>
    <row r="1064" spans="9:15" x14ac:dyDescent="0.25">
      <c r="I1064" s="142"/>
      <c r="O1064" s="142"/>
    </row>
    <row r="1065" spans="9:15" x14ac:dyDescent="0.25">
      <c r="I1065" s="142"/>
      <c r="O1065" s="142"/>
    </row>
    <row r="1066" spans="9:15" x14ac:dyDescent="0.25">
      <c r="I1066" s="142"/>
      <c r="O1066" s="142"/>
    </row>
    <row r="1067" spans="9:15" x14ac:dyDescent="0.25">
      <c r="I1067" s="142"/>
      <c r="O1067" s="142"/>
    </row>
    <row r="1068" spans="9:15" x14ac:dyDescent="0.25">
      <c r="I1068" s="142"/>
      <c r="O1068" s="142"/>
    </row>
    <row r="1069" spans="9:15" x14ac:dyDescent="0.25">
      <c r="I1069" s="142"/>
      <c r="O1069" s="142"/>
    </row>
    <row r="1070" spans="9:15" x14ac:dyDescent="0.25">
      <c r="I1070" s="142"/>
      <c r="O1070" s="142"/>
    </row>
    <row r="1071" spans="9:15" x14ac:dyDescent="0.25">
      <c r="I1071" s="142"/>
      <c r="O1071" s="142"/>
    </row>
    <row r="1072" spans="9:15" x14ac:dyDescent="0.25">
      <c r="I1072" s="142"/>
      <c r="O1072" s="142"/>
    </row>
    <row r="1073" spans="9:15" x14ac:dyDescent="0.25">
      <c r="I1073" s="142"/>
      <c r="O1073" s="142"/>
    </row>
    <row r="1074" spans="9:15" x14ac:dyDescent="0.25">
      <c r="I1074" s="142"/>
      <c r="O1074" s="142"/>
    </row>
    <row r="1075" spans="9:15" x14ac:dyDescent="0.25">
      <c r="I1075" s="142"/>
      <c r="O1075" s="142"/>
    </row>
    <row r="1076" spans="9:15" x14ac:dyDescent="0.25">
      <c r="I1076" s="142"/>
      <c r="O1076" s="142"/>
    </row>
    <row r="1077" spans="9:15" x14ac:dyDescent="0.25">
      <c r="I1077" s="142"/>
      <c r="O1077" s="142"/>
    </row>
    <row r="1078" spans="9:15" x14ac:dyDescent="0.25">
      <c r="I1078" s="142"/>
      <c r="O1078" s="142"/>
    </row>
    <row r="1079" spans="9:15" x14ac:dyDescent="0.25">
      <c r="I1079" s="142"/>
      <c r="O1079" s="142"/>
    </row>
    <row r="1080" spans="9:15" x14ac:dyDescent="0.25">
      <c r="I1080" s="142"/>
      <c r="O1080" s="142"/>
    </row>
    <row r="1081" spans="9:15" x14ac:dyDescent="0.25">
      <c r="I1081" s="142"/>
      <c r="O1081" s="142"/>
    </row>
    <row r="1082" spans="9:15" x14ac:dyDescent="0.25">
      <c r="I1082" s="142"/>
      <c r="O1082" s="142"/>
    </row>
    <row r="1083" spans="9:15" x14ac:dyDescent="0.25">
      <c r="I1083" s="142"/>
      <c r="O1083" s="142"/>
    </row>
    <row r="1084" spans="9:15" x14ac:dyDescent="0.25">
      <c r="I1084" s="142"/>
      <c r="O1084" s="142"/>
    </row>
    <row r="1085" spans="9:15" x14ac:dyDescent="0.25">
      <c r="I1085" s="142"/>
      <c r="O1085" s="142"/>
    </row>
    <row r="1086" spans="9:15" x14ac:dyDescent="0.25">
      <c r="I1086" s="142"/>
      <c r="O1086" s="142"/>
    </row>
    <row r="1087" spans="9:15" x14ac:dyDescent="0.25">
      <c r="I1087" s="142"/>
      <c r="O1087" s="142"/>
    </row>
    <row r="1088" spans="9:15" x14ac:dyDescent="0.25">
      <c r="I1088" s="142"/>
      <c r="O1088" s="142"/>
    </row>
    <row r="1089" spans="9:15" x14ac:dyDescent="0.25">
      <c r="I1089" s="142"/>
      <c r="O1089" s="142"/>
    </row>
    <row r="1090" spans="9:15" x14ac:dyDescent="0.25">
      <c r="I1090" s="142"/>
      <c r="O1090" s="142"/>
    </row>
    <row r="1091" spans="9:15" x14ac:dyDescent="0.25">
      <c r="I1091" s="142"/>
      <c r="O1091" s="142"/>
    </row>
    <row r="1092" spans="9:15" x14ac:dyDescent="0.25">
      <c r="I1092" s="142"/>
      <c r="O1092" s="142"/>
    </row>
    <row r="1093" spans="9:15" x14ac:dyDescent="0.25">
      <c r="I1093" s="142"/>
      <c r="O1093" s="142"/>
    </row>
    <row r="1094" spans="9:15" x14ac:dyDescent="0.25">
      <c r="I1094" s="142"/>
      <c r="O1094" s="142"/>
    </row>
    <row r="1095" spans="9:15" x14ac:dyDescent="0.25">
      <c r="I1095" s="142"/>
      <c r="O1095" s="142"/>
    </row>
    <row r="1096" spans="9:15" x14ac:dyDescent="0.25">
      <c r="I1096" s="142"/>
      <c r="O1096" s="142"/>
    </row>
    <row r="1097" spans="9:15" x14ac:dyDescent="0.25">
      <c r="I1097" s="142"/>
      <c r="O1097" s="142"/>
    </row>
    <row r="1098" spans="9:15" x14ac:dyDescent="0.25">
      <c r="I1098" s="142"/>
      <c r="O1098" s="142"/>
    </row>
    <row r="1099" spans="9:15" x14ac:dyDescent="0.25">
      <c r="I1099" s="142"/>
      <c r="O1099" s="142"/>
    </row>
    <row r="1100" spans="9:15" x14ac:dyDescent="0.25">
      <c r="I1100" s="142"/>
      <c r="O1100" s="142"/>
    </row>
    <row r="1101" spans="9:15" x14ac:dyDescent="0.25">
      <c r="I1101" s="142"/>
      <c r="O1101" s="142"/>
    </row>
    <row r="1102" spans="9:15" x14ac:dyDescent="0.25">
      <c r="I1102" s="142"/>
      <c r="O1102" s="142"/>
    </row>
    <row r="1103" spans="9:15" x14ac:dyDescent="0.25">
      <c r="I1103" s="142"/>
      <c r="O1103" s="142"/>
    </row>
    <row r="1104" spans="9:15" x14ac:dyDescent="0.25">
      <c r="I1104" s="142"/>
      <c r="O1104" s="142"/>
    </row>
    <row r="1105" spans="9:15" x14ac:dyDescent="0.25">
      <c r="I1105" s="142"/>
      <c r="O1105" s="142"/>
    </row>
    <row r="1106" spans="9:15" x14ac:dyDescent="0.25">
      <c r="I1106" s="142"/>
      <c r="O1106" s="142"/>
    </row>
    <row r="1107" spans="9:15" x14ac:dyDescent="0.25">
      <c r="I1107" s="142"/>
      <c r="O1107" s="142"/>
    </row>
    <row r="1108" spans="9:15" x14ac:dyDescent="0.25">
      <c r="I1108" s="142"/>
      <c r="O1108" s="142"/>
    </row>
    <row r="1109" spans="9:15" x14ac:dyDescent="0.25">
      <c r="I1109" s="142"/>
      <c r="O1109" s="142"/>
    </row>
    <row r="1110" spans="9:15" x14ac:dyDescent="0.25">
      <c r="I1110" s="142"/>
      <c r="O1110" s="142"/>
    </row>
    <row r="1111" spans="9:15" x14ac:dyDescent="0.25">
      <c r="I1111" s="142"/>
      <c r="O1111" s="142"/>
    </row>
    <row r="1112" spans="9:15" x14ac:dyDescent="0.25">
      <c r="I1112" s="142"/>
      <c r="O1112" s="142"/>
    </row>
    <row r="1113" spans="9:15" x14ac:dyDescent="0.25">
      <c r="I1113" s="142"/>
      <c r="O1113" s="142"/>
    </row>
    <row r="1114" spans="9:15" x14ac:dyDescent="0.25">
      <c r="I1114" s="142"/>
      <c r="O1114" s="142"/>
    </row>
    <row r="1115" spans="9:15" x14ac:dyDescent="0.25">
      <c r="I1115" s="142"/>
      <c r="O1115" s="142"/>
    </row>
    <row r="1116" spans="9:15" x14ac:dyDescent="0.25">
      <c r="I1116" s="142"/>
      <c r="O1116" s="142"/>
    </row>
    <row r="1117" spans="9:15" x14ac:dyDescent="0.25">
      <c r="I1117" s="142"/>
      <c r="O1117" s="142"/>
    </row>
    <row r="1118" spans="9:15" x14ac:dyDescent="0.25">
      <c r="I1118" s="142"/>
      <c r="O1118" s="142"/>
    </row>
    <row r="1119" spans="9:15" x14ac:dyDescent="0.25">
      <c r="I1119" s="142"/>
      <c r="O1119" s="142"/>
    </row>
    <row r="1120" spans="9:15" x14ac:dyDescent="0.25">
      <c r="I1120" s="142"/>
      <c r="O1120" s="142"/>
    </row>
    <row r="1121" spans="9:15" x14ac:dyDescent="0.25">
      <c r="I1121" s="142"/>
      <c r="O1121" s="142"/>
    </row>
    <row r="1122" spans="9:15" x14ac:dyDescent="0.25">
      <c r="I1122" s="142"/>
      <c r="O1122" s="142"/>
    </row>
    <row r="1123" spans="9:15" x14ac:dyDescent="0.25">
      <c r="I1123" s="142"/>
      <c r="O1123" s="142"/>
    </row>
    <row r="1124" spans="9:15" x14ac:dyDescent="0.25">
      <c r="I1124" s="142"/>
      <c r="O1124" s="142"/>
    </row>
    <row r="1125" spans="9:15" x14ac:dyDescent="0.25">
      <c r="I1125" s="142"/>
      <c r="O1125" s="142"/>
    </row>
    <row r="1126" spans="9:15" x14ac:dyDescent="0.25">
      <c r="I1126" s="142"/>
      <c r="O1126" s="142"/>
    </row>
    <row r="1127" spans="9:15" x14ac:dyDescent="0.25">
      <c r="I1127" s="142"/>
      <c r="O1127" s="142"/>
    </row>
    <row r="1128" spans="9:15" x14ac:dyDescent="0.25">
      <c r="I1128" s="142"/>
      <c r="O1128" s="142"/>
    </row>
    <row r="1129" spans="9:15" x14ac:dyDescent="0.25">
      <c r="I1129" s="142"/>
      <c r="O1129" s="142"/>
    </row>
    <row r="1130" spans="9:15" x14ac:dyDescent="0.25">
      <c r="I1130" s="142"/>
      <c r="O1130" s="142"/>
    </row>
    <row r="1131" spans="9:15" x14ac:dyDescent="0.25">
      <c r="I1131" s="142"/>
      <c r="O1131" s="142"/>
    </row>
    <row r="1132" spans="9:15" x14ac:dyDescent="0.25">
      <c r="I1132" s="142"/>
      <c r="O1132" s="142"/>
    </row>
    <row r="1133" spans="9:15" x14ac:dyDescent="0.25">
      <c r="I1133" s="142"/>
      <c r="O1133" s="142"/>
    </row>
    <row r="1134" spans="9:15" x14ac:dyDescent="0.25">
      <c r="I1134" s="142"/>
      <c r="O1134" s="142"/>
    </row>
    <row r="1135" spans="9:15" x14ac:dyDescent="0.25">
      <c r="I1135" s="142"/>
      <c r="O1135" s="142"/>
    </row>
    <row r="1136" spans="9:15" x14ac:dyDescent="0.25">
      <c r="I1136" s="142"/>
      <c r="O1136" s="142"/>
    </row>
    <row r="1137" spans="9:15" x14ac:dyDescent="0.25">
      <c r="I1137" s="142"/>
      <c r="O1137" s="142"/>
    </row>
    <row r="1138" spans="9:15" x14ac:dyDescent="0.25">
      <c r="I1138" s="142"/>
      <c r="O1138" s="142"/>
    </row>
    <row r="1139" spans="9:15" x14ac:dyDescent="0.25">
      <c r="I1139" s="142"/>
      <c r="O1139" s="142"/>
    </row>
    <row r="1140" spans="9:15" x14ac:dyDescent="0.25">
      <c r="I1140" s="142"/>
      <c r="O1140" s="142"/>
    </row>
    <row r="1141" spans="9:15" x14ac:dyDescent="0.25">
      <c r="I1141" s="142"/>
      <c r="O1141" s="142"/>
    </row>
    <row r="1142" spans="9:15" x14ac:dyDescent="0.25">
      <c r="I1142" s="142"/>
      <c r="O1142" s="142"/>
    </row>
    <row r="1143" spans="9:15" x14ac:dyDescent="0.25">
      <c r="I1143" s="142"/>
      <c r="O1143" s="142"/>
    </row>
    <row r="1144" spans="9:15" x14ac:dyDescent="0.25">
      <c r="I1144" s="142"/>
      <c r="O1144" s="142"/>
    </row>
    <row r="1145" spans="9:15" x14ac:dyDescent="0.25">
      <c r="I1145" s="142"/>
      <c r="O1145" s="142"/>
    </row>
    <row r="1146" spans="9:15" x14ac:dyDescent="0.25">
      <c r="I1146" s="142"/>
      <c r="O1146" s="142"/>
    </row>
    <row r="1147" spans="9:15" x14ac:dyDescent="0.25">
      <c r="I1147" s="142"/>
      <c r="O1147" s="142"/>
    </row>
    <row r="1148" spans="9:15" x14ac:dyDescent="0.25">
      <c r="I1148" s="142"/>
      <c r="O1148" s="142"/>
    </row>
    <row r="1149" spans="9:15" x14ac:dyDescent="0.25">
      <c r="I1149" s="142"/>
      <c r="O1149" s="142"/>
    </row>
    <row r="1150" spans="9:15" x14ac:dyDescent="0.25">
      <c r="I1150" s="142"/>
      <c r="O1150" s="142"/>
    </row>
    <row r="1151" spans="9:15" x14ac:dyDescent="0.25">
      <c r="I1151" s="142"/>
      <c r="O1151" s="142"/>
    </row>
    <row r="1152" spans="9:15" x14ac:dyDescent="0.25">
      <c r="I1152" s="142"/>
      <c r="O1152" s="142"/>
    </row>
    <row r="1153" spans="9:15" x14ac:dyDescent="0.25">
      <c r="I1153" s="142"/>
      <c r="O1153" s="142"/>
    </row>
    <row r="1154" spans="9:15" x14ac:dyDescent="0.25">
      <c r="I1154" s="142"/>
      <c r="O1154" s="142"/>
    </row>
    <row r="1155" spans="9:15" x14ac:dyDescent="0.25">
      <c r="I1155" s="142"/>
      <c r="O1155" s="142"/>
    </row>
    <row r="1156" spans="9:15" x14ac:dyDescent="0.25">
      <c r="I1156" s="142"/>
      <c r="O1156" s="142"/>
    </row>
    <row r="1157" spans="9:15" x14ac:dyDescent="0.25">
      <c r="I1157" s="142"/>
      <c r="O1157" s="142"/>
    </row>
    <row r="1158" spans="9:15" x14ac:dyDescent="0.25">
      <c r="I1158" s="142"/>
      <c r="O1158" s="142"/>
    </row>
    <row r="1159" spans="9:15" x14ac:dyDescent="0.25">
      <c r="I1159" s="142"/>
      <c r="O1159" s="142"/>
    </row>
    <row r="1160" spans="9:15" x14ac:dyDescent="0.25">
      <c r="I1160" s="142"/>
      <c r="O1160" s="142"/>
    </row>
    <row r="1161" spans="9:15" x14ac:dyDescent="0.25">
      <c r="I1161" s="142"/>
      <c r="O1161" s="142"/>
    </row>
    <row r="1162" spans="9:15" x14ac:dyDescent="0.25">
      <c r="I1162" s="142"/>
      <c r="O1162" s="142"/>
    </row>
    <row r="1163" spans="9:15" x14ac:dyDescent="0.25">
      <c r="I1163" s="142"/>
      <c r="O1163" s="142"/>
    </row>
    <row r="1164" spans="9:15" x14ac:dyDescent="0.25">
      <c r="I1164" s="142"/>
      <c r="O1164" s="142"/>
    </row>
    <row r="1165" spans="9:15" x14ac:dyDescent="0.25">
      <c r="I1165" s="142"/>
      <c r="O1165" s="142"/>
    </row>
    <row r="1166" spans="9:15" x14ac:dyDescent="0.25">
      <c r="I1166" s="142"/>
      <c r="O1166" s="142"/>
    </row>
    <row r="1167" spans="9:15" x14ac:dyDescent="0.25">
      <c r="I1167" s="142"/>
      <c r="O1167" s="142"/>
    </row>
    <row r="1168" spans="9:15" x14ac:dyDescent="0.25">
      <c r="I1168" s="142"/>
      <c r="O1168" s="142"/>
    </row>
    <row r="1169" spans="9:15" x14ac:dyDescent="0.25">
      <c r="I1169" s="142"/>
      <c r="O1169" s="142"/>
    </row>
    <row r="1170" spans="9:15" x14ac:dyDescent="0.25">
      <c r="I1170" s="142"/>
      <c r="O1170" s="142"/>
    </row>
    <row r="1171" spans="9:15" x14ac:dyDescent="0.25">
      <c r="I1171" s="142"/>
      <c r="O1171" s="142"/>
    </row>
    <row r="1172" spans="9:15" x14ac:dyDescent="0.25">
      <c r="I1172" s="142"/>
      <c r="O1172" s="142"/>
    </row>
    <row r="1173" spans="9:15" x14ac:dyDescent="0.25">
      <c r="I1173" s="142"/>
      <c r="O1173" s="142"/>
    </row>
    <row r="1174" spans="9:15" x14ac:dyDescent="0.25">
      <c r="I1174" s="142"/>
      <c r="O1174" s="142"/>
    </row>
    <row r="1175" spans="9:15" x14ac:dyDescent="0.25">
      <c r="I1175" s="142"/>
      <c r="O1175" s="142"/>
    </row>
    <row r="1176" spans="9:15" x14ac:dyDescent="0.25">
      <c r="I1176" s="142"/>
      <c r="O1176" s="142"/>
    </row>
    <row r="1177" spans="9:15" x14ac:dyDescent="0.25">
      <c r="I1177" s="142"/>
      <c r="O1177" s="142"/>
    </row>
    <row r="1178" spans="9:15" x14ac:dyDescent="0.25">
      <c r="I1178" s="142"/>
      <c r="O1178" s="142"/>
    </row>
    <row r="1179" spans="9:15" x14ac:dyDescent="0.25">
      <c r="I1179" s="142"/>
      <c r="O1179" s="142"/>
    </row>
    <row r="1180" spans="9:15" x14ac:dyDescent="0.25">
      <c r="I1180" s="142"/>
      <c r="O1180" s="142"/>
    </row>
    <row r="1181" spans="9:15" x14ac:dyDescent="0.25">
      <c r="I1181" s="142"/>
      <c r="O1181" s="142"/>
    </row>
    <row r="1182" spans="9:15" x14ac:dyDescent="0.25">
      <c r="I1182" s="142"/>
      <c r="O1182" s="142"/>
    </row>
    <row r="1183" spans="9:15" x14ac:dyDescent="0.25">
      <c r="I1183" s="142"/>
      <c r="O1183" s="142"/>
    </row>
    <row r="1184" spans="9:15" x14ac:dyDescent="0.25">
      <c r="I1184" s="142"/>
      <c r="O1184" s="142"/>
    </row>
    <row r="1185" spans="9:15" x14ac:dyDescent="0.25">
      <c r="I1185" s="142"/>
      <c r="O1185" s="142"/>
    </row>
    <row r="1186" spans="9:15" x14ac:dyDescent="0.25">
      <c r="I1186" s="142"/>
      <c r="O1186" s="142"/>
    </row>
    <row r="1187" spans="9:15" x14ac:dyDescent="0.25">
      <c r="I1187" s="142"/>
      <c r="O1187" s="142"/>
    </row>
    <row r="1188" spans="9:15" x14ac:dyDescent="0.25">
      <c r="I1188" s="142"/>
      <c r="O1188" s="142"/>
    </row>
    <row r="1189" spans="9:15" x14ac:dyDescent="0.25">
      <c r="I1189" s="142"/>
      <c r="O1189" s="142"/>
    </row>
    <row r="1190" spans="9:15" x14ac:dyDescent="0.25">
      <c r="I1190" s="142"/>
      <c r="O1190" s="142"/>
    </row>
    <row r="1191" spans="9:15" x14ac:dyDescent="0.25">
      <c r="I1191" s="142"/>
      <c r="O1191" s="142"/>
    </row>
    <row r="1192" spans="9:15" x14ac:dyDescent="0.25">
      <c r="I1192" s="142"/>
      <c r="O1192" s="142"/>
    </row>
    <row r="1193" spans="9:15" x14ac:dyDescent="0.25">
      <c r="I1193" s="142"/>
      <c r="O1193" s="142"/>
    </row>
    <row r="1194" spans="9:15" x14ac:dyDescent="0.25">
      <c r="I1194" s="142"/>
      <c r="O1194" s="142"/>
    </row>
    <row r="1195" spans="9:15" x14ac:dyDescent="0.25">
      <c r="I1195" s="142"/>
      <c r="O1195" s="142"/>
    </row>
    <row r="1196" spans="9:15" x14ac:dyDescent="0.25">
      <c r="I1196" s="142"/>
      <c r="O1196" s="142"/>
    </row>
    <row r="1197" spans="9:15" x14ac:dyDescent="0.25">
      <c r="I1197" s="142"/>
      <c r="O1197" s="142"/>
    </row>
    <row r="1198" spans="9:15" x14ac:dyDescent="0.25">
      <c r="I1198" s="142"/>
      <c r="O1198" s="142"/>
    </row>
    <row r="1199" spans="9:15" x14ac:dyDescent="0.25">
      <c r="I1199" s="142"/>
      <c r="O1199" s="142"/>
    </row>
    <row r="1200" spans="9:15" x14ac:dyDescent="0.25">
      <c r="I1200" s="142"/>
      <c r="O1200" s="142"/>
    </row>
    <row r="1201" spans="9:15" x14ac:dyDescent="0.25">
      <c r="I1201" s="142"/>
      <c r="O1201" s="142"/>
    </row>
    <row r="1202" spans="9:15" x14ac:dyDescent="0.25">
      <c r="I1202" s="142"/>
      <c r="O1202" s="142"/>
    </row>
    <row r="1203" spans="9:15" x14ac:dyDescent="0.25">
      <c r="I1203" s="142"/>
      <c r="O1203" s="142"/>
    </row>
    <row r="1204" spans="9:15" x14ac:dyDescent="0.25">
      <c r="I1204" s="142"/>
      <c r="O1204" s="142"/>
    </row>
    <row r="1205" spans="9:15" x14ac:dyDescent="0.25">
      <c r="I1205" s="142"/>
      <c r="O1205" s="142"/>
    </row>
    <row r="1206" spans="9:15" x14ac:dyDescent="0.25">
      <c r="I1206" s="142"/>
      <c r="O1206" s="142"/>
    </row>
    <row r="1207" spans="9:15" x14ac:dyDescent="0.25">
      <c r="I1207" s="142"/>
      <c r="O1207" s="142"/>
    </row>
    <row r="1208" spans="9:15" x14ac:dyDescent="0.25">
      <c r="I1208" s="142"/>
      <c r="O1208" s="142"/>
    </row>
    <row r="1209" spans="9:15" x14ac:dyDescent="0.25">
      <c r="I1209" s="142"/>
      <c r="O1209" s="142"/>
    </row>
    <row r="1210" spans="9:15" x14ac:dyDescent="0.25">
      <c r="I1210" s="142"/>
      <c r="O1210" s="142"/>
    </row>
    <row r="1211" spans="9:15" x14ac:dyDescent="0.25">
      <c r="I1211" s="142"/>
      <c r="O1211" s="142"/>
    </row>
    <row r="1212" spans="9:15" x14ac:dyDescent="0.25">
      <c r="I1212" s="142"/>
      <c r="O1212" s="142"/>
    </row>
    <row r="1213" spans="9:15" x14ac:dyDescent="0.25">
      <c r="I1213" s="142"/>
      <c r="O1213" s="142"/>
    </row>
    <row r="1214" spans="9:15" x14ac:dyDescent="0.25">
      <c r="I1214" s="142"/>
      <c r="O1214" s="142"/>
    </row>
    <row r="1215" spans="9:15" x14ac:dyDescent="0.25">
      <c r="I1215" s="142"/>
      <c r="O1215" s="142"/>
    </row>
    <row r="1216" spans="9:15" x14ac:dyDescent="0.25">
      <c r="I1216" s="142"/>
      <c r="O1216" s="142"/>
    </row>
    <row r="1217" spans="9:15" x14ac:dyDescent="0.25">
      <c r="I1217" s="142"/>
      <c r="O1217" s="142"/>
    </row>
    <row r="1218" spans="9:15" x14ac:dyDescent="0.25">
      <c r="I1218" s="142"/>
      <c r="O1218" s="142"/>
    </row>
    <row r="1219" spans="9:15" x14ac:dyDescent="0.25">
      <c r="I1219" s="142"/>
      <c r="O1219" s="142"/>
    </row>
    <row r="1220" spans="9:15" x14ac:dyDescent="0.25">
      <c r="I1220" s="142"/>
      <c r="O1220" s="142"/>
    </row>
    <row r="1221" spans="9:15" x14ac:dyDescent="0.25">
      <c r="I1221" s="142"/>
      <c r="O1221" s="142"/>
    </row>
    <row r="1222" spans="9:15" x14ac:dyDescent="0.25">
      <c r="I1222" s="142"/>
      <c r="O1222" s="142"/>
    </row>
    <row r="1223" spans="9:15" x14ac:dyDescent="0.25">
      <c r="I1223" s="142"/>
      <c r="O1223" s="142"/>
    </row>
    <row r="1224" spans="9:15" x14ac:dyDescent="0.25">
      <c r="I1224" s="142"/>
      <c r="O1224" s="142"/>
    </row>
    <row r="1225" spans="9:15" x14ac:dyDescent="0.25">
      <c r="I1225" s="142"/>
      <c r="O1225" s="142"/>
    </row>
    <row r="1226" spans="9:15" x14ac:dyDescent="0.25">
      <c r="I1226" s="142"/>
      <c r="O1226" s="142"/>
    </row>
    <row r="1227" spans="9:15" x14ac:dyDescent="0.25">
      <c r="I1227" s="142"/>
      <c r="O1227" s="142"/>
    </row>
    <row r="1228" spans="9:15" x14ac:dyDescent="0.25">
      <c r="I1228" s="142"/>
      <c r="O1228" s="142"/>
    </row>
    <row r="1229" spans="9:15" x14ac:dyDescent="0.25">
      <c r="I1229" s="142"/>
      <c r="O1229" s="142"/>
    </row>
    <row r="1230" spans="9:15" x14ac:dyDescent="0.25">
      <c r="I1230" s="142"/>
      <c r="O1230" s="142"/>
    </row>
    <row r="1231" spans="9:15" x14ac:dyDescent="0.25">
      <c r="I1231" s="142"/>
      <c r="O1231" s="142"/>
    </row>
    <row r="1232" spans="9:15" x14ac:dyDescent="0.25">
      <c r="I1232" s="142"/>
      <c r="O1232" s="142"/>
    </row>
    <row r="1233" spans="9:15" x14ac:dyDescent="0.25">
      <c r="I1233" s="142"/>
      <c r="O1233" s="142"/>
    </row>
    <row r="1234" spans="9:15" x14ac:dyDescent="0.25">
      <c r="I1234" s="142"/>
      <c r="O1234" s="142"/>
    </row>
    <row r="1235" spans="9:15" x14ac:dyDescent="0.25">
      <c r="I1235" s="142"/>
      <c r="O1235" s="142"/>
    </row>
    <row r="1236" spans="9:15" x14ac:dyDescent="0.25">
      <c r="I1236" s="142"/>
      <c r="O1236" s="142"/>
    </row>
    <row r="1237" spans="9:15" x14ac:dyDescent="0.25">
      <c r="I1237" s="142"/>
      <c r="O1237" s="142"/>
    </row>
    <row r="1238" spans="9:15" x14ac:dyDescent="0.25">
      <c r="I1238" s="142"/>
      <c r="O1238" s="142"/>
    </row>
    <row r="1239" spans="9:15" x14ac:dyDescent="0.25">
      <c r="I1239" s="142"/>
      <c r="O1239" s="142"/>
    </row>
    <row r="1240" spans="9:15" x14ac:dyDescent="0.25">
      <c r="I1240" s="142"/>
      <c r="O1240" s="142"/>
    </row>
    <row r="1241" spans="9:15" x14ac:dyDescent="0.25">
      <c r="I1241" s="142"/>
      <c r="O1241" s="142"/>
    </row>
    <row r="1242" spans="9:15" x14ac:dyDescent="0.25">
      <c r="I1242" s="142"/>
      <c r="O1242" s="142"/>
    </row>
    <row r="1243" spans="9:15" x14ac:dyDescent="0.25">
      <c r="I1243" s="142"/>
      <c r="O1243" s="142"/>
    </row>
    <row r="1244" spans="9:15" x14ac:dyDescent="0.25">
      <c r="I1244" s="142"/>
      <c r="O1244" s="142"/>
    </row>
    <row r="1245" spans="9:15" x14ac:dyDescent="0.25">
      <c r="I1245" s="142"/>
      <c r="O1245" s="142"/>
    </row>
    <row r="1246" spans="9:15" x14ac:dyDescent="0.25">
      <c r="I1246" s="142"/>
      <c r="O1246" s="142"/>
    </row>
    <row r="1247" spans="9:15" x14ac:dyDescent="0.25">
      <c r="I1247" s="142"/>
      <c r="O1247" s="142"/>
    </row>
    <row r="1248" spans="9:15" x14ac:dyDescent="0.25">
      <c r="I1248" s="142"/>
      <c r="O1248" s="142"/>
    </row>
    <row r="1249" spans="9:15" x14ac:dyDescent="0.25">
      <c r="I1249" s="142"/>
      <c r="O1249" s="142"/>
    </row>
    <row r="1250" spans="9:15" x14ac:dyDescent="0.25">
      <c r="I1250" s="142"/>
      <c r="O1250" s="142"/>
    </row>
    <row r="1251" spans="9:15" x14ac:dyDescent="0.25">
      <c r="I1251" s="142"/>
      <c r="O1251" s="142"/>
    </row>
    <row r="1252" spans="9:15" x14ac:dyDescent="0.25">
      <c r="I1252" s="142"/>
      <c r="O1252" s="142"/>
    </row>
    <row r="1253" spans="9:15" x14ac:dyDescent="0.25">
      <c r="I1253" s="142"/>
      <c r="O1253" s="142"/>
    </row>
    <row r="1254" spans="9:15" x14ac:dyDescent="0.25">
      <c r="I1254" s="142"/>
      <c r="O1254" s="142"/>
    </row>
    <row r="1255" spans="9:15" x14ac:dyDescent="0.25">
      <c r="I1255" s="142"/>
      <c r="O1255" s="142"/>
    </row>
    <row r="1256" spans="9:15" x14ac:dyDescent="0.25">
      <c r="I1256" s="142"/>
      <c r="O1256" s="142"/>
    </row>
    <row r="1257" spans="9:15" x14ac:dyDescent="0.25">
      <c r="I1257" s="142"/>
      <c r="O1257" s="142"/>
    </row>
    <row r="1258" spans="9:15" x14ac:dyDescent="0.25">
      <c r="I1258" s="142"/>
      <c r="O1258" s="142"/>
    </row>
    <row r="1259" spans="9:15" x14ac:dyDescent="0.25">
      <c r="I1259" s="142"/>
      <c r="O1259" s="142"/>
    </row>
    <row r="1260" spans="9:15" x14ac:dyDescent="0.25">
      <c r="I1260" s="142"/>
      <c r="O1260" s="142"/>
    </row>
    <row r="1261" spans="9:15" x14ac:dyDescent="0.25">
      <c r="I1261" s="142"/>
      <c r="O1261" s="142"/>
    </row>
    <row r="1262" spans="9:15" x14ac:dyDescent="0.25">
      <c r="I1262" s="142"/>
      <c r="O1262" s="142"/>
    </row>
    <row r="1263" spans="9:15" x14ac:dyDescent="0.25">
      <c r="I1263" s="142"/>
      <c r="O1263" s="142"/>
    </row>
    <row r="1264" spans="9:15" x14ac:dyDescent="0.25">
      <c r="I1264" s="142"/>
      <c r="O1264" s="142"/>
    </row>
    <row r="1265" spans="9:15" x14ac:dyDescent="0.25">
      <c r="I1265" s="142"/>
      <c r="O1265" s="142"/>
    </row>
    <row r="1266" spans="9:15" x14ac:dyDescent="0.25">
      <c r="I1266" s="142"/>
      <c r="O1266" s="142"/>
    </row>
    <row r="1267" spans="9:15" x14ac:dyDescent="0.25">
      <c r="I1267" s="142"/>
      <c r="O1267" s="142"/>
    </row>
    <row r="1268" spans="9:15" x14ac:dyDescent="0.25">
      <c r="I1268" s="142"/>
      <c r="O1268" s="142"/>
    </row>
    <row r="1269" spans="9:15" x14ac:dyDescent="0.25">
      <c r="I1269" s="142"/>
      <c r="O1269" s="142"/>
    </row>
    <row r="1270" spans="9:15" x14ac:dyDescent="0.25">
      <c r="I1270" s="142"/>
      <c r="O1270" s="142"/>
    </row>
    <row r="1271" spans="9:15" x14ac:dyDescent="0.25">
      <c r="I1271" s="142"/>
      <c r="O1271" s="142"/>
    </row>
    <row r="1272" spans="9:15" x14ac:dyDescent="0.25">
      <c r="I1272" s="142"/>
      <c r="O1272" s="142"/>
    </row>
    <row r="1273" spans="9:15" x14ac:dyDescent="0.25">
      <c r="I1273" s="142"/>
      <c r="O1273" s="142"/>
    </row>
    <row r="1274" spans="9:15" x14ac:dyDescent="0.25">
      <c r="I1274" s="142"/>
      <c r="O1274" s="142"/>
    </row>
    <row r="1275" spans="9:15" x14ac:dyDescent="0.25">
      <c r="I1275" s="142"/>
      <c r="O1275" s="142"/>
    </row>
    <row r="1276" spans="9:15" x14ac:dyDescent="0.25">
      <c r="I1276" s="142"/>
      <c r="O1276" s="142"/>
    </row>
    <row r="1277" spans="9:15" x14ac:dyDescent="0.25">
      <c r="I1277" s="142"/>
      <c r="O1277" s="142"/>
    </row>
    <row r="1278" spans="9:15" x14ac:dyDescent="0.25">
      <c r="I1278" s="142"/>
      <c r="O1278" s="142"/>
    </row>
    <row r="1279" spans="9:15" x14ac:dyDescent="0.25">
      <c r="I1279" s="142"/>
      <c r="O1279" s="142"/>
    </row>
    <row r="1280" spans="9:15" x14ac:dyDescent="0.25">
      <c r="I1280" s="142"/>
      <c r="O1280" s="142"/>
    </row>
    <row r="1281" spans="9:15" x14ac:dyDescent="0.25">
      <c r="I1281" s="142"/>
      <c r="O1281" s="142"/>
    </row>
    <row r="1282" spans="9:15" x14ac:dyDescent="0.25">
      <c r="I1282" s="142"/>
      <c r="O1282" s="142"/>
    </row>
    <row r="1283" spans="9:15" x14ac:dyDescent="0.25">
      <c r="I1283" s="142"/>
      <c r="O1283" s="142"/>
    </row>
    <row r="1284" spans="9:15" x14ac:dyDescent="0.25">
      <c r="I1284" s="142"/>
      <c r="O1284" s="142"/>
    </row>
    <row r="1285" spans="9:15" x14ac:dyDescent="0.25">
      <c r="I1285" s="142"/>
      <c r="O1285" s="142"/>
    </row>
    <row r="1286" spans="9:15" x14ac:dyDescent="0.25">
      <c r="I1286" s="142"/>
      <c r="O1286" s="142"/>
    </row>
    <row r="1287" spans="9:15" x14ac:dyDescent="0.25">
      <c r="I1287" s="142"/>
      <c r="O1287" s="142"/>
    </row>
    <row r="1288" spans="9:15" x14ac:dyDescent="0.25">
      <c r="I1288" s="142"/>
      <c r="O1288" s="142"/>
    </row>
    <row r="1289" spans="9:15" x14ac:dyDescent="0.25">
      <c r="I1289" s="142"/>
      <c r="O1289" s="142"/>
    </row>
    <row r="1290" spans="9:15" x14ac:dyDescent="0.25">
      <c r="I1290" s="142"/>
      <c r="O1290" s="142"/>
    </row>
    <row r="1291" spans="9:15" x14ac:dyDescent="0.25">
      <c r="I1291" s="142"/>
      <c r="O1291" s="142"/>
    </row>
    <row r="1292" spans="9:15" x14ac:dyDescent="0.25">
      <c r="I1292" s="142"/>
      <c r="O1292" s="142"/>
    </row>
    <row r="1293" spans="9:15" x14ac:dyDescent="0.25">
      <c r="I1293" s="142"/>
      <c r="O1293" s="142"/>
    </row>
    <row r="1294" spans="9:15" x14ac:dyDescent="0.25">
      <c r="I1294" s="142"/>
      <c r="O1294" s="142"/>
    </row>
    <row r="1295" spans="9:15" x14ac:dyDescent="0.25">
      <c r="I1295" s="142"/>
      <c r="O1295" s="142"/>
    </row>
    <row r="1296" spans="9:15" x14ac:dyDescent="0.25">
      <c r="I1296" s="142"/>
      <c r="O1296" s="142"/>
    </row>
    <row r="1297" spans="9:15" x14ac:dyDescent="0.25">
      <c r="I1297" s="142"/>
      <c r="O1297" s="142"/>
    </row>
    <row r="1298" spans="9:15" x14ac:dyDescent="0.25">
      <c r="I1298" s="142"/>
      <c r="O1298" s="142"/>
    </row>
    <row r="1299" spans="9:15" x14ac:dyDescent="0.25">
      <c r="I1299" s="142"/>
      <c r="O1299" s="142"/>
    </row>
    <row r="1300" spans="9:15" x14ac:dyDescent="0.25">
      <c r="I1300" s="142"/>
      <c r="O1300" s="142"/>
    </row>
    <row r="1301" spans="9:15" x14ac:dyDescent="0.25">
      <c r="I1301" s="142"/>
      <c r="O1301" s="142"/>
    </row>
    <row r="1302" spans="9:15" x14ac:dyDescent="0.25">
      <c r="I1302" s="142"/>
      <c r="O1302" s="142"/>
    </row>
    <row r="1303" spans="9:15" x14ac:dyDescent="0.25">
      <c r="I1303" s="142"/>
      <c r="O1303" s="142"/>
    </row>
    <row r="1304" spans="9:15" x14ac:dyDescent="0.25">
      <c r="I1304" s="142"/>
      <c r="O1304" s="142"/>
    </row>
    <row r="1305" spans="9:15" x14ac:dyDescent="0.25">
      <c r="I1305" s="142"/>
      <c r="O1305" s="142"/>
    </row>
    <row r="1306" spans="9:15" x14ac:dyDescent="0.25">
      <c r="I1306" s="142"/>
      <c r="O1306" s="142"/>
    </row>
    <row r="1307" spans="9:15" x14ac:dyDescent="0.25">
      <c r="I1307" s="142"/>
      <c r="O1307" s="142"/>
    </row>
    <row r="1308" spans="9:15" x14ac:dyDescent="0.25">
      <c r="I1308" s="142"/>
      <c r="O1308" s="142"/>
    </row>
    <row r="1309" spans="9:15" x14ac:dyDescent="0.25">
      <c r="I1309" s="142"/>
      <c r="O1309" s="142"/>
    </row>
    <row r="1310" spans="9:15" x14ac:dyDescent="0.25">
      <c r="I1310" s="142"/>
      <c r="O1310" s="142"/>
    </row>
    <row r="1311" spans="9:15" x14ac:dyDescent="0.25">
      <c r="I1311" s="142"/>
      <c r="O1311" s="142"/>
    </row>
    <row r="1312" spans="9:15" x14ac:dyDescent="0.25">
      <c r="I1312" s="142"/>
      <c r="O1312" s="142"/>
    </row>
    <row r="1313" spans="9:15" x14ac:dyDescent="0.25">
      <c r="I1313" s="142"/>
      <c r="O1313" s="142"/>
    </row>
    <row r="1314" spans="9:15" x14ac:dyDescent="0.25">
      <c r="I1314" s="142"/>
      <c r="O1314" s="142"/>
    </row>
    <row r="1315" spans="9:15" x14ac:dyDescent="0.25">
      <c r="I1315" s="142"/>
      <c r="O1315" s="142"/>
    </row>
    <row r="1316" spans="9:15" x14ac:dyDescent="0.25">
      <c r="I1316" s="142"/>
      <c r="O1316" s="142"/>
    </row>
    <row r="1317" spans="9:15" x14ac:dyDescent="0.25">
      <c r="I1317" s="142"/>
      <c r="O1317" s="142"/>
    </row>
    <row r="1318" spans="9:15" x14ac:dyDescent="0.25">
      <c r="I1318" s="142"/>
      <c r="O1318" s="142"/>
    </row>
    <row r="1319" spans="9:15" x14ac:dyDescent="0.25">
      <c r="I1319" s="142"/>
      <c r="O1319" s="142"/>
    </row>
    <row r="1320" spans="9:15" x14ac:dyDescent="0.25">
      <c r="I1320" s="142"/>
      <c r="O1320" s="142"/>
    </row>
    <row r="1321" spans="9:15" x14ac:dyDescent="0.25">
      <c r="I1321" s="142"/>
      <c r="O1321" s="142"/>
    </row>
    <row r="1322" spans="9:15" x14ac:dyDescent="0.25">
      <c r="I1322" s="142"/>
      <c r="O1322" s="142"/>
    </row>
    <row r="1323" spans="9:15" x14ac:dyDescent="0.25">
      <c r="I1323" s="142"/>
      <c r="O1323" s="142"/>
    </row>
    <row r="1324" spans="9:15" x14ac:dyDescent="0.25">
      <c r="I1324" s="142"/>
      <c r="O1324" s="142"/>
    </row>
    <row r="1325" spans="9:15" x14ac:dyDescent="0.25">
      <c r="I1325" s="142"/>
      <c r="O1325" s="142"/>
    </row>
    <row r="1326" spans="9:15" x14ac:dyDescent="0.25">
      <c r="I1326" s="142"/>
      <c r="O1326" s="142"/>
    </row>
    <row r="1327" spans="9:15" x14ac:dyDescent="0.25">
      <c r="I1327" s="142"/>
      <c r="O1327" s="142"/>
    </row>
    <row r="1328" spans="9:15" x14ac:dyDescent="0.25">
      <c r="I1328" s="142"/>
      <c r="O1328" s="142"/>
    </row>
    <row r="1329" spans="9:15" x14ac:dyDescent="0.25">
      <c r="I1329" s="142"/>
      <c r="O1329" s="142"/>
    </row>
    <row r="1330" spans="9:15" x14ac:dyDescent="0.25">
      <c r="I1330" s="142"/>
      <c r="O1330" s="142"/>
    </row>
    <row r="1331" spans="9:15" x14ac:dyDescent="0.25">
      <c r="I1331" s="142"/>
      <c r="O1331" s="142"/>
    </row>
    <row r="1332" spans="9:15" x14ac:dyDescent="0.25">
      <c r="I1332" s="142"/>
      <c r="O1332" s="142"/>
    </row>
    <row r="1333" spans="9:15" x14ac:dyDescent="0.25">
      <c r="I1333" s="142"/>
      <c r="O1333" s="142"/>
    </row>
    <row r="1334" spans="9:15" x14ac:dyDescent="0.25">
      <c r="I1334" s="142"/>
      <c r="O1334" s="142"/>
    </row>
    <row r="1335" spans="9:15" x14ac:dyDescent="0.25">
      <c r="I1335" s="142"/>
      <c r="O1335" s="142"/>
    </row>
    <row r="1336" spans="9:15" x14ac:dyDescent="0.25">
      <c r="I1336" s="142"/>
      <c r="O1336" s="142"/>
    </row>
    <row r="1337" spans="9:15" x14ac:dyDescent="0.25">
      <c r="I1337" s="142"/>
      <c r="O1337" s="142"/>
    </row>
    <row r="1338" spans="9:15" x14ac:dyDescent="0.25">
      <c r="I1338" s="142"/>
      <c r="O1338" s="142"/>
    </row>
    <row r="1339" spans="9:15" x14ac:dyDescent="0.25">
      <c r="I1339" s="142"/>
      <c r="O1339" s="142"/>
    </row>
    <row r="1340" spans="9:15" x14ac:dyDescent="0.25">
      <c r="I1340" s="142"/>
      <c r="O1340" s="142"/>
    </row>
    <row r="1341" spans="9:15" x14ac:dyDescent="0.25">
      <c r="I1341" s="142"/>
      <c r="O1341" s="142"/>
    </row>
    <row r="1342" spans="9:15" x14ac:dyDescent="0.25">
      <c r="I1342" s="142"/>
      <c r="O1342" s="142"/>
    </row>
    <row r="1343" spans="9:15" x14ac:dyDescent="0.25">
      <c r="I1343" s="142"/>
      <c r="O1343" s="142"/>
    </row>
    <row r="1344" spans="9:15" x14ac:dyDescent="0.25">
      <c r="I1344" s="142"/>
      <c r="O1344" s="142"/>
    </row>
    <row r="1345" spans="9:15" x14ac:dyDescent="0.25">
      <c r="I1345" s="142"/>
      <c r="O1345" s="142"/>
    </row>
    <row r="1346" spans="9:15" x14ac:dyDescent="0.25">
      <c r="I1346" s="142"/>
      <c r="O1346" s="142"/>
    </row>
    <row r="1347" spans="9:15" x14ac:dyDescent="0.25">
      <c r="I1347" s="142"/>
      <c r="O1347" s="142"/>
    </row>
    <row r="1348" spans="9:15" x14ac:dyDescent="0.25">
      <c r="I1348" s="142"/>
      <c r="O1348" s="142"/>
    </row>
    <row r="1349" spans="9:15" x14ac:dyDescent="0.25">
      <c r="I1349" s="142"/>
      <c r="O1349" s="142"/>
    </row>
    <row r="1350" spans="9:15" x14ac:dyDescent="0.25">
      <c r="I1350" s="142"/>
      <c r="O1350" s="142"/>
    </row>
    <row r="1351" spans="9:15" x14ac:dyDescent="0.25">
      <c r="I1351" s="142"/>
      <c r="O1351" s="142"/>
    </row>
    <row r="1352" spans="9:15" x14ac:dyDescent="0.25">
      <c r="I1352" s="142"/>
      <c r="O1352" s="142"/>
    </row>
    <row r="1353" spans="9:15" x14ac:dyDescent="0.25">
      <c r="I1353" s="142"/>
      <c r="O1353" s="142"/>
    </row>
    <row r="1354" spans="9:15" x14ac:dyDescent="0.25">
      <c r="I1354" s="142"/>
      <c r="O1354" s="142"/>
    </row>
    <row r="1355" spans="9:15" x14ac:dyDescent="0.25">
      <c r="I1355" s="142"/>
      <c r="O1355" s="142"/>
    </row>
    <row r="1356" spans="9:15" x14ac:dyDescent="0.25">
      <c r="I1356" s="142"/>
      <c r="O1356" s="142"/>
    </row>
    <row r="1357" spans="9:15" x14ac:dyDescent="0.25">
      <c r="I1357" s="142"/>
      <c r="O1357" s="142"/>
    </row>
    <row r="1358" spans="9:15" x14ac:dyDescent="0.25">
      <c r="I1358" s="142"/>
      <c r="O1358" s="142"/>
    </row>
    <row r="1359" spans="9:15" x14ac:dyDescent="0.25">
      <c r="I1359" s="142"/>
      <c r="O1359" s="142"/>
    </row>
    <row r="1360" spans="9:15" x14ac:dyDescent="0.25">
      <c r="I1360" s="142"/>
      <c r="O1360" s="142"/>
    </row>
    <row r="1361" spans="9:15" x14ac:dyDescent="0.25">
      <c r="I1361" s="142"/>
      <c r="O1361" s="142"/>
    </row>
    <row r="1362" spans="9:15" x14ac:dyDescent="0.25">
      <c r="I1362" s="142"/>
      <c r="O1362" s="142"/>
    </row>
    <row r="1363" spans="9:15" x14ac:dyDescent="0.25">
      <c r="I1363" s="142"/>
      <c r="O1363" s="142"/>
    </row>
    <row r="1364" spans="9:15" x14ac:dyDescent="0.25">
      <c r="I1364" s="142"/>
      <c r="O1364" s="142"/>
    </row>
    <row r="1365" spans="9:15" x14ac:dyDescent="0.25">
      <c r="I1365" s="142"/>
      <c r="O1365" s="142"/>
    </row>
    <row r="1366" spans="9:15" x14ac:dyDescent="0.25">
      <c r="I1366" s="142"/>
      <c r="O1366" s="142"/>
    </row>
    <row r="1367" spans="9:15" x14ac:dyDescent="0.25">
      <c r="I1367" s="142"/>
      <c r="O1367" s="142"/>
    </row>
    <row r="1368" spans="9:15" x14ac:dyDescent="0.25">
      <c r="I1368" s="142"/>
      <c r="O1368" s="142"/>
    </row>
    <row r="1369" spans="9:15" x14ac:dyDescent="0.25">
      <c r="I1369" s="142"/>
      <c r="O1369" s="142"/>
    </row>
    <row r="1370" spans="9:15" x14ac:dyDescent="0.25">
      <c r="I1370" s="142"/>
      <c r="O1370" s="142"/>
    </row>
    <row r="1371" spans="9:15" x14ac:dyDescent="0.25">
      <c r="I1371" s="142"/>
      <c r="O1371" s="142"/>
    </row>
    <row r="1372" spans="9:15" x14ac:dyDescent="0.25">
      <c r="I1372" s="142"/>
      <c r="O1372" s="142"/>
    </row>
    <row r="1373" spans="9:15" x14ac:dyDescent="0.25">
      <c r="I1373" s="142"/>
      <c r="O1373" s="142"/>
    </row>
    <row r="1374" spans="9:15" x14ac:dyDescent="0.25">
      <c r="I1374" s="142"/>
      <c r="O1374" s="142"/>
    </row>
    <row r="1375" spans="9:15" x14ac:dyDescent="0.25">
      <c r="I1375" s="142"/>
      <c r="O1375" s="142"/>
    </row>
    <row r="1376" spans="9:15" x14ac:dyDescent="0.25">
      <c r="I1376" s="142"/>
      <c r="O1376" s="142"/>
    </row>
    <row r="1377" spans="9:15" x14ac:dyDescent="0.25">
      <c r="I1377" s="142"/>
      <c r="O1377" s="142"/>
    </row>
    <row r="1378" spans="9:15" x14ac:dyDescent="0.25">
      <c r="I1378" s="142"/>
      <c r="O1378" s="142"/>
    </row>
    <row r="1379" spans="9:15" x14ac:dyDescent="0.25">
      <c r="I1379" s="142"/>
      <c r="O1379" s="142"/>
    </row>
    <row r="1380" spans="9:15" x14ac:dyDescent="0.25">
      <c r="I1380" s="142"/>
      <c r="O1380" s="142"/>
    </row>
    <row r="1381" spans="9:15" x14ac:dyDescent="0.25">
      <c r="I1381" s="142"/>
      <c r="O1381" s="142"/>
    </row>
    <row r="1382" spans="9:15" x14ac:dyDescent="0.25">
      <c r="I1382" s="142"/>
      <c r="O1382" s="142"/>
    </row>
    <row r="1383" spans="9:15" x14ac:dyDescent="0.25">
      <c r="I1383" s="142"/>
      <c r="O1383" s="142"/>
    </row>
    <row r="1384" spans="9:15" x14ac:dyDescent="0.25">
      <c r="I1384" s="142"/>
      <c r="O1384" s="142"/>
    </row>
    <row r="1385" spans="9:15" x14ac:dyDescent="0.25">
      <c r="I1385" s="142"/>
      <c r="O1385" s="142"/>
    </row>
    <row r="1386" spans="9:15" x14ac:dyDescent="0.25">
      <c r="I1386" s="142"/>
      <c r="O1386" s="142"/>
    </row>
    <row r="1387" spans="9:15" x14ac:dyDescent="0.25">
      <c r="I1387" s="142"/>
      <c r="O1387" s="142"/>
    </row>
    <row r="1388" spans="9:15" x14ac:dyDescent="0.25">
      <c r="I1388" s="142"/>
      <c r="O1388" s="142"/>
    </row>
    <row r="1389" spans="9:15" x14ac:dyDescent="0.25">
      <c r="I1389" s="142"/>
      <c r="O1389" s="142"/>
    </row>
    <row r="1390" spans="9:15" x14ac:dyDescent="0.25">
      <c r="I1390" s="142"/>
      <c r="O1390" s="142"/>
    </row>
    <row r="1391" spans="9:15" x14ac:dyDescent="0.25">
      <c r="I1391" s="142"/>
      <c r="O1391" s="142"/>
    </row>
    <row r="1392" spans="9:15" x14ac:dyDescent="0.25">
      <c r="I1392" s="142"/>
      <c r="O1392" s="142"/>
    </row>
    <row r="1393" spans="9:15" x14ac:dyDescent="0.25">
      <c r="I1393" s="142"/>
      <c r="O1393" s="142"/>
    </row>
    <row r="1394" spans="9:15" x14ac:dyDescent="0.25">
      <c r="I1394" s="142"/>
      <c r="O1394" s="142"/>
    </row>
    <row r="1395" spans="9:15" x14ac:dyDescent="0.25">
      <c r="I1395" s="142"/>
      <c r="O1395" s="142"/>
    </row>
    <row r="1396" spans="9:15" x14ac:dyDescent="0.25">
      <c r="I1396" s="142"/>
      <c r="O1396" s="142"/>
    </row>
    <row r="1397" spans="9:15" x14ac:dyDescent="0.25">
      <c r="I1397" s="142"/>
      <c r="O1397" s="142"/>
    </row>
    <row r="1398" spans="9:15" x14ac:dyDescent="0.25">
      <c r="I1398" s="142"/>
      <c r="O1398" s="142"/>
    </row>
    <row r="1399" spans="9:15" x14ac:dyDescent="0.25">
      <c r="I1399" s="142"/>
      <c r="O1399" s="142"/>
    </row>
    <row r="1400" spans="9:15" x14ac:dyDescent="0.25">
      <c r="I1400" s="142"/>
      <c r="O1400" s="142"/>
    </row>
    <row r="1401" spans="9:15" x14ac:dyDescent="0.25">
      <c r="I1401" s="142"/>
      <c r="O1401" s="142"/>
    </row>
    <row r="1402" spans="9:15" x14ac:dyDescent="0.25">
      <c r="I1402" s="142"/>
      <c r="O1402" s="142"/>
    </row>
    <row r="1403" spans="9:15" x14ac:dyDescent="0.25">
      <c r="I1403" s="142"/>
      <c r="O1403" s="142"/>
    </row>
    <row r="1404" spans="9:15" x14ac:dyDescent="0.25">
      <c r="I1404" s="142"/>
      <c r="O1404" s="142"/>
    </row>
    <row r="1405" spans="9:15" x14ac:dyDescent="0.25">
      <c r="I1405" s="142"/>
      <c r="O1405" s="142"/>
    </row>
    <row r="1406" spans="9:15" x14ac:dyDescent="0.25">
      <c r="I1406" s="142"/>
      <c r="O1406" s="142"/>
    </row>
    <row r="1407" spans="9:15" x14ac:dyDescent="0.25">
      <c r="I1407" s="142"/>
      <c r="O1407" s="142"/>
    </row>
    <row r="1408" spans="9:15" x14ac:dyDescent="0.25">
      <c r="I1408" s="142"/>
      <c r="O1408" s="142"/>
    </row>
    <row r="1409" spans="9:15" x14ac:dyDescent="0.25">
      <c r="I1409" s="142"/>
      <c r="O1409" s="142"/>
    </row>
    <row r="1410" spans="9:15" x14ac:dyDescent="0.25">
      <c r="I1410" s="142"/>
      <c r="O1410" s="142"/>
    </row>
    <row r="1411" spans="9:15" x14ac:dyDescent="0.25">
      <c r="I1411" s="142"/>
      <c r="O1411" s="142"/>
    </row>
    <row r="1412" spans="9:15" x14ac:dyDescent="0.25">
      <c r="I1412" s="142"/>
      <c r="O1412" s="142"/>
    </row>
    <row r="1413" spans="9:15" x14ac:dyDescent="0.25">
      <c r="I1413" s="142"/>
      <c r="O1413" s="142"/>
    </row>
    <row r="1414" spans="9:15" x14ac:dyDescent="0.25">
      <c r="I1414" s="142"/>
      <c r="O1414" s="142"/>
    </row>
    <row r="1415" spans="9:15" x14ac:dyDescent="0.25">
      <c r="I1415" s="142"/>
      <c r="O1415" s="142"/>
    </row>
    <row r="1416" spans="9:15" x14ac:dyDescent="0.25">
      <c r="I1416" s="142"/>
      <c r="O1416" s="142"/>
    </row>
    <row r="1417" spans="9:15" x14ac:dyDescent="0.25">
      <c r="I1417" s="142"/>
      <c r="O1417" s="142"/>
    </row>
    <row r="1418" spans="9:15" x14ac:dyDescent="0.25">
      <c r="I1418" s="142"/>
      <c r="O1418" s="142"/>
    </row>
    <row r="1419" spans="9:15" x14ac:dyDescent="0.25">
      <c r="I1419" s="142"/>
      <c r="O1419" s="142"/>
    </row>
    <row r="1420" spans="9:15" x14ac:dyDescent="0.25">
      <c r="I1420" s="142"/>
      <c r="O1420" s="142"/>
    </row>
    <row r="1421" spans="9:15" x14ac:dyDescent="0.25">
      <c r="I1421" s="142"/>
      <c r="O1421" s="142"/>
    </row>
    <row r="1422" spans="9:15" x14ac:dyDescent="0.25">
      <c r="I1422" s="142"/>
      <c r="O1422" s="142"/>
    </row>
    <row r="1423" spans="9:15" x14ac:dyDescent="0.25">
      <c r="I1423" s="142"/>
      <c r="O1423" s="142"/>
    </row>
    <row r="1424" spans="9:15" x14ac:dyDescent="0.25">
      <c r="I1424" s="142"/>
      <c r="O1424" s="142"/>
    </row>
    <row r="1425" spans="9:15" x14ac:dyDescent="0.25">
      <c r="I1425" s="142"/>
      <c r="O1425" s="142"/>
    </row>
    <row r="1426" spans="9:15" x14ac:dyDescent="0.25">
      <c r="I1426" s="142"/>
      <c r="O1426" s="142"/>
    </row>
    <row r="1427" spans="9:15" x14ac:dyDescent="0.25">
      <c r="I1427" s="142"/>
      <c r="O1427" s="142"/>
    </row>
    <row r="1428" spans="9:15" x14ac:dyDescent="0.25">
      <c r="I1428" s="142"/>
      <c r="O1428" s="142"/>
    </row>
    <row r="1429" spans="9:15" x14ac:dyDescent="0.25">
      <c r="I1429" s="142"/>
      <c r="O1429" s="142"/>
    </row>
    <row r="1430" spans="9:15" x14ac:dyDescent="0.25">
      <c r="I1430" s="142"/>
      <c r="O1430" s="142"/>
    </row>
    <row r="1431" spans="9:15" x14ac:dyDescent="0.25">
      <c r="I1431" s="142"/>
      <c r="O1431" s="142"/>
    </row>
    <row r="1432" spans="9:15" x14ac:dyDescent="0.25">
      <c r="I1432" s="142"/>
      <c r="O1432" s="142"/>
    </row>
    <row r="1433" spans="9:15" x14ac:dyDescent="0.25">
      <c r="I1433" s="142"/>
      <c r="O1433" s="142"/>
    </row>
    <row r="1434" spans="9:15" x14ac:dyDescent="0.25">
      <c r="I1434" s="142"/>
      <c r="O1434" s="142"/>
    </row>
    <row r="1435" spans="9:15" x14ac:dyDescent="0.25">
      <c r="I1435" s="142"/>
      <c r="O1435" s="142"/>
    </row>
    <row r="1436" spans="9:15" x14ac:dyDescent="0.25">
      <c r="I1436" s="142"/>
      <c r="O1436" s="142"/>
    </row>
    <row r="1437" spans="9:15" x14ac:dyDescent="0.25">
      <c r="I1437" s="142"/>
      <c r="O1437" s="142"/>
    </row>
    <row r="1438" spans="9:15" x14ac:dyDescent="0.25">
      <c r="I1438" s="142"/>
      <c r="O1438" s="142"/>
    </row>
    <row r="1439" spans="9:15" x14ac:dyDescent="0.25">
      <c r="I1439" s="142"/>
      <c r="O1439" s="142"/>
    </row>
    <row r="1440" spans="9:15" x14ac:dyDescent="0.25">
      <c r="I1440" s="142"/>
      <c r="O1440" s="142"/>
    </row>
    <row r="1441" spans="9:15" x14ac:dyDescent="0.25">
      <c r="I1441" s="142"/>
      <c r="O1441" s="142"/>
    </row>
    <row r="1442" spans="9:15" x14ac:dyDescent="0.25">
      <c r="I1442" s="142"/>
      <c r="O1442" s="142"/>
    </row>
    <row r="1443" spans="9:15" x14ac:dyDescent="0.25">
      <c r="I1443" s="142"/>
      <c r="O1443" s="142"/>
    </row>
    <row r="1444" spans="9:15" x14ac:dyDescent="0.25">
      <c r="I1444" s="142"/>
      <c r="O1444" s="142"/>
    </row>
    <row r="1445" spans="9:15" x14ac:dyDescent="0.25">
      <c r="I1445" s="142"/>
      <c r="O1445" s="142"/>
    </row>
    <row r="1446" spans="9:15" x14ac:dyDescent="0.25">
      <c r="I1446" s="142"/>
      <c r="O1446" s="142"/>
    </row>
    <row r="1447" spans="9:15" x14ac:dyDescent="0.25">
      <c r="I1447" s="142"/>
      <c r="O1447" s="142"/>
    </row>
    <row r="1448" spans="9:15" x14ac:dyDescent="0.25">
      <c r="I1448" s="142"/>
      <c r="O1448" s="142"/>
    </row>
    <row r="1449" spans="9:15" x14ac:dyDescent="0.25">
      <c r="I1449" s="142"/>
      <c r="O1449" s="142"/>
    </row>
    <row r="1450" spans="9:15" x14ac:dyDescent="0.25">
      <c r="I1450" s="142"/>
      <c r="O1450" s="142"/>
    </row>
    <row r="1451" spans="9:15" x14ac:dyDescent="0.25">
      <c r="I1451" s="142"/>
      <c r="O1451" s="142"/>
    </row>
    <row r="1452" spans="9:15" x14ac:dyDescent="0.25">
      <c r="I1452" s="142"/>
      <c r="O1452" s="142"/>
    </row>
    <row r="1453" spans="9:15" x14ac:dyDescent="0.25">
      <c r="I1453" s="142"/>
      <c r="O1453" s="142"/>
    </row>
    <row r="1454" spans="9:15" x14ac:dyDescent="0.25">
      <c r="I1454" s="142"/>
      <c r="O1454" s="142"/>
    </row>
    <row r="1455" spans="9:15" x14ac:dyDescent="0.25">
      <c r="I1455" s="142"/>
      <c r="O1455" s="142"/>
    </row>
    <row r="1456" spans="9:15" x14ac:dyDescent="0.25">
      <c r="I1456" s="142"/>
      <c r="O1456" s="142"/>
    </row>
    <row r="1457" spans="9:15" x14ac:dyDescent="0.25">
      <c r="I1457" s="142"/>
      <c r="O1457" s="142"/>
    </row>
    <row r="1458" spans="9:15" x14ac:dyDescent="0.25">
      <c r="I1458" s="142"/>
      <c r="O1458" s="142"/>
    </row>
    <row r="1459" spans="9:15" x14ac:dyDescent="0.25">
      <c r="I1459" s="142"/>
      <c r="O1459" s="142"/>
    </row>
    <row r="1460" spans="9:15" x14ac:dyDescent="0.25">
      <c r="I1460" s="142"/>
      <c r="O1460" s="142"/>
    </row>
    <row r="1461" spans="9:15" x14ac:dyDescent="0.25">
      <c r="I1461" s="142"/>
      <c r="O1461" s="142"/>
    </row>
    <row r="1462" spans="9:15" x14ac:dyDescent="0.25">
      <c r="I1462" s="142"/>
      <c r="O1462" s="142"/>
    </row>
    <row r="1463" spans="9:15" x14ac:dyDescent="0.25">
      <c r="I1463" s="142"/>
      <c r="O1463" s="142"/>
    </row>
    <row r="1464" spans="9:15" x14ac:dyDescent="0.25">
      <c r="I1464" s="142"/>
      <c r="O1464" s="142"/>
    </row>
    <row r="1465" spans="9:15" x14ac:dyDescent="0.25">
      <c r="I1465" s="142"/>
      <c r="O1465" s="142"/>
    </row>
    <row r="1466" spans="9:15" x14ac:dyDescent="0.25">
      <c r="I1466" s="142"/>
      <c r="O1466" s="142"/>
    </row>
    <row r="1467" spans="9:15" x14ac:dyDescent="0.25">
      <c r="I1467" s="142"/>
      <c r="O1467" s="142"/>
    </row>
    <row r="1468" spans="9:15" x14ac:dyDescent="0.25">
      <c r="I1468" s="142"/>
      <c r="O1468" s="142"/>
    </row>
    <row r="1469" spans="9:15" x14ac:dyDescent="0.25">
      <c r="I1469" s="142"/>
      <c r="O1469" s="142"/>
    </row>
    <row r="1470" spans="9:15" x14ac:dyDescent="0.25">
      <c r="I1470" s="142"/>
      <c r="O1470" s="142"/>
    </row>
    <row r="1471" spans="9:15" x14ac:dyDescent="0.25">
      <c r="I1471" s="142"/>
      <c r="O1471" s="142"/>
    </row>
    <row r="1472" spans="9:15" x14ac:dyDescent="0.25">
      <c r="I1472" s="142"/>
      <c r="O1472" s="142"/>
    </row>
    <row r="1473" spans="9:15" x14ac:dyDescent="0.25">
      <c r="I1473" s="142"/>
      <c r="O1473" s="142"/>
    </row>
    <row r="1474" spans="9:15" x14ac:dyDescent="0.25">
      <c r="I1474" s="142"/>
      <c r="O1474" s="142"/>
    </row>
    <row r="1475" spans="9:15" x14ac:dyDescent="0.25">
      <c r="I1475" s="142"/>
      <c r="O1475" s="142"/>
    </row>
    <row r="1476" spans="9:15" x14ac:dyDescent="0.25">
      <c r="I1476" s="142"/>
      <c r="O1476" s="142"/>
    </row>
    <row r="1477" spans="9:15" x14ac:dyDescent="0.25">
      <c r="I1477" s="142"/>
      <c r="O1477" s="142"/>
    </row>
    <row r="1478" spans="9:15" x14ac:dyDescent="0.25">
      <c r="I1478" s="142"/>
      <c r="O1478" s="142"/>
    </row>
    <row r="1479" spans="9:15" x14ac:dyDescent="0.25">
      <c r="I1479" s="142"/>
      <c r="O1479" s="142"/>
    </row>
    <row r="1480" spans="9:15" x14ac:dyDescent="0.25">
      <c r="I1480" s="142"/>
      <c r="O1480" s="142"/>
    </row>
    <row r="1481" spans="9:15" x14ac:dyDescent="0.25">
      <c r="I1481" s="142"/>
      <c r="O1481" s="142"/>
    </row>
    <row r="1482" spans="9:15" x14ac:dyDescent="0.25">
      <c r="I1482" s="142"/>
      <c r="O1482" s="142"/>
    </row>
    <row r="1483" spans="9:15" x14ac:dyDescent="0.25">
      <c r="I1483" s="142"/>
      <c r="O1483" s="142"/>
    </row>
    <row r="1484" spans="9:15" x14ac:dyDescent="0.25">
      <c r="I1484" s="142"/>
      <c r="O1484" s="142"/>
    </row>
    <row r="1485" spans="9:15" x14ac:dyDescent="0.25">
      <c r="I1485" s="142"/>
      <c r="O1485" s="142"/>
    </row>
    <row r="1486" spans="9:15" x14ac:dyDescent="0.25">
      <c r="I1486" s="142"/>
      <c r="O1486" s="142"/>
    </row>
    <row r="1487" spans="9:15" x14ac:dyDescent="0.25">
      <c r="I1487" s="142"/>
      <c r="O1487" s="142"/>
    </row>
    <row r="1488" spans="9:15" x14ac:dyDescent="0.25">
      <c r="I1488" s="142"/>
      <c r="O1488" s="142"/>
    </row>
    <row r="1489" spans="9:15" x14ac:dyDescent="0.25">
      <c r="I1489" s="142"/>
      <c r="O1489" s="142"/>
    </row>
    <row r="1490" spans="9:15" x14ac:dyDescent="0.25">
      <c r="I1490" s="142"/>
      <c r="O1490" s="142"/>
    </row>
    <row r="1491" spans="9:15" x14ac:dyDescent="0.25">
      <c r="I1491" s="142"/>
      <c r="O1491" s="142"/>
    </row>
    <row r="1492" spans="9:15" x14ac:dyDescent="0.25">
      <c r="I1492" s="142"/>
      <c r="O1492" s="142"/>
    </row>
    <row r="1493" spans="9:15" x14ac:dyDescent="0.25">
      <c r="I1493" s="142"/>
      <c r="O1493" s="142"/>
    </row>
    <row r="1494" spans="9:15" x14ac:dyDescent="0.25">
      <c r="I1494" s="142"/>
      <c r="O1494" s="142"/>
    </row>
    <row r="1495" spans="9:15" x14ac:dyDescent="0.25">
      <c r="I1495" s="142"/>
      <c r="O1495" s="142"/>
    </row>
    <row r="1496" spans="9:15" x14ac:dyDescent="0.25">
      <c r="I1496" s="142"/>
      <c r="O1496" s="142"/>
    </row>
    <row r="1497" spans="9:15" x14ac:dyDescent="0.25">
      <c r="I1497" s="142"/>
      <c r="O1497" s="142"/>
    </row>
    <row r="1498" spans="9:15" x14ac:dyDescent="0.25">
      <c r="I1498" s="142"/>
      <c r="O1498" s="142"/>
    </row>
    <row r="1499" spans="9:15" x14ac:dyDescent="0.25">
      <c r="I1499" s="142"/>
      <c r="O1499" s="142"/>
    </row>
    <row r="1500" spans="9:15" x14ac:dyDescent="0.25">
      <c r="I1500" s="142"/>
      <c r="O1500" s="142"/>
    </row>
    <row r="1501" spans="9:15" x14ac:dyDescent="0.25">
      <c r="I1501" s="142"/>
      <c r="O1501" s="142"/>
    </row>
    <row r="1502" spans="9:15" x14ac:dyDescent="0.25">
      <c r="I1502" s="142"/>
      <c r="O1502" s="142"/>
    </row>
    <row r="1503" spans="9:15" x14ac:dyDescent="0.25">
      <c r="I1503" s="142"/>
      <c r="O1503" s="142"/>
    </row>
    <row r="1504" spans="9:15" x14ac:dyDescent="0.25">
      <c r="I1504" s="142"/>
      <c r="O1504" s="142"/>
    </row>
    <row r="1505" spans="9:15" x14ac:dyDescent="0.25">
      <c r="I1505" s="142"/>
      <c r="O1505" s="142"/>
    </row>
    <row r="1506" spans="9:15" x14ac:dyDescent="0.25">
      <c r="I1506" s="142"/>
      <c r="O1506" s="142"/>
    </row>
    <row r="1507" spans="9:15" x14ac:dyDescent="0.25">
      <c r="I1507" s="142"/>
      <c r="O1507" s="142"/>
    </row>
    <row r="1508" spans="9:15" x14ac:dyDescent="0.25">
      <c r="I1508" s="142"/>
      <c r="O1508" s="142"/>
    </row>
    <row r="1509" spans="9:15" x14ac:dyDescent="0.25">
      <c r="I1509" s="142"/>
      <c r="O1509" s="142"/>
    </row>
    <row r="1510" spans="9:15" x14ac:dyDescent="0.25">
      <c r="I1510" s="142"/>
      <c r="O1510" s="142"/>
    </row>
    <row r="1511" spans="9:15" x14ac:dyDescent="0.25">
      <c r="I1511" s="142"/>
      <c r="O1511" s="142"/>
    </row>
    <row r="1512" spans="9:15" x14ac:dyDescent="0.25">
      <c r="I1512" s="142"/>
      <c r="O1512" s="142"/>
    </row>
    <row r="1513" spans="9:15" x14ac:dyDescent="0.25">
      <c r="I1513" s="142"/>
      <c r="O1513" s="142"/>
    </row>
    <row r="1514" spans="9:15" x14ac:dyDescent="0.25">
      <c r="I1514" s="142"/>
      <c r="O1514" s="142"/>
    </row>
    <row r="1515" spans="9:15" x14ac:dyDescent="0.25">
      <c r="I1515" s="142"/>
      <c r="O1515" s="142"/>
    </row>
    <row r="1516" spans="9:15" x14ac:dyDescent="0.25">
      <c r="I1516" s="142"/>
      <c r="O1516" s="142"/>
    </row>
    <row r="1517" spans="9:15" x14ac:dyDescent="0.25">
      <c r="I1517" s="142"/>
      <c r="O1517" s="142"/>
    </row>
    <row r="1518" spans="9:15" x14ac:dyDescent="0.25">
      <c r="I1518" s="142"/>
      <c r="O1518" s="142"/>
    </row>
    <row r="1519" spans="9:15" x14ac:dyDescent="0.25">
      <c r="I1519" s="142"/>
      <c r="O1519" s="142"/>
    </row>
    <row r="1520" spans="9:15" x14ac:dyDescent="0.25">
      <c r="I1520" s="142"/>
      <c r="O1520" s="142"/>
    </row>
    <row r="1521" spans="9:15" x14ac:dyDescent="0.25">
      <c r="I1521" s="142"/>
      <c r="O1521" s="142"/>
    </row>
    <row r="1522" spans="9:15" x14ac:dyDescent="0.25">
      <c r="I1522" s="142"/>
      <c r="O1522" s="142"/>
    </row>
    <row r="1523" spans="9:15" x14ac:dyDescent="0.25">
      <c r="I1523" s="142"/>
      <c r="O1523" s="142"/>
    </row>
    <row r="1524" spans="9:15" x14ac:dyDescent="0.25">
      <c r="I1524" s="142"/>
      <c r="O1524" s="142"/>
    </row>
    <row r="1525" spans="9:15" x14ac:dyDescent="0.25">
      <c r="I1525" s="142"/>
      <c r="O1525" s="142"/>
    </row>
    <row r="1526" spans="9:15" x14ac:dyDescent="0.25">
      <c r="I1526" s="142"/>
      <c r="O1526" s="142"/>
    </row>
    <row r="1527" spans="9:15" x14ac:dyDescent="0.25">
      <c r="I1527" s="142"/>
      <c r="O1527" s="142"/>
    </row>
    <row r="1528" spans="9:15" x14ac:dyDescent="0.25">
      <c r="I1528" s="142"/>
      <c r="O1528" s="142"/>
    </row>
    <row r="1529" spans="9:15" x14ac:dyDescent="0.25">
      <c r="I1529" s="142"/>
      <c r="O1529" s="142"/>
    </row>
    <row r="1530" spans="9:15" x14ac:dyDescent="0.25">
      <c r="I1530" s="142"/>
      <c r="O1530" s="142"/>
    </row>
    <row r="1531" spans="9:15" x14ac:dyDescent="0.25">
      <c r="I1531" s="142"/>
      <c r="O1531" s="142"/>
    </row>
    <row r="1532" spans="9:15" x14ac:dyDescent="0.25">
      <c r="I1532" s="142"/>
      <c r="O1532" s="142"/>
    </row>
    <row r="1533" spans="9:15" x14ac:dyDescent="0.25">
      <c r="I1533" s="142"/>
      <c r="O1533" s="142"/>
    </row>
    <row r="1534" spans="9:15" x14ac:dyDescent="0.25">
      <c r="I1534" s="142"/>
      <c r="O1534" s="142"/>
    </row>
    <row r="1535" spans="9:15" x14ac:dyDescent="0.25">
      <c r="I1535" s="142"/>
      <c r="O1535" s="142"/>
    </row>
    <row r="1536" spans="9:15" x14ac:dyDescent="0.25">
      <c r="I1536" s="142"/>
      <c r="O1536" s="142"/>
    </row>
    <row r="1537" spans="9:15" x14ac:dyDescent="0.25">
      <c r="I1537" s="142"/>
      <c r="O1537" s="142"/>
    </row>
    <row r="1538" spans="9:15" x14ac:dyDescent="0.25">
      <c r="I1538" s="142"/>
      <c r="O1538" s="142"/>
    </row>
    <row r="1539" spans="9:15" x14ac:dyDescent="0.25">
      <c r="I1539" s="142"/>
      <c r="O1539" s="142"/>
    </row>
    <row r="1540" spans="9:15" x14ac:dyDescent="0.25">
      <c r="I1540" s="142"/>
      <c r="O1540" s="142"/>
    </row>
    <row r="1541" spans="9:15" x14ac:dyDescent="0.25">
      <c r="I1541" s="142"/>
      <c r="O1541" s="142"/>
    </row>
    <row r="1542" spans="9:15" x14ac:dyDescent="0.25">
      <c r="I1542" s="142"/>
      <c r="O1542" s="142"/>
    </row>
    <row r="1543" spans="9:15" x14ac:dyDescent="0.25">
      <c r="I1543" s="142"/>
      <c r="O1543" s="142"/>
    </row>
    <row r="1544" spans="9:15" x14ac:dyDescent="0.25">
      <c r="I1544" s="142"/>
      <c r="O1544" s="142"/>
    </row>
    <row r="1545" spans="9:15" x14ac:dyDescent="0.25">
      <c r="I1545" s="142"/>
      <c r="O1545" s="142"/>
    </row>
    <row r="1546" spans="9:15" x14ac:dyDescent="0.25">
      <c r="I1546" s="142"/>
      <c r="O1546" s="142"/>
    </row>
    <row r="1547" spans="9:15" x14ac:dyDescent="0.25">
      <c r="I1547" s="142"/>
      <c r="O1547" s="142"/>
    </row>
    <row r="1548" spans="9:15" x14ac:dyDescent="0.25">
      <c r="I1548" s="142"/>
      <c r="O1548" s="142"/>
    </row>
    <row r="1549" spans="9:15" x14ac:dyDescent="0.25">
      <c r="I1549" s="142"/>
      <c r="O1549" s="142"/>
    </row>
    <row r="1550" spans="9:15" x14ac:dyDescent="0.25">
      <c r="I1550" s="142"/>
      <c r="O1550" s="142"/>
    </row>
    <row r="1551" spans="9:15" x14ac:dyDescent="0.25">
      <c r="I1551" s="142"/>
      <c r="O1551" s="142"/>
    </row>
    <row r="1552" spans="9:15" x14ac:dyDescent="0.25">
      <c r="I1552" s="142"/>
      <c r="O1552" s="142"/>
    </row>
    <row r="1553" spans="9:15" x14ac:dyDescent="0.25">
      <c r="I1553" s="142"/>
      <c r="O1553" s="142"/>
    </row>
    <row r="1554" spans="9:15" x14ac:dyDescent="0.25">
      <c r="I1554" s="142"/>
      <c r="O1554" s="142"/>
    </row>
    <row r="1555" spans="9:15" x14ac:dyDescent="0.25">
      <c r="I1555" s="142"/>
      <c r="O1555" s="142"/>
    </row>
    <row r="1556" spans="9:15" x14ac:dyDescent="0.25">
      <c r="I1556" s="142"/>
      <c r="O1556" s="142"/>
    </row>
    <row r="1557" spans="9:15" x14ac:dyDescent="0.25">
      <c r="I1557" s="142"/>
      <c r="O1557" s="142"/>
    </row>
    <row r="1558" spans="9:15" x14ac:dyDescent="0.25">
      <c r="I1558" s="142"/>
      <c r="O1558" s="142"/>
    </row>
    <row r="1559" spans="9:15" x14ac:dyDescent="0.25">
      <c r="I1559" s="142"/>
      <c r="O1559" s="142"/>
    </row>
    <row r="1560" spans="9:15" x14ac:dyDescent="0.25">
      <c r="I1560" s="142"/>
      <c r="O1560" s="142"/>
    </row>
    <row r="1561" spans="9:15" x14ac:dyDescent="0.25">
      <c r="I1561" s="142"/>
      <c r="O1561" s="142"/>
    </row>
    <row r="1562" spans="9:15" x14ac:dyDescent="0.25">
      <c r="I1562" s="142"/>
      <c r="O1562" s="142"/>
    </row>
    <row r="1563" spans="9:15" x14ac:dyDescent="0.25">
      <c r="I1563" s="142"/>
      <c r="O1563" s="142"/>
    </row>
    <row r="1564" spans="9:15" x14ac:dyDescent="0.25">
      <c r="I1564" s="142"/>
      <c r="O1564" s="142"/>
    </row>
    <row r="1565" spans="9:15" x14ac:dyDescent="0.25">
      <c r="I1565" s="142"/>
      <c r="O1565" s="142"/>
    </row>
    <row r="1566" spans="9:15" x14ac:dyDescent="0.25">
      <c r="I1566" s="142"/>
      <c r="O1566" s="142"/>
    </row>
    <row r="1567" spans="9:15" x14ac:dyDescent="0.25">
      <c r="I1567" s="142"/>
      <c r="O1567" s="142"/>
    </row>
    <row r="1568" spans="9:15" x14ac:dyDescent="0.25">
      <c r="I1568" s="142"/>
      <c r="O1568" s="142"/>
    </row>
    <row r="1569" spans="9:15" x14ac:dyDescent="0.25">
      <c r="I1569" s="142"/>
      <c r="O1569" s="142"/>
    </row>
    <row r="1570" spans="9:15" x14ac:dyDescent="0.25">
      <c r="I1570" s="142"/>
      <c r="O1570" s="142"/>
    </row>
    <row r="1571" spans="9:15" x14ac:dyDescent="0.25">
      <c r="I1571" s="142"/>
      <c r="O1571" s="142"/>
    </row>
    <row r="1572" spans="9:15" x14ac:dyDescent="0.25">
      <c r="I1572" s="142"/>
      <c r="O1572" s="142"/>
    </row>
    <row r="1573" spans="9:15" x14ac:dyDescent="0.25">
      <c r="I1573" s="142"/>
      <c r="O1573" s="142"/>
    </row>
    <row r="1574" spans="9:15" x14ac:dyDescent="0.25">
      <c r="I1574" s="142"/>
      <c r="O1574" s="142"/>
    </row>
    <row r="1575" spans="9:15" x14ac:dyDescent="0.25">
      <c r="I1575" s="142"/>
      <c r="O1575" s="142"/>
    </row>
    <row r="1576" spans="9:15" x14ac:dyDescent="0.25">
      <c r="I1576" s="142"/>
      <c r="O1576" s="142"/>
    </row>
    <row r="1577" spans="9:15" x14ac:dyDescent="0.25">
      <c r="I1577" s="142"/>
      <c r="O1577" s="142"/>
    </row>
    <row r="1578" spans="9:15" x14ac:dyDescent="0.25">
      <c r="I1578" s="142"/>
      <c r="O1578" s="142"/>
    </row>
    <row r="1579" spans="9:15" x14ac:dyDescent="0.25">
      <c r="I1579" s="142"/>
      <c r="O1579" s="142"/>
    </row>
    <row r="1580" spans="9:15" x14ac:dyDescent="0.25">
      <c r="I1580" s="142"/>
      <c r="O1580" s="142"/>
    </row>
    <row r="1581" spans="9:15" x14ac:dyDescent="0.25">
      <c r="I1581" s="142"/>
      <c r="O1581" s="142"/>
    </row>
    <row r="1582" spans="9:15" x14ac:dyDescent="0.25">
      <c r="I1582" s="142"/>
      <c r="O1582" s="142"/>
    </row>
    <row r="1583" spans="9:15" x14ac:dyDescent="0.25">
      <c r="I1583" s="142"/>
      <c r="O1583" s="142"/>
    </row>
    <row r="1584" spans="9:15" x14ac:dyDescent="0.25">
      <c r="I1584" s="142"/>
      <c r="O1584" s="142"/>
    </row>
    <row r="1585" spans="9:15" x14ac:dyDescent="0.25">
      <c r="I1585" s="142"/>
      <c r="O1585" s="142"/>
    </row>
    <row r="1586" spans="9:15" x14ac:dyDescent="0.25">
      <c r="I1586" s="142"/>
      <c r="O1586" s="142"/>
    </row>
    <row r="1587" spans="9:15" x14ac:dyDescent="0.25">
      <c r="I1587" s="142"/>
      <c r="O1587" s="142"/>
    </row>
    <row r="1588" spans="9:15" x14ac:dyDescent="0.25">
      <c r="I1588" s="142"/>
      <c r="O1588" s="142"/>
    </row>
    <row r="1589" spans="9:15" x14ac:dyDescent="0.25">
      <c r="I1589" s="142"/>
      <c r="O1589" s="142"/>
    </row>
    <row r="1590" spans="9:15" x14ac:dyDescent="0.25">
      <c r="I1590" s="142"/>
      <c r="O1590" s="142"/>
    </row>
    <row r="1591" spans="9:15" x14ac:dyDescent="0.25">
      <c r="I1591" s="142"/>
      <c r="O1591" s="142"/>
    </row>
    <row r="1592" spans="9:15" x14ac:dyDescent="0.25">
      <c r="I1592" s="142"/>
      <c r="O1592" s="142"/>
    </row>
    <row r="1593" spans="9:15" x14ac:dyDescent="0.25">
      <c r="I1593" s="142"/>
      <c r="O1593" s="142"/>
    </row>
    <row r="1594" spans="9:15" x14ac:dyDescent="0.25">
      <c r="I1594" s="142"/>
      <c r="O1594" s="142"/>
    </row>
    <row r="1595" spans="9:15" x14ac:dyDescent="0.25">
      <c r="I1595" s="142"/>
      <c r="O1595" s="142"/>
    </row>
    <row r="1596" spans="9:15" x14ac:dyDescent="0.25">
      <c r="I1596" s="142"/>
      <c r="O1596" s="142"/>
    </row>
    <row r="1597" spans="9:15" x14ac:dyDescent="0.25">
      <c r="I1597" s="142"/>
      <c r="O1597" s="142"/>
    </row>
    <row r="1598" spans="9:15" x14ac:dyDescent="0.25">
      <c r="I1598" s="142"/>
      <c r="O1598" s="142"/>
    </row>
    <row r="1599" spans="9:15" x14ac:dyDescent="0.25">
      <c r="I1599" s="142"/>
      <c r="O1599" s="142"/>
    </row>
    <row r="1600" spans="9:15" x14ac:dyDescent="0.25">
      <c r="I1600" s="142"/>
      <c r="O1600" s="142"/>
    </row>
    <row r="1601" spans="9:15" x14ac:dyDescent="0.25">
      <c r="I1601" s="142"/>
      <c r="O1601" s="142"/>
    </row>
    <row r="1602" spans="9:15" x14ac:dyDescent="0.25">
      <c r="I1602" s="142"/>
      <c r="O1602" s="142"/>
    </row>
    <row r="1603" spans="9:15" x14ac:dyDescent="0.25">
      <c r="I1603" s="142"/>
      <c r="O1603" s="142"/>
    </row>
    <row r="1604" spans="9:15" x14ac:dyDescent="0.25">
      <c r="I1604" s="142"/>
      <c r="O1604" s="142"/>
    </row>
    <row r="1605" spans="9:15" x14ac:dyDescent="0.25">
      <c r="I1605" s="142"/>
      <c r="O1605" s="142"/>
    </row>
    <row r="1606" spans="9:15" x14ac:dyDescent="0.25">
      <c r="I1606" s="142"/>
      <c r="O1606" s="142"/>
    </row>
    <row r="1607" spans="9:15" x14ac:dyDescent="0.25">
      <c r="I1607" s="142"/>
      <c r="O1607" s="142"/>
    </row>
    <row r="1608" spans="9:15" x14ac:dyDescent="0.25">
      <c r="I1608" s="142"/>
      <c r="O1608" s="142"/>
    </row>
    <row r="1609" spans="9:15" x14ac:dyDescent="0.25">
      <c r="I1609" s="142"/>
      <c r="O1609" s="142"/>
    </row>
    <row r="1610" spans="9:15" x14ac:dyDescent="0.25">
      <c r="I1610" s="142"/>
      <c r="O1610" s="142"/>
    </row>
    <row r="1611" spans="9:15" x14ac:dyDescent="0.25">
      <c r="I1611" s="142"/>
      <c r="O1611" s="142"/>
    </row>
    <row r="1612" spans="9:15" x14ac:dyDescent="0.25">
      <c r="I1612" s="142"/>
      <c r="O1612" s="142"/>
    </row>
    <row r="1613" spans="9:15" x14ac:dyDescent="0.25">
      <c r="I1613" s="142"/>
      <c r="O1613" s="142"/>
    </row>
    <row r="1614" spans="9:15" x14ac:dyDescent="0.25">
      <c r="I1614" s="142"/>
      <c r="O1614" s="142"/>
    </row>
    <row r="1615" spans="9:15" x14ac:dyDescent="0.25">
      <c r="I1615" s="142"/>
      <c r="O1615" s="142"/>
    </row>
    <row r="1616" spans="9:15" x14ac:dyDescent="0.25">
      <c r="I1616" s="142"/>
      <c r="O1616" s="142"/>
    </row>
    <row r="1617" spans="9:15" x14ac:dyDescent="0.25">
      <c r="I1617" s="142"/>
      <c r="O1617" s="142"/>
    </row>
    <row r="1618" spans="9:15" x14ac:dyDescent="0.25">
      <c r="I1618" s="142"/>
      <c r="O1618" s="142"/>
    </row>
    <row r="1619" spans="9:15" x14ac:dyDescent="0.25">
      <c r="I1619" s="142"/>
      <c r="O1619" s="142"/>
    </row>
    <row r="1620" spans="9:15" x14ac:dyDescent="0.25">
      <c r="I1620" s="142"/>
      <c r="O1620" s="142"/>
    </row>
    <row r="1621" spans="9:15" x14ac:dyDescent="0.25">
      <c r="I1621" s="142"/>
      <c r="O1621" s="142"/>
    </row>
    <row r="1622" spans="9:15" x14ac:dyDescent="0.25">
      <c r="I1622" s="142"/>
      <c r="O1622" s="142"/>
    </row>
    <row r="1623" spans="9:15" x14ac:dyDescent="0.25">
      <c r="I1623" s="142"/>
      <c r="O1623" s="142"/>
    </row>
    <row r="1624" spans="9:15" x14ac:dyDescent="0.25">
      <c r="I1624" s="142"/>
      <c r="O1624" s="142"/>
    </row>
    <row r="1625" spans="9:15" x14ac:dyDescent="0.25">
      <c r="I1625" s="142"/>
      <c r="O1625" s="142"/>
    </row>
    <row r="1626" spans="9:15" x14ac:dyDescent="0.25">
      <c r="I1626" s="142"/>
      <c r="O1626" s="142"/>
    </row>
    <row r="1627" spans="9:15" x14ac:dyDescent="0.25">
      <c r="I1627" s="142"/>
      <c r="O1627" s="142"/>
    </row>
    <row r="1628" spans="9:15" x14ac:dyDescent="0.25">
      <c r="I1628" s="142"/>
      <c r="O1628" s="142"/>
    </row>
    <row r="1629" spans="9:15" x14ac:dyDescent="0.25">
      <c r="I1629" s="142"/>
      <c r="O1629" s="142"/>
    </row>
    <row r="1630" spans="9:15" x14ac:dyDescent="0.25">
      <c r="I1630" s="142"/>
      <c r="O1630" s="142"/>
    </row>
    <row r="1631" spans="9:15" x14ac:dyDescent="0.25">
      <c r="I1631" s="142"/>
      <c r="O1631" s="142"/>
    </row>
    <row r="1632" spans="9:15" x14ac:dyDescent="0.25">
      <c r="I1632" s="142"/>
      <c r="O1632" s="142"/>
    </row>
    <row r="1633" spans="9:15" x14ac:dyDescent="0.25">
      <c r="I1633" s="142"/>
      <c r="O1633" s="142"/>
    </row>
    <row r="1634" spans="9:15" x14ac:dyDescent="0.25">
      <c r="I1634" s="142"/>
      <c r="O1634" s="142"/>
    </row>
    <row r="1635" spans="9:15" x14ac:dyDescent="0.25">
      <c r="I1635" s="142"/>
      <c r="O1635" s="142"/>
    </row>
    <row r="1636" spans="9:15" x14ac:dyDescent="0.25">
      <c r="I1636" s="142"/>
      <c r="O1636" s="142"/>
    </row>
    <row r="1637" spans="9:15" x14ac:dyDescent="0.25">
      <c r="I1637" s="142"/>
      <c r="O1637" s="142"/>
    </row>
    <row r="1638" spans="9:15" x14ac:dyDescent="0.25">
      <c r="I1638" s="142"/>
      <c r="O1638" s="142"/>
    </row>
    <row r="1639" spans="9:15" x14ac:dyDescent="0.25">
      <c r="I1639" s="142"/>
      <c r="O1639" s="142"/>
    </row>
    <row r="1640" spans="9:15" x14ac:dyDescent="0.25">
      <c r="I1640" s="142"/>
      <c r="O1640" s="142"/>
    </row>
    <row r="1641" spans="9:15" x14ac:dyDescent="0.25">
      <c r="I1641" s="142"/>
      <c r="O1641" s="142"/>
    </row>
    <row r="1642" spans="9:15" x14ac:dyDescent="0.25">
      <c r="I1642" s="142"/>
      <c r="O1642" s="142"/>
    </row>
    <row r="1643" spans="9:15" x14ac:dyDescent="0.25">
      <c r="I1643" s="142"/>
      <c r="O1643" s="142"/>
    </row>
    <row r="1644" spans="9:15" x14ac:dyDescent="0.25">
      <c r="I1644" s="142"/>
      <c r="O1644" s="142"/>
    </row>
    <row r="1645" spans="9:15" x14ac:dyDescent="0.25">
      <c r="I1645" s="142"/>
      <c r="O1645" s="142"/>
    </row>
    <row r="1646" spans="9:15" x14ac:dyDescent="0.25">
      <c r="I1646" s="142"/>
      <c r="O1646" s="142"/>
    </row>
    <row r="1647" spans="9:15" x14ac:dyDescent="0.25">
      <c r="I1647" s="142"/>
      <c r="O1647" s="142"/>
    </row>
    <row r="1648" spans="9:15" x14ac:dyDescent="0.25">
      <c r="I1648" s="142"/>
      <c r="O1648" s="142"/>
    </row>
    <row r="1649" spans="9:15" x14ac:dyDescent="0.25">
      <c r="I1649" s="142"/>
      <c r="O1649" s="142"/>
    </row>
    <row r="1650" spans="9:15" x14ac:dyDescent="0.25">
      <c r="I1650" s="142"/>
      <c r="O1650" s="142"/>
    </row>
    <row r="1651" spans="9:15" x14ac:dyDescent="0.25">
      <c r="I1651" s="142"/>
      <c r="O1651" s="142"/>
    </row>
    <row r="1652" spans="9:15" x14ac:dyDescent="0.25">
      <c r="I1652" s="142"/>
      <c r="O1652" s="142"/>
    </row>
    <row r="1653" spans="9:15" x14ac:dyDescent="0.25">
      <c r="I1653" s="142"/>
      <c r="O1653" s="142"/>
    </row>
    <row r="1654" spans="9:15" x14ac:dyDescent="0.25">
      <c r="I1654" s="142"/>
      <c r="O1654" s="142"/>
    </row>
    <row r="1655" spans="9:15" x14ac:dyDescent="0.25">
      <c r="I1655" s="142"/>
      <c r="O1655" s="142"/>
    </row>
    <row r="1656" spans="9:15" x14ac:dyDescent="0.25">
      <c r="I1656" s="142"/>
      <c r="O1656" s="142"/>
    </row>
    <row r="1657" spans="9:15" x14ac:dyDescent="0.25">
      <c r="I1657" s="142"/>
      <c r="O1657" s="142"/>
    </row>
    <row r="1658" spans="9:15" x14ac:dyDescent="0.25">
      <c r="I1658" s="142"/>
      <c r="O1658" s="142"/>
    </row>
    <row r="1659" spans="9:15" x14ac:dyDescent="0.25">
      <c r="I1659" s="142"/>
      <c r="O1659" s="142"/>
    </row>
    <row r="1660" spans="9:15" x14ac:dyDescent="0.25">
      <c r="I1660" s="142"/>
      <c r="O1660" s="142"/>
    </row>
    <row r="1661" spans="9:15" x14ac:dyDescent="0.25">
      <c r="I1661" s="142"/>
      <c r="O1661" s="142"/>
    </row>
    <row r="1662" spans="9:15" x14ac:dyDescent="0.25">
      <c r="I1662" s="142"/>
      <c r="O1662" s="142"/>
    </row>
    <row r="1663" spans="9:15" x14ac:dyDescent="0.25">
      <c r="I1663" s="142"/>
      <c r="O1663" s="142"/>
    </row>
    <row r="1664" spans="9:15" x14ac:dyDescent="0.25">
      <c r="I1664" s="142"/>
      <c r="O1664" s="142"/>
    </row>
    <row r="1665" spans="9:15" x14ac:dyDescent="0.25">
      <c r="I1665" s="142"/>
      <c r="O1665" s="142"/>
    </row>
    <row r="1666" spans="9:15" x14ac:dyDescent="0.25">
      <c r="I1666" s="142"/>
      <c r="O1666" s="142"/>
    </row>
    <row r="1667" spans="9:15" x14ac:dyDescent="0.25">
      <c r="I1667" s="142"/>
      <c r="O1667" s="142"/>
    </row>
    <row r="1668" spans="9:15" x14ac:dyDescent="0.25">
      <c r="I1668" s="142"/>
      <c r="O1668" s="142"/>
    </row>
    <row r="1669" spans="9:15" x14ac:dyDescent="0.25">
      <c r="I1669" s="142"/>
      <c r="O1669" s="142"/>
    </row>
    <row r="1670" spans="9:15" x14ac:dyDescent="0.25">
      <c r="I1670" s="142"/>
      <c r="O1670" s="142"/>
    </row>
    <row r="1671" spans="9:15" x14ac:dyDescent="0.25">
      <c r="I1671" s="142"/>
      <c r="O1671" s="142"/>
    </row>
    <row r="1672" spans="9:15" x14ac:dyDescent="0.25">
      <c r="I1672" s="142"/>
      <c r="O1672" s="142"/>
    </row>
    <row r="1673" spans="9:15" x14ac:dyDescent="0.25">
      <c r="I1673" s="142"/>
      <c r="O1673" s="142"/>
    </row>
    <row r="1674" spans="9:15" x14ac:dyDescent="0.25">
      <c r="I1674" s="142"/>
      <c r="O1674" s="142"/>
    </row>
    <row r="1675" spans="9:15" x14ac:dyDescent="0.25">
      <c r="I1675" s="142"/>
      <c r="O1675" s="142"/>
    </row>
    <row r="1676" spans="9:15" x14ac:dyDescent="0.25">
      <c r="I1676" s="142"/>
      <c r="O1676" s="142"/>
    </row>
    <row r="1677" spans="9:15" x14ac:dyDescent="0.25">
      <c r="I1677" s="142"/>
      <c r="O1677" s="142"/>
    </row>
    <row r="1678" spans="9:15" x14ac:dyDescent="0.25">
      <c r="I1678" s="142"/>
      <c r="O1678" s="142"/>
    </row>
    <row r="1679" spans="9:15" x14ac:dyDescent="0.25">
      <c r="I1679" s="142"/>
      <c r="O1679" s="142"/>
    </row>
    <row r="1680" spans="9:15" x14ac:dyDescent="0.25">
      <c r="I1680" s="142"/>
      <c r="O1680" s="142"/>
    </row>
    <row r="1681" spans="9:15" x14ac:dyDescent="0.25">
      <c r="I1681" s="142"/>
      <c r="O1681" s="142"/>
    </row>
    <row r="1682" spans="9:15" x14ac:dyDescent="0.25">
      <c r="I1682" s="142"/>
      <c r="O1682" s="142"/>
    </row>
    <row r="1683" spans="9:15" x14ac:dyDescent="0.25">
      <c r="I1683" s="142"/>
      <c r="O1683" s="142"/>
    </row>
    <row r="1684" spans="9:15" x14ac:dyDescent="0.25">
      <c r="I1684" s="142"/>
      <c r="O1684" s="142"/>
    </row>
    <row r="1685" spans="9:15" x14ac:dyDescent="0.25">
      <c r="I1685" s="142"/>
      <c r="O1685" s="142"/>
    </row>
    <row r="1686" spans="9:15" x14ac:dyDescent="0.25">
      <c r="I1686" s="142"/>
      <c r="O1686" s="142"/>
    </row>
    <row r="1687" spans="9:15" x14ac:dyDescent="0.25">
      <c r="I1687" s="142"/>
      <c r="O1687" s="142"/>
    </row>
    <row r="1688" spans="9:15" x14ac:dyDescent="0.25">
      <c r="I1688" s="142"/>
      <c r="O1688" s="142"/>
    </row>
    <row r="1689" spans="9:15" x14ac:dyDescent="0.25">
      <c r="I1689" s="142"/>
      <c r="O1689" s="142"/>
    </row>
    <row r="1690" spans="9:15" x14ac:dyDescent="0.25">
      <c r="I1690" s="142"/>
      <c r="O1690" s="142"/>
    </row>
    <row r="1691" spans="9:15" x14ac:dyDescent="0.25">
      <c r="I1691" s="142"/>
      <c r="O1691" s="142"/>
    </row>
    <row r="1692" spans="9:15" x14ac:dyDescent="0.25">
      <c r="I1692" s="142"/>
      <c r="O1692" s="142"/>
    </row>
    <row r="1693" spans="9:15" x14ac:dyDescent="0.25">
      <c r="I1693" s="142"/>
      <c r="O1693" s="142"/>
    </row>
    <row r="1694" spans="9:15" x14ac:dyDescent="0.25">
      <c r="I1694" s="142"/>
      <c r="O1694" s="142"/>
    </row>
    <row r="1695" spans="9:15" x14ac:dyDescent="0.25">
      <c r="I1695" s="142"/>
      <c r="O1695" s="142"/>
    </row>
    <row r="1696" spans="9:15" x14ac:dyDescent="0.25">
      <c r="I1696" s="142"/>
      <c r="O1696" s="142"/>
    </row>
    <row r="1697" spans="9:15" x14ac:dyDescent="0.25">
      <c r="I1697" s="142"/>
      <c r="O1697" s="142"/>
    </row>
    <row r="1698" spans="9:15" x14ac:dyDescent="0.25">
      <c r="I1698" s="142"/>
      <c r="O1698" s="142"/>
    </row>
    <row r="1699" spans="9:15" x14ac:dyDescent="0.25">
      <c r="I1699" s="142"/>
      <c r="O1699" s="142"/>
    </row>
    <row r="1700" spans="9:15" x14ac:dyDescent="0.25">
      <c r="I1700" s="142"/>
      <c r="O1700" s="142"/>
    </row>
    <row r="1701" spans="9:15" x14ac:dyDescent="0.25">
      <c r="I1701" s="142"/>
      <c r="O1701" s="142"/>
    </row>
    <row r="1702" spans="9:15" x14ac:dyDescent="0.25">
      <c r="I1702" s="142"/>
      <c r="O1702" s="142"/>
    </row>
    <row r="1703" spans="9:15" x14ac:dyDescent="0.25">
      <c r="I1703" s="142"/>
      <c r="O1703" s="142"/>
    </row>
    <row r="1704" spans="9:15" x14ac:dyDescent="0.25">
      <c r="I1704" s="142"/>
      <c r="O1704" s="142"/>
    </row>
    <row r="1705" spans="9:15" x14ac:dyDescent="0.25">
      <c r="I1705" s="142"/>
      <c r="O1705" s="142"/>
    </row>
    <row r="1706" spans="9:15" x14ac:dyDescent="0.25">
      <c r="I1706" s="142"/>
      <c r="O1706" s="142"/>
    </row>
    <row r="1707" spans="9:15" x14ac:dyDescent="0.25">
      <c r="I1707" s="142"/>
      <c r="O1707" s="142"/>
    </row>
    <row r="1708" spans="9:15" x14ac:dyDescent="0.25">
      <c r="I1708" s="142"/>
      <c r="O1708" s="142"/>
    </row>
    <row r="1709" spans="9:15" x14ac:dyDescent="0.25">
      <c r="I1709" s="142"/>
      <c r="O1709" s="142"/>
    </row>
    <row r="1710" spans="9:15" x14ac:dyDescent="0.25">
      <c r="I1710" s="142"/>
      <c r="O1710" s="142"/>
    </row>
    <row r="1711" spans="9:15" x14ac:dyDescent="0.25">
      <c r="I1711" s="142"/>
      <c r="O1711" s="142"/>
    </row>
    <row r="1712" spans="9:15" x14ac:dyDescent="0.25">
      <c r="I1712" s="142"/>
      <c r="O1712" s="142"/>
    </row>
    <row r="1713" spans="9:15" x14ac:dyDescent="0.25">
      <c r="I1713" s="142"/>
      <c r="O1713" s="142"/>
    </row>
    <row r="1714" spans="9:15" x14ac:dyDescent="0.25">
      <c r="I1714" s="142"/>
      <c r="O1714" s="142"/>
    </row>
    <row r="1715" spans="9:15" x14ac:dyDescent="0.25">
      <c r="I1715" s="142"/>
      <c r="O1715" s="142"/>
    </row>
    <row r="1716" spans="9:15" x14ac:dyDescent="0.25">
      <c r="I1716" s="142"/>
      <c r="O1716" s="142"/>
    </row>
    <row r="1717" spans="9:15" x14ac:dyDescent="0.25">
      <c r="I1717" s="142"/>
      <c r="O1717" s="142"/>
    </row>
    <row r="1718" spans="9:15" x14ac:dyDescent="0.25">
      <c r="I1718" s="142"/>
      <c r="O1718" s="142"/>
    </row>
    <row r="1719" spans="9:15" x14ac:dyDescent="0.25">
      <c r="I1719" s="142"/>
      <c r="O1719" s="142"/>
    </row>
    <row r="1720" spans="9:15" x14ac:dyDescent="0.25">
      <c r="I1720" s="142"/>
      <c r="O1720" s="142"/>
    </row>
    <row r="1721" spans="9:15" x14ac:dyDescent="0.25">
      <c r="I1721" s="142"/>
      <c r="O1721" s="142"/>
    </row>
    <row r="1722" spans="9:15" x14ac:dyDescent="0.25">
      <c r="I1722" s="142"/>
      <c r="O1722" s="142"/>
    </row>
    <row r="1723" spans="9:15" x14ac:dyDescent="0.25">
      <c r="I1723" s="142"/>
      <c r="O1723" s="142"/>
    </row>
    <row r="1724" spans="9:15" x14ac:dyDescent="0.25">
      <c r="I1724" s="142"/>
      <c r="O1724" s="142"/>
    </row>
    <row r="1725" spans="9:15" x14ac:dyDescent="0.25">
      <c r="I1725" s="142"/>
      <c r="O1725" s="142"/>
    </row>
    <row r="1726" spans="9:15" x14ac:dyDescent="0.25">
      <c r="I1726" s="142"/>
      <c r="O1726" s="142"/>
    </row>
    <row r="1727" spans="9:15" x14ac:dyDescent="0.25">
      <c r="I1727" s="142"/>
      <c r="O1727" s="142"/>
    </row>
    <row r="1728" spans="9:15" x14ac:dyDescent="0.25">
      <c r="I1728" s="142"/>
      <c r="O1728" s="142"/>
    </row>
    <row r="1729" spans="9:15" x14ac:dyDescent="0.25">
      <c r="I1729" s="142"/>
      <c r="O1729" s="142"/>
    </row>
    <row r="1730" spans="9:15" x14ac:dyDescent="0.25">
      <c r="I1730" s="142"/>
      <c r="O1730" s="142"/>
    </row>
    <row r="1731" spans="9:15" x14ac:dyDescent="0.25">
      <c r="I1731" s="142"/>
      <c r="O1731" s="142"/>
    </row>
    <row r="1732" spans="9:15" x14ac:dyDescent="0.25">
      <c r="I1732" s="142"/>
      <c r="O1732" s="142"/>
    </row>
    <row r="1733" spans="9:15" x14ac:dyDescent="0.25">
      <c r="I1733" s="142"/>
      <c r="O1733" s="142"/>
    </row>
    <row r="1734" spans="9:15" x14ac:dyDescent="0.25">
      <c r="I1734" s="142"/>
      <c r="O1734" s="142"/>
    </row>
    <row r="1735" spans="9:15" x14ac:dyDescent="0.25">
      <c r="I1735" s="142"/>
      <c r="O1735" s="142"/>
    </row>
    <row r="1736" spans="9:15" x14ac:dyDescent="0.25">
      <c r="I1736" s="142"/>
      <c r="O1736" s="142"/>
    </row>
    <row r="1737" spans="9:15" x14ac:dyDescent="0.25">
      <c r="I1737" s="142"/>
      <c r="O1737" s="142"/>
    </row>
    <row r="1738" spans="9:15" x14ac:dyDescent="0.25">
      <c r="I1738" s="142"/>
      <c r="O1738" s="142"/>
    </row>
    <row r="1739" spans="9:15" x14ac:dyDescent="0.25">
      <c r="I1739" s="142"/>
      <c r="O1739" s="142"/>
    </row>
    <row r="1740" spans="9:15" x14ac:dyDescent="0.25">
      <c r="I1740" s="142"/>
      <c r="O1740" s="142"/>
    </row>
    <row r="1741" spans="9:15" x14ac:dyDescent="0.25">
      <c r="I1741" s="142"/>
      <c r="O1741" s="142"/>
    </row>
    <row r="1742" spans="9:15" x14ac:dyDescent="0.25">
      <c r="I1742" s="142"/>
      <c r="O1742" s="142"/>
    </row>
    <row r="1743" spans="9:15" x14ac:dyDescent="0.25">
      <c r="I1743" s="142"/>
      <c r="O1743" s="142"/>
    </row>
    <row r="1744" spans="9:15" x14ac:dyDescent="0.25">
      <c r="I1744" s="142"/>
      <c r="O1744" s="142"/>
    </row>
    <row r="1745" spans="9:15" x14ac:dyDescent="0.25">
      <c r="I1745" s="142"/>
      <c r="O1745" s="142"/>
    </row>
    <row r="1746" spans="9:15" x14ac:dyDescent="0.25">
      <c r="I1746" s="142"/>
      <c r="O1746" s="142"/>
    </row>
    <row r="1747" spans="9:15" x14ac:dyDescent="0.25">
      <c r="I1747" s="142"/>
      <c r="O1747" s="142"/>
    </row>
    <row r="1748" spans="9:15" x14ac:dyDescent="0.25">
      <c r="I1748" s="142"/>
      <c r="O1748" s="142"/>
    </row>
    <row r="1749" spans="9:15" x14ac:dyDescent="0.25">
      <c r="I1749" s="142"/>
      <c r="O1749" s="142"/>
    </row>
    <row r="1750" spans="9:15" x14ac:dyDescent="0.25">
      <c r="I1750" s="142"/>
      <c r="O1750" s="142"/>
    </row>
    <row r="1751" spans="9:15" x14ac:dyDescent="0.25">
      <c r="I1751" s="142"/>
      <c r="O1751" s="142"/>
    </row>
    <row r="1752" spans="9:15" x14ac:dyDescent="0.25">
      <c r="I1752" s="142"/>
      <c r="O1752" s="142"/>
    </row>
    <row r="1753" spans="9:15" x14ac:dyDescent="0.25">
      <c r="I1753" s="142"/>
      <c r="O1753" s="142"/>
    </row>
    <row r="1754" spans="9:15" x14ac:dyDescent="0.25">
      <c r="I1754" s="142"/>
      <c r="O1754" s="142"/>
    </row>
    <row r="1755" spans="9:15" x14ac:dyDescent="0.25">
      <c r="I1755" s="142"/>
      <c r="O1755" s="142"/>
    </row>
    <row r="1756" spans="9:15" x14ac:dyDescent="0.25">
      <c r="I1756" s="142"/>
      <c r="O1756" s="142"/>
    </row>
    <row r="1757" spans="9:15" x14ac:dyDescent="0.25">
      <c r="I1757" s="142"/>
      <c r="O1757" s="142"/>
    </row>
    <row r="1758" spans="9:15" x14ac:dyDescent="0.25">
      <c r="I1758" s="142"/>
      <c r="O1758" s="142"/>
    </row>
    <row r="1759" spans="9:15" x14ac:dyDescent="0.25">
      <c r="I1759" s="142"/>
      <c r="O1759" s="142"/>
    </row>
    <row r="1760" spans="9:15" x14ac:dyDescent="0.25">
      <c r="I1760" s="142"/>
      <c r="O1760" s="142"/>
    </row>
    <row r="1761" spans="9:15" x14ac:dyDescent="0.25">
      <c r="I1761" s="142"/>
      <c r="O1761" s="142"/>
    </row>
    <row r="1762" spans="9:15" x14ac:dyDescent="0.25">
      <c r="I1762" s="142"/>
      <c r="O1762" s="142"/>
    </row>
    <row r="1763" spans="9:15" x14ac:dyDescent="0.25">
      <c r="I1763" s="142"/>
      <c r="O1763" s="142"/>
    </row>
    <row r="1764" spans="9:15" x14ac:dyDescent="0.25">
      <c r="I1764" s="142"/>
      <c r="O1764" s="142"/>
    </row>
    <row r="1765" spans="9:15" x14ac:dyDescent="0.25">
      <c r="I1765" s="142"/>
      <c r="O1765" s="142"/>
    </row>
    <row r="1766" spans="9:15" x14ac:dyDescent="0.25">
      <c r="I1766" s="142"/>
      <c r="O1766" s="142"/>
    </row>
    <row r="1767" spans="9:15" x14ac:dyDescent="0.25">
      <c r="I1767" s="142"/>
      <c r="O1767" s="142"/>
    </row>
    <row r="1768" spans="9:15" x14ac:dyDescent="0.25">
      <c r="I1768" s="142"/>
      <c r="O1768" s="142"/>
    </row>
    <row r="1769" spans="9:15" x14ac:dyDescent="0.25">
      <c r="I1769" s="142"/>
      <c r="O1769" s="142"/>
    </row>
    <row r="1770" spans="9:15" x14ac:dyDescent="0.25">
      <c r="I1770" s="142"/>
      <c r="O1770" s="142"/>
    </row>
    <row r="1771" spans="9:15" x14ac:dyDescent="0.25">
      <c r="I1771" s="142"/>
      <c r="O1771" s="142"/>
    </row>
    <row r="1772" spans="9:15" x14ac:dyDescent="0.25">
      <c r="I1772" s="142"/>
      <c r="O1772" s="142"/>
    </row>
    <row r="1773" spans="9:15" x14ac:dyDescent="0.25">
      <c r="I1773" s="142"/>
      <c r="O1773" s="142"/>
    </row>
    <row r="1774" spans="9:15" x14ac:dyDescent="0.25">
      <c r="I1774" s="142"/>
      <c r="O1774" s="142"/>
    </row>
    <row r="1775" spans="9:15" x14ac:dyDescent="0.25">
      <c r="I1775" s="142"/>
      <c r="O1775" s="142"/>
    </row>
    <row r="1776" spans="9:15" x14ac:dyDescent="0.25">
      <c r="I1776" s="142"/>
      <c r="O1776" s="142"/>
    </row>
    <row r="1777" spans="9:15" x14ac:dyDescent="0.25">
      <c r="I1777" s="142"/>
      <c r="O1777" s="142"/>
    </row>
    <row r="1778" spans="9:15" x14ac:dyDescent="0.25">
      <c r="I1778" s="142"/>
      <c r="O1778" s="142"/>
    </row>
    <row r="1779" spans="9:15" x14ac:dyDescent="0.25">
      <c r="I1779" s="142"/>
      <c r="O1779" s="142"/>
    </row>
    <row r="1780" spans="9:15" x14ac:dyDescent="0.25">
      <c r="I1780" s="142"/>
      <c r="O1780" s="142"/>
    </row>
    <row r="1781" spans="9:15" x14ac:dyDescent="0.25">
      <c r="I1781" s="142"/>
      <c r="O1781" s="142"/>
    </row>
    <row r="1782" spans="9:15" x14ac:dyDescent="0.25">
      <c r="I1782" s="142"/>
      <c r="O1782" s="142"/>
    </row>
    <row r="1783" spans="9:15" x14ac:dyDescent="0.25">
      <c r="I1783" s="142"/>
      <c r="O1783" s="142"/>
    </row>
    <row r="1784" spans="9:15" x14ac:dyDescent="0.25">
      <c r="I1784" s="142"/>
      <c r="O1784" s="142"/>
    </row>
    <row r="1785" spans="9:15" x14ac:dyDescent="0.25">
      <c r="I1785" s="142"/>
      <c r="O1785" s="142"/>
    </row>
    <row r="1786" spans="9:15" x14ac:dyDescent="0.25">
      <c r="I1786" s="142"/>
      <c r="O1786" s="142"/>
    </row>
    <row r="1787" spans="9:15" x14ac:dyDescent="0.25">
      <c r="I1787" s="142"/>
      <c r="O1787" s="142"/>
    </row>
    <row r="1788" spans="9:15" x14ac:dyDescent="0.25">
      <c r="I1788" s="142"/>
      <c r="O1788" s="142"/>
    </row>
    <row r="1789" spans="9:15" x14ac:dyDescent="0.25">
      <c r="I1789" s="142"/>
      <c r="O1789" s="142"/>
    </row>
    <row r="1790" spans="9:15" x14ac:dyDescent="0.25">
      <c r="I1790" s="142"/>
      <c r="O1790" s="142"/>
    </row>
    <row r="1791" spans="9:15" x14ac:dyDescent="0.25">
      <c r="I1791" s="142"/>
      <c r="O1791" s="142"/>
    </row>
    <row r="1792" spans="9:15" x14ac:dyDescent="0.25">
      <c r="I1792" s="142"/>
      <c r="O1792" s="142"/>
    </row>
    <row r="1793" spans="9:15" x14ac:dyDescent="0.25">
      <c r="I1793" s="142"/>
      <c r="O1793" s="142"/>
    </row>
    <row r="1794" spans="9:15" x14ac:dyDescent="0.25">
      <c r="I1794" s="142"/>
      <c r="O1794" s="142"/>
    </row>
    <row r="1795" spans="9:15" x14ac:dyDescent="0.25">
      <c r="I1795" s="142"/>
      <c r="O1795" s="142"/>
    </row>
    <row r="1796" spans="9:15" x14ac:dyDescent="0.25">
      <c r="I1796" s="142"/>
      <c r="O1796" s="142"/>
    </row>
    <row r="1797" spans="9:15" x14ac:dyDescent="0.25">
      <c r="I1797" s="142"/>
      <c r="O1797" s="142"/>
    </row>
    <row r="1798" spans="9:15" x14ac:dyDescent="0.25">
      <c r="I1798" s="142"/>
      <c r="O1798" s="142"/>
    </row>
    <row r="1799" spans="9:15" x14ac:dyDescent="0.25">
      <c r="I1799" s="142"/>
      <c r="O1799" s="142"/>
    </row>
    <row r="1800" spans="9:15" x14ac:dyDescent="0.25">
      <c r="I1800" s="142"/>
      <c r="O1800" s="142"/>
    </row>
    <row r="1801" spans="9:15" x14ac:dyDescent="0.25">
      <c r="I1801" s="142"/>
      <c r="O1801" s="142"/>
    </row>
    <row r="1802" spans="9:15" x14ac:dyDescent="0.25">
      <c r="I1802" s="142"/>
      <c r="O1802" s="142"/>
    </row>
    <row r="1803" spans="9:15" x14ac:dyDescent="0.25">
      <c r="I1803" s="142"/>
      <c r="O1803" s="142"/>
    </row>
    <row r="1804" spans="9:15" x14ac:dyDescent="0.25">
      <c r="I1804" s="142"/>
      <c r="O1804" s="142"/>
    </row>
    <row r="1805" spans="9:15" x14ac:dyDescent="0.25">
      <c r="I1805" s="142"/>
      <c r="O1805" s="142"/>
    </row>
    <row r="1806" spans="9:15" x14ac:dyDescent="0.25">
      <c r="I1806" s="142"/>
      <c r="O1806" s="142"/>
    </row>
    <row r="1807" spans="9:15" x14ac:dyDescent="0.25">
      <c r="I1807" s="142"/>
      <c r="O1807" s="142"/>
    </row>
    <row r="1808" spans="9:15" x14ac:dyDescent="0.25">
      <c r="I1808" s="142"/>
      <c r="O1808" s="142"/>
    </row>
    <row r="1809" spans="9:15" x14ac:dyDescent="0.25">
      <c r="I1809" s="142"/>
      <c r="O1809" s="142"/>
    </row>
    <row r="1810" spans="9:15" x14ac:dyDescent="0.25">
      <c r="I1810" s="142"/>
      <c r="O1810" s="142"/>
    </row>
    <row r="1811" spans="9:15" x14ac:dyDescent="0.25">
      <c r="I1811" s="142"/>
      <c r="O1811" s="142"/>
    </row>
    <row r="1812" spans="9:15" x14ac:dyDescent="0.25">
      <c r="I1812" s="142"/>
      <c r="O1812" s="142"/>
    </row>
    <row r="1813" spans="9:15" x14ac:dyDescent="0.25">
      <c r="I1813" s="142"/>
      <c r="O1813" s="142"/>
    </row>
    <row r="1814" spans="9:15" x14ac:dyDescent="0.25">
      <c r="I1814" s="142"/>
      <c r="O1814" s="142"/>
    </row>
    <row r="1815" spans="9:15" x14ac:dyDescent="0.25">
      <c r="I1815" s="142"/>
      <c r="O1815" s="142"/>
    </row>
    <row r="1816" spans="9:15" x14ac:dyDescent="0.25">
      <c r="I1816" s="142"/>
      <c r="O1816" s="142"/>
    </row>
    <row r="1817" spans="9:15" x14ac:dyDescent="0.25">
      <c r="I1817" s="142"/>
      <c r="O1817" s="142"/>
    </row>
    <row r="1818" spans="9:15" x14ac:dyDescent="0.25">
      <c r="I1818" s="142"/>
      <c r="O1818" s="142"/>
    </row>
    <row r="1819" spans="9:15" x14ac:dyDescent="0.25">
      <c r="I1819" s="142"/>
      <c r="O1819" s="142"/>
    </row>
    <row r="1820" spans="9:15" x14ac:dyDescent="0.25">
      <c r="I1820" s="142"/>
      <c r="O1820" s="142"/>
    </row>
    <row r="1821" spans="9:15" x14ac:dyDescent="0.25">
      <c r="I1821" s="142"/>
      <c r="O1821" s="142"/>
    </row>
    <row r="1822" spans="9:15" x14ac:dyDescent="0.25">
      <c r="I1822" s="142"/>
      <c r="O1822" s="142"/>
    </row>
    <row r="1823" spans="9:15" x14ac:dyDescent="0.25">
      <c r="I1823" s="142"/>
      <c r="O1823" s="142"/>
    </row>
    <row r="1824" spans="9:15" x14ac:dyDescent="0.25">
      <c r="I1824" s="142"/>
      <c r="O1824" s="142"/>
    </row>
    <row r="1825" spans="9:15" x14ac:dyDescent="0.25">
      <c r="I1825" s="142"/>
      <c r="O1825" s="142"/>
    </row>
    <row r="1826" spans="9:15" x14ac:dyDescent="0.25">
      <c r="I1826" s="142"/>
      <c r="O1826" s="142"/>
    </row>
    <row r="1827" spans="9:15" x14ac:dyDescent="0.25">
      <c r="I1827" s="142"/>
      <c r="O1827" s="142"/>
    </row>
    <row r="1828" spans="9:15" x14ac:dyDescent="0.25">
      <c r="I1828" s="142"/>
      <c r="O1828" s="142"/>
    </row>
    <row r="1829" spans="9:15" x14ac:dyDescent="0.25">
      <c r="I1829" s="142"/>
      <c r="O1829" s="142"/>
    </row>
    <row r="1830" spans="9:15" x14ac:dyDescent="0.25">
      <c r="I1830" s="142"/>
      <c r="O1830" s="142"/>
    </row>
    <row r="1831" spans="9:15" x14ac:dyDescent="0.25">
      <c r="I1831" s="142"/>
      <c r="O1831" s="142"/>
    </row>
    <row r="1832" spans="9:15" x14ac:dyDescent="0.25">
      <c r="I1832" s="142"/>
      <c r="O1832" s="142"/>
    </row>
    <row r="1833" spans="9:15" x14ac:dyDescent="0.25">
      <c r="I1833" s="142"/>
      <c r="O1833" s="142"/>
    </row>
    <row r="1834" spans="9:15" x14ac:dyDescent="0.25">
      <c r="I1834" s="142"/>
      <c r="O1834" s="142"/>
    </row>
    <row r="1835" spans="9:15" x14ac:dyDescent="0.25">
      <c r="I1835" s="142"/>
      <c r="O1835" s="142"/>
    </row>
    <row r="1836" spans="9:15" x14ac:dyDescent="0.25">
      <c r="I1836" s="142"/>
      <c r="O1836" s="142"/>
    </row>
    <row r="1837" spans="9:15" x14ac:dyDescent="0.25">
      <c r="I1837" s="142"/>
      <c r="O1837" s="142"/>
    </row>
    <row r="1838" spans="9:15" x14ac:dyDescent="0.25">
      <c r="I1838" s="142"/>
      <c r="O1838" s="142"/>
    </row>
    <row r="1839" spans="9:15" x14ac:dyDescent="0.25">
      <c r="I1839" s="142"/>
      <c r="O1839" s="142"/>
    </row>
    <row r="1840" spans="9:15" x14ac:dyDescent="0.25">
      <c r="I1840" s="142"/>
      <c r="O1840" s="142"/>
    </row>
    <row r="1841" spans="9:15" x14ac:dyDescent="0.25">
      <c r="I1841" s="142"/>
      <c r="O1841" s="142"/>
    </row>
    <row r="1842" spans="9:15" x14ac:dyDescent="0.25">
      <c r="I1842" s="142"/>
      <c r="O1842" s="142"/>
    </row>
    <row r="1843" spans="9:15" x14ac:dyDescent="0.25">
      <c r="I1843" s="142"/>
      <c r="O1843" s="142"/>
    </row>
    <row r="1844" spans="9:15" x14ac:dyDescent="0.25">
      <c r="I1844" s="142"/>
      <c r="O1844" s="142"/>
    </row>
    <row r="1845" spans="9:15" x14ac:dyDescent="0.25">
      <c r="I1845" s="142"/>
      <c r="O1845" s="142"/>
    </row>
    <row r="1846" spans="9:15" x14ac:dyDescent="0.25">
      <c r="I1846" s="142"/>
      <c r="O1846" s="142"/>
    </row>
    <row r="1847" spans="9:15" x14ac:dyDescent="0.25">
      <c r="I1847" s="142"/>
      <c r="O1847" s="142"/>
    </row>
    <row r="1848" spans="9:15" x14ac:dyDescent="0.25">
      <c r="I1848" s="142"/>
      <c r="O1848" s="142"/>
    </row>
    <row r="1849" spans="9:15" x14ac:dyDescent="0.25">
      <c r="I1849" s="142"/>
      <c r="O1849" s="142"/>
    </row>
    <row r="1850" spans="9:15" x14ac:dyDescent="0.25">
      <c r="I1850" s="142"/>
      <c r="O1850" s="142"/>
    </row>
    <row r="1851" spans="9:15" x14ac:dyDescent="0.25">
      <c r="I1851" s="142"/>
      <c r="O1851" s="142"/>
    </row>
    <row r="1852" spans="9:15" x14ac:dyDescent="0.25">
      <c r="I1852" s="142"/>
      <c r="O1852" s="142"/>
    </row>
    <row r="1853" spans="9:15" x14ac:dyDescent="0.25">
      <c r="I1853" s="142"/>
      <c r="O1853" s="142"/>
    </row>
    <row r="1854" spans="9:15" x14ac:dyDescent="0.25">
      <c r="I1854" s="142"/>
      <c r="O1854" s="142"/>
    </row>
    <row r="1855" spans="9:15" x14ac:dyDescent="0.25">
      <c r="I1855" s="142"/>
      <c r="O1855" s="142"/>
    </row>
    <row r="1856" spans="9:15" x14ac:dyDescent="0.25">
      <c r="I1856" s="142"/>
      <c r="O1856" s="142"/>
    </row>
    <row r="1857" spans="9:15" x14ac:dyDescent="0.25">
      <c r="I1857" s="142"/>
      <c r="O1857" s="142"/>
    </row>
    <row r="1858" spans="9:15" x14ac:dyDescent="0.25">
      <c r="I1858" s="142"/>
      <c r="O1858" s="142"/>
    </row>
    <row r="1859" spans="9:15" x14ac:dyDescent="0.25">
      <c r="I1859" s="142"/>
      <c r="O1859" s="142"/>
    </row>
    <row r="1860" spans="9:15" x14ac:dyDescent="0.25">
      <c r="I1860" s="142"/>
      <c r="O1860" s="142"/>
    </row>
    <row r="1861" spans="9:15" x14ac:dyDescent="0.25">
      <c r="I1861" s="142"/>
      <c r="O1861" s="142"/>
    </row>
    <row r="1862" spans="9:15" x14ac:dyDescent="0.25">
      <c r="I1862" s="142"/>
      <c r="O1862" s="142"/>
    </row>
    <row r="1863" spans="9:15" x14ac:dyDescent="0.25">
      <c r="I1863" s="142"/>
      <c r="O1863" s="142"/>
    </row>
    <row r="1864" spans="9:15" x14ac:dyDescent="0.25">
      <c r="I1864" s="142"/>
      <c r="O1864" s="142"/>
    </row>
    <row r="1865" spans="9:15" x14ac:dyDescent="0.25">
      <c r="I1865" s="142"/>
      <c r="O1865" s="142"/>
    </row>
    <row r="1866" spans="9:15" x14ac:dyDescent="0.25">
      <c r="I1866" s="142"/>
      <c r="O1866" s="142"/>
    </row>
    <row r="1867" spans="9:15" x14ac:dyDescent="0.25">
      <c r="I1867" s="142"/>
      <c r="O1867" s="142"/>
    </row>
    <row r="1868" spans="9:15" x14ac:dyDescent="0.25">
      <c r="I1868" s="142"/>
      <c r="O1868" s="142"/>
    </row>
    <row r="1869" spans="9:15" x14ac:dyDescent="0.25">
      <c r="I1869" s="142"/>
      <c r="O1869" s="142"/>
    </row>
    <row r="1870" spans="9:15" x14ac:dyDescent="0.25">
      <c r="I1870" s="142"/>
      <c r="O1870" s="142"/>
    </row>
    <row r="1871" spans="9:15" x14ac:dyDescent="0.25">
      <c r="I1871" s="142"/>
      <c r="O1871" s="142"/>
    </row>
    <row r="1872" spans="9:15" x14ac:dyDescent="0.25">
      <c r="I1872" s="142"/>
      <c r="O1872" s="142"/>
    </row>
    <row r="1873" spans="9:15" x14ac:dyDescent="0.25">
      <c r="I1873" s="142"/>
      <c r="O1873" s="142"/>
    </row>
    <row r="1874" spans="9:15" x14ac:dyDescent="0.25">
      <c r="I1874" s="142"/>
      <c r="O1874" s="142"/>
    </row>
    <row r="1875" spans="9:15" x14ac:dyDescent="0.25">
      <c r="I1875" s="142"/>
      <c r="O1875" s="142"/>
    </row>
    <row r="1876" spans="9:15" x14ac:dyDescent="0.25">
      <c r="I1876" s="142"/>
      <c r="O1876" s="142"/>
    </row>
    <row r="1877" spans="9:15" x14ac:dyDescent="0.25">
      <c r="I1877" s="142"/>
      <c r="O1877" s="142"/>
    </row>
    <row r="1878" spans="9:15" x14ac:dyDescent="0.25">
      <c r="I1878" s="142"/>
      <c r="O1878" s="142"/>
    </row>
    <row r="1879" spans="9:15" x14ac:dyDescent="0.25">
      <c r="I1879" s="142"/>
      <c r="O1879" s="142"/>
    </row>
    <row r="1880" spans="9:15" x14ac:dyDescent="0.25">
      <c r="I1880" s="142"/>
      <c r="O1880" s="142"/>
    </row>
    <row r="1881" spans="9:15" x14ac:dyDescent="0.25">
      <c r="I1881" s="142"/>
      <c r="O1881" s="142"/>
    </row>
    <row r="1882" spans="9:15" x14ac:dyDescent="0.25">
      <c r="I1882" s="142"/>
      <c r="O1882" s="142"/>
    </row>
    <row r="1883" spans="9:15" x14ac:dyDescent="0.25">
      <c r="I1883" s="142"/>
      <c r="O1883" s="142"/>
    </row>
    <row r="1884" spans="9:15" x14ac:dyDescent="0.25">
      <c r="I1884" s="142"/>
      <c r="O1884" s="142"/>
    </row>
    <row r="1885" spans="9:15" x14ac:dyDescent="0.25">
      <c r="I1885" s="142"/>
      <c r="O1885" s="142"/>
    </row>
    <row r="1886" spans="9:15" x14ac:dyDescent="0.25">
      <c r="I1886" s="142"/>
      <c r="O1886" s="142"/>
    </row>
    <row r="1887" spans="9:15" x14ac:dyDescent="0.25">
      <c r="I1887" s="142"/>
      <c r="O1887" s="142"/>
    </row>
    <row r="1888" spans="9:15" x14ac:dyDescent="0.25">
      <c r="I1888" s="142"/>
      <c r="O1888" s="142"/>
    </row>
    <row r="1889" spans="9:15" x14ac:dyDescent="0.25">
      <c r="I1889" s="142"/>
      <c r="O1889" s="142"/>
    </row>
    <row r="1890" spans="9:15" x14ac:dyDescent="0.25">
      <c r="I1890" s="142"/>
      <c r="O1890" s="142"/>
    </row>
    <row r="1891" spans="9:15" x14ac:dyDescent="0.25">
      <c r="I1891" s="142"/>
      <c r="O1891" s="142"/>
    </row>
    <row r="1892" spans="9:15" x14ac:dyDescent="0.25">
      <c r="I1892" s="142"/>
      <c r="O1892" s="142"/>
    </row>
    <row r="1893" spans="9:15" x14ac:dyDescent="0.25">
      <c r="I1893" s="142"/>
      <c r="O1893" s="142"/>
    </row>
    <row r="1894" spans="9:15" x14ac:dyDescent="0.25">
      <c r="I1894" s="142"/>
      <c r="O1894" s="142"/>
    </row>
    <row r="1895" spans="9:15" x14ac:dyDescent="0.25">
      <c r="I1895" s="142"/>
      <c r="O1895" s="142"/>
    </row>
    <row r="1896" spans="9:15" x14ac:dyDescent="0.25">
      <c r="I1896" s="142"/>
      <c r="O1896" s="142"/>
    </row>
    <row r="1897" spans="9:15" x14ac:dyDescent="0.25">
      <c r="I1897" s="142"/>
      <c r="O1897" s="142"/>
    </row>
    <row r="1898" spans="9:15" x14ac:dyDescent="0.25">
      <c r="I1898" s="142"/>
      <c r="O1898" s="142"/>
    </row>
    <row r="1899" spans="9:15" x14ac:dyDescent="0.25">
      <c r="I1899" s="142"/>
      <c r="O1899" s="142"/>
    </row>
    <row r="1900" spans="9:15" x14ac:dyDescent="0.25">
      <c r="I1900" s="142"/>
      <c r="O1900" s="142"/>
    </row>
    <row r="1901" spans="9:15" x14ac:dyDescent="0.25">
      <c r="I1901" s="142"/>
      <c r="O1901" s="142"/>
    </row>
    <row r="1902" spans="9:15" x14ac:dyDescent="0.25">
      <c r="I1902" s="142"/>
      <c r="O1902" s="142"/>
    </row>
    <row r="1903" spans="9:15" x14ac:dyDescent="0.25">
      <c r="I1903" s="142"/>
      <c r="O1903" s="142"/>
    </row>
    <row r="1904" spans="9:15" x14ac:dyDescent="0.25">
      <c r="I1904" s="142"/>
      <c r="O1904" s="142"/>
    </row>
    <row r="1905" spans="9:15" x14ac:dyDescent="0.25">
      <c r="I1905" s="142"/>
      <c r="O1905" s="142"/>
    </row>
    <row r="1906" spans="9:15" x14ac:dyDescent="0.25">
      <c r="I1906" s="142"/>
      <c r="O1906" s="142"/>
    </row>
    <row r="1907" spans="9:15" x14ac:dyDescent="0.25">
      <c r="I1907" s="142"/>
      <c r="O1907" s="142"/>
    </row>
    <row r="1908" spans="9:15" x14ac:dyDescent="0.25">
      <c r="I1908" s="142"/>
      <c r="O1908" s="142"/>
    </row>
    <row r="1909" spans="9:15" x14ac:dyDescent="0.25">
      <c r="I1909" s="142"/>
      <c r="O1909" s="142"/>
    </row>
    <row r="1910" spans="9:15" x14ac:dyDescent="0.25">
      <c r="I1910" s="142"/>
      <c r="O1910" s="142"/>
    </row>
    <row r="1911" spans="9:15" x14ac:dyDescent="0.25">
      <c r="I1911" s="142"/>
      <c r="O1911" s="142"/>
    </row>
    <row r="1912" spans="9:15" x14ac:dyDescent="0.25">
      <c r="I1912" s="142"/>
      <c r="O1912" s="142"/>
    </row>
    <row r="1913" spans="9:15" x14ac:dyDescent="0.25">
      <c r="I1913" s="142"/>
      <c r="O1913" s="142"/>
    </row>
    <row r="1914" spans="9:15" x14ac:dyDescent="0.25">
      <c r="I1914" s="142"/>
      <c r="O1914" s="142"/>
    </row>
    <row r="1915" spans="9:15" x14ac:dyDescent="0.25">
      <c r="I1915" s="142"/>
      <c r="O1915" s="142"/>
    </row>
    <row r="1916" spans="9:15" x14ac:dyDescent="0.25">
      <c r="I1916" s="142"/>
      <c r="O1916" s="142"/>
    </row>
    <row r="1917" spans="9:15" x14ac:dyDescent="0.25">
      <c r="I1917" s="142"/>
      <c r="O1917" s="142"/>
    </row>
    <row r="1918" spans="9:15" x14ac:dyDescent="0.25">
      <c r="I1918" s="142"/>
      <c r="O1918" s="142"/>
    </row>
    <row r="1919" spans="9:15" x14ac:dyDescent="0.25">
      <c r="I1919" s="142"/>
      <c r="O1919" s="142"/>
    </row>
    <row r="1920" spans="9:15" x14ac:dyDescent="0.25">
      <c r="I1920" s="142"/>
      <c r="O1920" s="142"/>
    </row>
    <row r="1921" spans="9:15" x14ac:dyDescent="0.25">
      <c r="I1921" s="142"/>
      <c r="O1921" s="142"/>
    </row>
    <row r="1922" spans="9:15" x14ac:dyDescent="0.25">
      <c r="I1922" s="142"/>
      <c r="O1922" s="142"/>
    </row>
    <row r="1923" spans="9:15" x14ac:dyDescent="0.25">
      <c r="I1923" s="142"/>
      <c r="O1923" s="142"/>
    </row>
    <row r="1924" spans="9:15" x14ac:dyDescent="0.25">
      <c r="I1924" s="142"/>
      <c r="O1924" s="142"/>
    </row>
    <row r="1925" spans="9:15" x14ac:dyDescent="0.25">
      <c r="I1925" s="142"/>
      <c r="O1925" s="142"/>
    </row>
    <row r="1926" spans="9:15" x14ac:dyDescent="0.25">
      <c r="I1926" s="142"/>
      <c r="O1926" s="142"/>
    </row>
    <row r="1927" spans="9:15" x14ac:dyDescent="0.25">
      <c r="I1927" s="142"/>
      <c r="O1927" s="142"/>
    </row>
    <row r="1928" spans="9:15" x14ac:dyDescent="0.25">
      <c r="I1928" s="142"/>
      <c r="O1928" s="142"/>
    </row>
    <row r="1929" spans="9:15" x14ac:dyDescent="0.25">
      <c r="I1929" s="142"/>
      <c r="O1929" s="142"/>
    </row>
    <row r="1930" spans="9:15" x14ac:dyDescent="0.25">
      <c r="I1930" s="142"/>
      <c r="O1930" s="142"/>
    </row>
    <row r="1931" spans="9:15" x14ac:dyDescent="0.25">
      <c r="I1931" s="142"/>
      <c r="O1931" s="142"/>
    </row>
    <row r="1932" spans="9:15" x14ac:dyDescent="0.25">
      <c r="I1932" s="142"/>
      <c r="O1932" s="142"/>
    </row>
    <row r="1933" spans="9:15" x14ac:dyDescent="0.25">
      <c r="I1933" s="142"/>
      <c r="O1933" s="142"/>
    </row>
    <row r="1934" spans="9:15" x14ac:dyDescent="0.25">
      <c r="I1934" s="142"/>
      <c r="O1934" s="142"/>
    </row>
    <row r="1935" spans="9:15" x14ac:dyDescent="0.25">
      <c r="I1935" s="142"/>
      <c r="O1935" s="142"/>
    </row>
    <row r="1936" spans="9:15" x14ac:dyDescent="0.25">
      <c r="I1936" s="142"/>
      <c r="O1936" s="142"/>
    </row>
    <row r="1937" spans="9:15" x14ac:dyDescent="0.25">
      <c r="I1937" s="142"/>
      <c r="O1937" s="142"/>
    </row>
    <row r="1938" spans="9:15" x14ac:dyDescent="0.25">
      <c r="I1938" s="142"/>
      <c r="O1938" s="142"/>
    </row>
    <row r="1939" spans="9:15" x14ac:dyDescent="0.25">
      <c r="I1939" s="142"/>
      <c r="O1939" s="142"/>
    </row>
    <row r="1940" spans="9:15" x14ac:dyDescent="0.25">
      <c r="I1940" s="142"/>
      <c r="O1940" s="142"/>
    </row>
    <row r="1941" spans="9:15" x14ac:dyDescent="0.25">
      <c r="I1941" s="142"/>
      <c r="O1941" s="142"/>
    </row>
    <row r="1942" spans="9:15" x14ac:dyDescent="0.25">
      <c r="I1942" s="142"/>
      <c r="O1942" s="142"/>
    </row>
    <row r="1943" spans="9:15" x14ac:dyDescent="0.25">
      <c r="I1943" s="142"/>
      <c r="O1943" s="142"/>
    </row>
    <row r="1944" spans="9:15" x14ac:dyDescent="0.25">
      <c r="I1944" s="142"/>
      <c r="O1944" s="142"/>
    </row>
    <row r="1945" spans="9:15" x14ac:dyDescent="0.25">
      <c r="I1945" s="142"/>
      <c r="O1945" s="142"/>
    </row>
    <row r="1946" spans="9:15" x14ac:dyDescent="0.25">
      <c r="I1946" s="142"/>
      <c r="O1946" s="142"/>
    </row>
    <row r="1947" spans="9:15" x14ac:dyDescent="0.25">
      <c r="I1947" s="142"/>
      <c r="O1947" s="142"/>
    </row>
    <row r="1948" spans="9:15" x14ac:dyDescent="0.25">
      <c r="I1948" s="142"/>
      <c r="O1948" s="142"/>
    </row>
    <row r="1949" spans="9:15" x14ac:dyDescent="0.25">
      <c r="I1949" s="142"/>
      <c r="O1949" s="142"/>
    </row>
    <row r="1950" spans="9:15" x14ac:dyDescent="0.25">
      <c r="I1950" s="142"/>
      <c r="O1950" s="142"/>
    </row>
    <row r="1951" spans="9:15" x14ac:dyDescent="0.25">
      <c r="I1951" s="142"/>
      <c r="O1951" s="142"/>
    </row>
    <row r="1952" spans="9:15" x14ac:dyDescent="0.25">
      <c r="I1952" s="142"/>
      <c r="O1952" s="142"/>
    </row>
    <row r="1953" spans="9:15" x14ac:dyDescent="0.25">
      <c r="I1953" s="142"/>
      <c r="O1953" s="142"/>
    </row>
    <row r="1954" spans="9:15" x14ac:dyDescent="0.25">
      <c r="I1954" s="142"/>
      <c r="O1954" s="142"/>
    </row>
    <row r="1955" spans="9:15" x14ac:dyDescent="0.25">
      <c r="I1955" s="142"/>
      <c r="O1955" s="142"/>
    </row>
    <row r="1956" spans="9:15" x14ac:dyDescent="0.25">
      <c r="I1956" s="142"/>
      <c r="O1956" s="142"/>
    </row>
    <row r="1957" spans="9:15" x14ac:dyDescent="0.25">
      <c r="I1957" s="142"/>
      <c r="O1957" s="142"/>
    </row>
    <row r="1958" spans="9:15" x14ac:dyDescent="0.25">
      <c r="I1958" s="142"/>
      <c r="O1958" s="142"/>
    </row>
    <row r="1959" spans="9:15" x14ac:dyDescent="0.25">
      <c r="I1959" s="142"/>
      <c r="O1959" s="142"/>
    </row>
    <row r="1960" spans="9:15" x14ac:dyDescent="0.25">
      <c r="I1960" s="142"/>
      <c r="O1960" s="142"/>
    </row>
    <row r="1961" spans="9:15" x14ac:dyDescent="0.25">
      <c r="I1961" s="142"/>
      <c r="O1961" s="142"/>
    </row>
    <row r="1962" spans="9:15" x14ac:dyDescent="0.25">
      <c r="I1962" s="142"/>
      <c r="O1962" s="142"/>
    </row>
    <row r="1963" spans="9:15" x14ac:dyDescent="0.25">
      <c r="I1963" s="142"/>
      <c r="O1963" s="142"/>
    </row>
    <row r="1964" spans="9:15" x14ac:dyDescent="0.25">
      <c r="I1964" s="142"/>
      <c r="O1964" s="142"/>
    </row>
    <row r="1965" spans="9:15" x14ac:dyDescent="0.25">
      <c r="I1965" s="142"/>
      <c r="O1965" s="142"/>
    </row>
    <row r="1966" spans="9:15" x14ac:dyDescent="0.25">
      <c r="I1966" s="142"/>
      <c r="O1966" s="142"/>
    </row>
    <row r="1967" spans="9:15" x14ac:dyDescent="0.25">
      <c r="I1967" s="142"/>
      <c r="O1967" s="142"/>
    </row>
    <row r="1968" spans="9:15" x14ac:dyDescent="0.25">
      <c r="I1968" s="142"/>
      <c r="O1968" s="142"/>
    </row>
    <row r="1969" spans="9:15" x14ac:dyDescent="0.25">
      <c r="I1969" s="142"/>
      <c r="O1969" s="142"/>
    </row>
    <row r="1970" spans="9:15" x14ac:dyDescent="0.25">
      <c r="I1970" s="142"/>
      <c r="O1970" s="142"/>
    </row>
    <row r="1971" spans="9:15" x14ac:dyDescent="0.25">
      <c r="I1971" s="142"/>
      <c r="O1971" s="142"/>
    </row>
    <row r="1972" spans="9:15" x14ac:dyDescent="0.25">
      <c r="I1972" s="142"/>
      <c r="O1972" s="142"/>
    </row>
    <row r="1973" spans="9:15" x14ac:dyDescent="0.25">
      <c r="I1973" s="142"/>
      <c r="O1973" s="142"/>
    </row>
    <row r="1974" spans="9:15" x14ac:dyDescent="0.25">
      <c r="I1974" s="142"/>
      <c r="O1974" s="142"/>
    </row>
    <row r="1975" spans="9:15" x14ac:dyDescent="0.25">
      <c r="I1975" s="142"/>
      <c r="O1975" s="142"/>
    </row>
    <row r="1976" spans="9:15" x14ac:dyDescent="0.25">
      <c r="I1976" s="142"/>
      <c r="O1976" s="142"/>
    </row>
    <row r="1977" spans="9:15" x14ac:dyDescent="0.25">
      <c r="I1977" s="142"/>
      <c r="O1977" s="142"/>
    </row>
    <row r="1978" spans="9:15" x14ac:dyDescent="0.25">
      <c r="I1978" s="142"/>
      <c r="O1978" s="142"/>
    </row>
    <row r="1979" spans="9:15" x14ac:dyDescent="0.25">
      <c r="I1979" s="142"/>
      <c r="O1979" s="142"/>
    </row>
    <row r="1980" spans="9:15" x14ac:dyDescent="0.25">
      <c r="I1980" s="142"/>
      <c r="O1980" s="142"/>
    </row>
    <row r="1981" spans="9:15" x14ac:dyDescent="0.25">
      <c r="I1981" s="142"/>
      <c r="O1981" s="142"/>
    </row>
    <row r="1982" spans="9:15" x14ac:dyDescent="0.25">
      <c r="I1982" s="142"/>
      <c r="O1982" s="142"/>
    </row>
    <row r="1983" spans="9:15" x14ac:dyDescent="0.25">
      <c r="I1983" s="142"/>
      <c r="O1983" s="142"/>
    </row>
    <row r="1984" spans="9:15" x14ac:dyDescent="0.25">
      <c r="I1984" s="142"/>
      <c r="O1984" s="142"/>
    </row>
    <row r="1985" spans="9:15" x14ac:dyDescent="0.25">
      <c r="I1985" s="142"/>
      <c r="O1985" s="142"/>
    </row>
    <row r="1986" spans="9:15" x14ac:dyDescent="0.25">
      <c r="I1986" s="142"/>
      <c r="O1986" s="142"/>
    </row>
    <row r="1987" spans="9:15" x14ac:dyDescent="0.25">
      <c r="I1987" s="142"/>
      <c r="O1987" s="142"/>
    </row>
    <row r="1988" spans="9:15" x14ac:dyDescent="0.25">
      <c r="I1988" s="142"/>
      <c r="O1988" s="142"/>
    </row>
    <row r="1989" spans="9:15" x14ac:dyDescent="0.25">
      <c r="I1989" s="142"/>
      <c r="O1989" s="142"/>
    </row>
    <row r="1990" spans="9:15" x14ac:dyDescent="0.25">
      <c r="I1990" s="142"/>
      <c r="O1990" s="142"/>
    </row>
    <row r="1991" spans="9:15" x14ac:dyDescent="0.25">
      <c r="I1991" s="142"/>
      <c r="O1991" s="142"/>
    </row>
    <row r="1992" spans="9:15" x14ac:dyDescent="0.25">
      <c r="I1992" s="142"/>
      <c r="O1992" s="142"/>
    </row>
    <row r="1993" spans="9:15" x14ac:dyDescent="0.25">
      <c r="I1993" s="142"/>
      <c r="O1993" s="142"/>
    </row>
    <row r="1994" spans="9:15" x14ac:dyDescent="0.25">
      <c r="I1994" s="142"/>
      <c r="O1994" s="142"/>
    </row>
    <row r="1995" spans="9:15" x14ac:dyDescent="0.25">
      <c r="I1995" s="142"/>
      <c r="O1995" s="142"/>
    </row>
    <row r="1996" spans="9:15" x14ac:dyDescent="0.25">
      <c r="I1996" s="142"/>
      <c r="O1996" s="142"/>
    </row>
    <row r="1997" spans="9:15" x14ac:dyDescent="0.25">
      <c r="I1997" s="142"/>
      <c r="O1997" s="142"/>
    </row>
    <row r="1998" spans="9:15" x14ac:dyDescent="0.25">
      <c r="I1998" s="142"/>
      <c r="O1998" s="142"/>
    </row>
    <row r="1999" spans="9:15" x14ac:dyDescent="0.25">
      <c r="I1999" s="142"/>
      <c r="O1999" s="142"/>
    </row>
    <row r="2000" spans="9:15" x14ac:dyDescent="0.25">
      <c r="I2000" s="142"/>
      <c r="O2000" s="142"/>
    </row>
    <row r="2001" spans="9:15" x14ac:dyDescent="0.25">
      <c r="I2001" s="142"/>
      <c r="O2001" s="142"/>
    </row>
    <row r="2002" spans="9:15" x14ac:dyDescent="0.25">
      <c r="I2002" s="142"/>
      <c r="O2002" s="142"/>
    </row>
    <row r="2003" spans="9:15" x14ac:dyDescent="0.25">
      <c r="I2003" s="142"/>
      <c r="O2003" s="142"/>
    </row>
    <row r="2004" spans="9:15" x14ac:dyDescent="0.25">
      <c r="I2004" s="142"/>
      <c r="O2004" s="142"/>
    </row>
    <row r="2005" spans="9:15" x14ac:dyDescent="0.25">
      <c r="I2005" s="142"/>
      <c r="O2005" s="142"/>
    </row>
    <row r="2006" spans="9:15" x14ac:dyDescent="0.25">
      <c r="I2006" s="142"/>
      <c r="O2006" s="142"/>
    </row>
    <row r="2007" spans="9:15" x14ac:dyDescent="0.25">
      <c r="I2007" s="142"/>
      <c r="O2007" s="142"/>
    </row>
    <row r="2008" spans="9:15" x14ac:dyDescent="0.25">
      <c r="I2008" s="142"/>
      <c r="O2008" s="142"/>
    </row>
    <row r="2009" spans="9:15" x14ac:dyDescent="0.25">
      <c r="I2009" s="142"/>
      <c r="O2009" s="142"/>
    </row>
    <row r="2010" spans="9:15" x14ac:dyDescent="0.25">
      <c r="I2010" s="142"/>
      <c r="O2010" s="142"/>
    </row>
    <row r="2011" spans="9:15" x14ac:dyDescent="0.25">
      <c r="I2011" s="142"/>
      <c r="O2011" s="142"/>
    </row>
    <row r="2012" spans="9:15" x14ac:dyDescent="0.25">
      <c r="I2012" s="142"/>
      <c r="O2012" s="142"/>
    </row>
    <row r="2013" spans="9:15" x14ac:dyDescent="0.25">
      <c r="I2013" s="142"/>
      <c r="O2013" s="142"/>
    </row>
    <row r="2014" spans="9:15" x14ac:dyDescent="0.25">
      <c r="I2014" s="142"/>
      <c r="O2014" s="142"/>
    </row>
    <row r="2015" spans="9:15" x14ac:dyDescent="0.25">
      <c r="I2015" s="142"/>
      <c r="O2015" s="142"/>
    </row>
    <row r="2016" spans="9:15" x14ac:dyDescent="0.25">
      <c r="I2016" s="142"/>
      <c r="O2016" s="142"/>
    </row>
    <row r="2017" spans="9:15" x14ac:dyDescent="0.25">
      <c r="I2017" s="142"/>
      <c r="O2017" s="142"/>
    </row>
    <row r="2018" spans="9:15" x14ac:dyDescent="0.25">
      <c r="I2018" s="142"/>
      <c r="O2018" s="142"/>
    </row>
    <row r="2019" spans="9:15" x14ac:dyDescent="0.25">
      <c r="I2019" s="142"/>
      <c r="O2019" s="142"/>
    </row>
    <row r="2020" spans="9:15" x14ac:dyDescent="0.25">
      <c r="I2020" s="142"/>
      <c r="O2020" s="142"/>
    </row>
    <row r="2021" spans="9:15" x14ac:dyDescent="0.25">
      <c r="I2021" s="142"/>
      <c r="O2021" s="142"/>
    </row>
    <row r="2022" spans="9:15" x14ac:dyDescent="0.25">
      <c r="I2022" s="142"/>
      <c r="O2022" s="142"/>
    </row>
    <row r="2023" spans="9:15" x14ac:dyDescent="0.25">
      <c r="I2023" s="142"/>
      <c r="O2023" s="142"/>
    </row>
    <row r="2024" spans="9:15" x14ac:dyDescent="0.25">
      <c r="I2024" s="142"/>
      <c r="O2024" s="142"/>
    </row>
    <row r="2025" spans="9:15" x14ac:dyDescent="0.25">
      <c r="I2025" s="142"/>
      <c r="O2025" s="142"/>
    </row>
    <row r="2026" spans="9:15" x14ac:dyDescent="0.25">
      <c r="I2026" s="142"/>
      <c r="O2026" s="142"/>
    </row>
    <row r="2027" spans="9:15" x14ac:dyDescent="0.25">
      <c r="I2027" s="142"/>
      <c r="O2027" s="142"/>
    </row>
    <row r="2028" spans="9:15" x14ac:dyDescent="0.25">
      <c r="I2028" s="142"/>
      <c r="O2028" s="142"/>
    </row>
    <row r="2029" spans="9:15" x14ac:dyDescent="0.25">
      <c r="I2029" s="142"/>
      <c r="O2029" s="142"/>
    </row>
    <row r="2030" spans="9:15" x14ac:dyDescent="0.25">
      <c r="I2030" s="142"/>
      <c r="O2030" s="142"/>
    </row>
    <row r="2031" spans="9:15" x14ac:dyDescent="0.25">
      <c r="I2031" s="142"/>
      <c r="O2031" s="142"/>
    </row>
    <row r="2032" spans="9:15" x14ac:dyDescent="0.25">
      <c r="I2032" s="142"/>
      <c r="O2032" s="142"/>
    </row>
    <row r="2033" spans="9:15" x14ac:dyDescent="0.25">
      <c r="I2033" s="142"/>
      <c r="O2033" s="142"/>
    </row>
    <row r="2034" spans="9:15" x14ac:dyDescent="0.25">
      <c r="I2034" s="142"/>
      <c r="O2034" s="142"/>
    </row>
    <row r="2035" spans="9:15" x14ac:dyDescent="0.25">
      <c r="I2035" s="142"/>
      <c r="O2035" s="142"/>
    </row>
    <row r="2036" spans="9:15" x14ac:dyDescent="0.25">
      <c r="I2036" s="142"/>
      <c r="O2036" s="142"/>
    </row>
    <row r="2037" spans="9:15" x14ac:dyDescent="0.25">
      <c r="I2037" s="142"/>
      <c r="O2037" s="142"/>
    </row>
    <row r="2038" spans="9:15" x14ac:dyDescent="0.25">
      <c r="I2038" s="142"/>
      <c r="O2038" s="142"/>
    </row>
    <row r="2039" spans="9:15" x14ac:dyDescent="0.25">
      <c r="I2039" s="142"/>
      <c r="O2039" s="142"/>
    </row>
    <row r="2040" spans="9:15" x14ac:dyDescent="0.25">
      <c r="I2040" s="142"/>
      <c r="O2040" s="142"/>
    </row>
    <row r="2041" spans="9:15" x14ac:dyDescent="0.25">
      <c r="I2041" s="142"/>
      <c r="O2041" s="142"/>
    </row>
    <row r="2042" spans="9:15" x14ac:dyDescent="0.25">
      <c r="I2042" s="142"/>
      <c r="O2042" s="142"/>
    </row>
    <row r="2043" spans="9:15" x14ac:dyDescent="0.25">
      <c r="I2043" s="142"/>
      <c r="O2043" s="142"/>
    </row>
    <row r="2044" spans="9:15" x14ac:dyDescent="0.25">
      <c r="I2044" s="142"/>
      <c r="O2044" s="142"/>
    </row>
    <row r="2045" spans="9:15" x14ac:dyDescent="0.25">
      <c r="I2045" s="142"/>
      <c r="O2045" s="142"/>
    </row>
    <row r="2046" spans="9:15" x14ac:dyDescent="0.25">
      <c r="I2046" s="142"/>
      <c r="O2046" s="142"/>
    </row>
    <row r="2047" spans="9:15" x14ac:dyDescent="0.25">
      <c r="I2047" s="142"/>
      <c r="O2047" s="142"/>
    </row>
    <row r="2048" spans="9:15" x14ac:dyDescent="0.25">
      <c r="I2048" s="142"/>
      <c r="O2048" s="142"/>
    </row>
    <row r="2049" spans="9:15" x14ac:dyDescent="0.25">
      <c r="I2049" s="142"/>
      <c r="O2049" s="142"/>
    </row>
    <row r="2050" spans="9:15" x14ac:dyDescent="0.25">
      <c r="I2050" s="142"/>
      <c r="O2050" s="142"/>
    </row>
    <row r="2051" spans="9:15" x14ac:dyDescent="0.25">
      <c r="I2051" s="142"/>
      <c r="O2051" s="142"/>
    </row>
    <row r="2052" spans="9:15" x14ac:dyDescent="0.25">
      <c r="I2052" s="142"/>
      <c r="O2052" s="142"/>
    </row>
    <row r="2053" spans="9:15" x14ac:dyDescent="0.25">
      <c r="I2053" s="142"/>
      <c r="O2053" s="142"/>
    </row>
    <row r="2054" spans="9:15" x14ac:dyDescent="0.25">
      <c r="I2054" s="142"/>
      <c r="O2054" s="142"/>
    </row>
    <row r="2055" spans="9:15" x14ac:dyDescent="0.25">
      <c r="I2055" s="142"/>
      <c r="O2055" s="142"/>
    </row>
    <row r="2056" spans="9:15" x14ac:dyDescent="0.25">
      <c r="I2056" s="142"/>
      <c r="O2056" s="142"/>
    </row>
    <row r="2057" spans="9:15" x14ac:dyDescent="0.25">
      <c r="I2057" s="142"/>
      <c r="O2057" s="142"/>
    </row>
    <row r="2058" spans="9:15" x14ac:dyDescent="0.25">
      <c r="I2058" s="142"/>
      <c r="O2058" s="142"/>
    </row>
    <row r="2059" spans="9:15" x14ac:dyDescent="0.25">
      <c r="I2059" s="142"/>
      <c r="O2059" s="142"/>
    </row>
    <row r="2060" spans="9:15" x14ac:dyDescent="0.25">
      <c r="I2060" s="142"/>
      <c r="O2060" s="142"/>
    </row>
    <row r="2061" spans="9:15" x14ac:dyDescent="0.25">
      <c r="I2061" s="142"/>
      <c r="O2061" s="142"/>
    </row>
    <row r="2062" spans="9:15" x14ac:dyDescent="0.25">
      <c r="I2062" s="142"/>
      <c r="O2062" s="142"/>
    </row>
    <row r="2063" spans="9:15" x14ac:dyDescent="0.25">
      <c r="I2063" s="142"/>
      <c r="O2063" s="142"/>
    </row>
    <row r="2064" spans="9:15" x14ac:dyDescent="0.25">
      <c r="I2064" s="142"/>
      <c r="O2064" s="142"/>
    </row>
    <row r="2065" spans="9:15" x14ac:dyDescent="0.25">
      <c r="I2065" s="142"/>
      <c r="O2065" s="142"/>
    </row>
    <row r="2066" spans="9:15" x14ac:dyDescent="0.25">
      <c r="I2066" s="142"/>
      <c r="O2066" s="142"/>
    </row>
    <row r="2067" spans="9:15" x14ac:dyDescent="0.25">
      <c r="I2067" s="142"/>
      <c r="O2067" s="142"/>
    </row>
    <row r="2068" spans="9:15" x14ac:dyDescent="0.25">
      <c r="I2068" s="142"/>
      <c r="O2068" s="142"/>
    </row>
    <row r="2069" spans="9:15" x14ac:dyDescent="0.25">
      <c r="I2069" s="142"/>
      <c r="O2069" s="142"/>
    </row>
    <row r="2070" spans="9:15" x14ac:dyDescent="0.25">
      <c r="I2070" s="142"/>
      <c r="O2070" s="142"/>
    </row>
    <row r="2071" spans="9:15" x14ac:dyDescent="0.25">
      <c r="I2071" s="142"/>
      <c r="O2071" s="142"/>
    </row>
    <row r="2072" spans="9:15" x14ac:dyDescent="0.25">
      <c r="I2072" s="142"/>
      <c r="O2072" s="142"/>
    </row>
    <row r="2073" spans="9:15" x14ac:dyDescent="0.25">
      <c r="I2073" s="142"/>
      <c r="O2073" s="142"/>
    </row>
    <row r="2074" spans="9:15" x14ac:dyDescent="0.25">
      <c r="I2074" s="142"/>
      <c r="O2074" s="142"/>
    </row>
    <row r="2075" spans="9:15" x14ac:dyDescent="0.25">
      <c r="I2075" s="142"/>
      <c r="O2075" s="142"/>
    </row>
    <row r="2076" spans="9:15" x14ac:dyDescent="0.25">
      <c r="I2076" s="142"/>
      <c r="O2076" s="142"/>
    </row>
    <row r="2077" spans="9:15" x14ac:dyDescent="0.25">
      <c r="I2077" s="142"/>
      <c r="O2077" s="142"/>
    </row>
    <row r="2078" spans="9:15" x14ac:dyDescent="0.25">
      <c r="I2078" s="142"/>
      <c r="O2078" s="142"/>
    </row>
    <row r="2079" spans="9:15" x14ac:dyDescent="0.25">
      <c r="I2079" s="142"/>
      <c r="O2079" s="142"/>
    </row>
    <row r="2080" spans="9:15" x14ac:dyDescent="0.25">
      <c r="I2080" s="142"/>
      <c r="O2080" s="142"/>
    </row>
    <row r="2081" spans="9:15" x14ac:dyDescent="0.25">
      <c r="I2081" s="142"/>
      <c r="O2081" s="142"/>
    </row>
    <row r="2082" spans="9:15" x14ac:dyDescent="0.25">
      <c r="I2082" s="142"/>
      <c r="O2082" s="142"/>
    </row>
    <row r="2083" spans="9:15" x14ac:dyDescent="0.25">
      <c r="I2083" s="142"/>
      <c r="O2083" s="142"/>
    </row>
    <row r="2084" spans="9:15" x14ac:dyDescent="0.25">
      <c r="I2084" s="142"/>
      <c r="O2084" s="142"/>
    </row>
    <row r="2085" spans="9:15" x14ac:dyDescent="0.25">
      <c r="I2085" s="142"/>
      <c r="O2085" s="142"/>
    </row>
    <row r="2086" spans="9:15" x14ac:dyDescent="0.25">
      <c r="I2086" s="142"/>
      <c r="O2086" s="142"/>
    </row>
    <row r="2087" spans="9:15" x14ac:dyDescent="0.25">
      <c r="I2087" s="142"/>
      <c r="O2087" s="142"/>
    </row>
    <row r="2088" spans="9:15" x14ac:dyDescent="0.25">
      <c r="I2088" s="142"/>
      <c r="O2088" s="142"/>
    </row>
    <row r="2089" spans="9:15" x14ac:dyDescent="0.25">
      <c r="I2089" s="142"/>
      <c r="O2089" s="142"/>
    </row>
    <row r="2090" spans="9:15" x14ac:dyDescent="0.25">
      <c r="I2090" s="142"/>
      <c r="O2090" s="142"/>
    </row>
    <row r="2091" spans="9:15" x14ac:dyDescent="0.25">
      <c r="I2091" s="142"/>
      <c r="O2091" s="142"/>
    </row>
    <row r="2092" spans="9:15" x14ac:dyDescent="0.25">
      <c r="I2092" s="142"/>
      <c r="O2092" s="142"/>
    </row>
    <row r="2093" spans="9:15" x14ac:dyDescent="0.25">
      <c r="I2093" s="142"/>
      <c r="O2093" s="142"/>
    </row>
    <row r="2094" spans="9:15" x14ac:dyDescent="0.25">
      <c r="I2094" s="142"/>
      <c r="O2094" s="142"/>
    </row>
    <row r="2095" spans="9:15" x14ac:dyDescent="0.25">
      <c r="I2095" s="142"/>
      <c r="O2095" s="142"/>
    </row>
    <row r="2096" spans="9:15" x14ac:dyDescent="0.25">
      <c r="I2096" s="142"/>
      <c r="O2096" s="142"/>
    </row>
    <row r="2097" spans="9:15" x14ac:dyDescent="0.25">
      <c r="I2097" s="142"/>
      <c r="O2097" s="142"/>
    </row>
    <row r="2098" spans="9:15" x14ac:dyDescent="0.25">
      <c r="I2098" s="142"/>
      <c r="O2098" s="142"/>
    </row>
    <row r="2099" spans="9:15" x14ac:dyDescent="0.25">
      <c r="I2099" s="142"/>
      <c r="O2099" s="142"/>
    </row>
    <row r="2100" spans="9:15" x14ac:dyDescent="0.25">
      <c r="I2100" s="142"/>
      <c r="O2100" s="142"/>
    </row>
    <row r="2101" spans="9:15" x14ac:dyDescent="0.25">
      <c r="I2101" s="142"/>
      <c r="O2101" s="142"/>
    </row>
    <row r="2102" spans="9:15" x14ac:dyDescent="0.25">
      <c r="I2102" s="142"/>
      <c r="O2102" s="142"/>
    </row>
    <row r="2103" spans="9:15" x14ac:dyDescent="0.25">
      <c r="I2103" s="142"/>
      <c r="O2103" s="142"/>
    </row>
    <row r="2104" spans="9:15" x14ac:dyDescent="0.25">
      <c r="I2104" s="142"/>
      <c r="O2104" s="142"/>
    </row>
    <row r="2105" spans="9:15" x14ac:dyDescent="0.25">
      <c r="I2105" s="142"/>
      <c r="O2105" s="142"/>
    </row>
    <row r="2106" spans="9:15" x14ac:dyDescent="0.25">
      <c r="I2106" s="142"/>
      <c r="O2106" s="142"/>
    </row>
    <row r="2107" spans="9:15" x14ac:dyDescent="0.25">
      <c r="I2107" s="142"/>
      <c r="O2107" s="142"/>
    </row>
    <row r="2108" spans="9:15" x14ac:dyDescent="0.25">
      <c r="I2108" s="142"/>
      <c r="O2108" s="142"/>
    </row>
    <row r="2109" spans="9:15" x14ac:dyDescent="0.25">
      <c r="I2109" s="142"/>
      <c r="O2109" s="142"/>
    </row>
    <row r="2110" spans="9:15" x14ac:dyDescent="0.25">
      <c r="I2110" s="142"/>
      <c r="O2110" s="142"/>
    </row>
    <row r="2111" spans="9:15" x14ac:dyDescent="0.25">
      <c r="I2111" s="142"/>
      <c r="O2111" s="142"/>
    </row>
    <row r="2112" spans="9:15" x14ac:dyDescent="0.25">
      <c r="I2112" s="142"/>
      <c r="O2112" s="142"/>
    </row>
    <row r="2113" spans="9:15" x14ac:dyDescent="0.25">
      <c r="I2113" s="142"/>
      <c r="O2113" s="142"/>
    </row>
    <row r="2114" spans="9:15" x14ac:dyDescent="0.25">
      <c r="I2114" s="142"/>
      <c r="O2114" s="142"/>
    </row>
    <row r="2115" spans="9:15" x14ac:dyDescent="0.25">
      <c r="I2115" s="142"/>
      <c r="O2115" s="142"/>
    </row>
    <row r="2116" spans="9:15" x14ac:dyDescent="0.25">
      <c r="I2116" s="142"/>
      <c r="O2116" s="142"/>
    </row>
    <row r="2117" spans="9:15" x14ac:dyDescent="0.25">
      <c r="I2117" s="142"/>
      <c r="O2117" s="142"/>
    </row>
    <row r="2118" spans="9:15" x14ac:dyDescent="0.25">
      <c r="I2118" s="142"/>
      <c r="O2118" s="142"/>
    </row>
    <row r="2119" spans="9:15" x14ac:dyDescent="0.25">
      <c r="I2119" s="142"/>
      <c r="O2119" s="142"/>
    </row>
    <row r="2120" spans="9:15" x14ac:dyDescent="0.25">
      <c r="I2120" s="142"/>
      <c r="O2120" s="142"/>
    </row>
    <row r="2121" spans="9:15" x14ac:dyDescent="0.25">
      <c r="I2121" s="142"/>
      <c r="O2121" s="142"/>
    </row>
    <row r="2122" spans="9:15" x14ac:dyDescent="0.25">
      <c r="I2122" s="142"/>
      <c r="O2122" s="142"/>
    </row>
    <row r="2123" spans="9:15" x14ac:dyDescent="0.25">
      <c r="I2123" s="142"/>
      <c r="O2123" s="142"/>
    </row>
    <row r="2124" spans="9:15" x14ac:dyDescent="0.25">
      <c r="I2124" s="142"/>
      <c r="O2124" s="142"/>
    </row>
    <row r="2125" spans="9:15" x14ac:dyDescent="0.25">
      <c r="I2125" s="142"/>
      <c r="O2125" s="142"/>
    </row>
    <row r="2126" spans="9:15" x14ac:dyDescent="0.25">
      <c r="I2126" s="142"/>
      <c r="O2126" s="142"/>
    </row>
    <row r="2127" spans="9:15" x14ac:dyDescent="0.25">
      <c r="I2127" s="142"/>
      <c r="O2127" s="142"/>
    </row>
    <row r="2128" spans="9:15" x14ac:dyDescent="0.25">
      <c r="I2128" s="142"/>
      <c r="O2128" s="142"/>
    </row>
    <row r="2129" spans="9:15" x14ac:dyDescent="0.25">
      <c r="I2129" s="142"/>
      <c r="O2129" s="142"/>
    </row>
    <row r="2130" spans="9:15" x14ac:dyDescent="0.25">
      <c r="I2130" s="142"/>
      <c r="O2130" s="142"/>
    </row>
    <row r="2131" spans="9:15" x14ac:dyDescent="0.25">
      <c r="I2131" s="142"/>
      <c r="O2131" s="142"/>
    </row>
    <row r="2132" spans="9:15" x14ac:dyDescent="0.25">
      <c r="I2132" s="142"/>
      <c r="O2132" s="142"/>
    </row>
    <row r="2133" spans="9:15" x14ac:dyDescent="0.25">
      <c r="I2133" s="142"/>
      <c r="O2133" s="142"/>
    </row>
    <row r="2134" spans="9:15" x14ac:dyDescent="0.25">
      <c r="I2134" s="142"/>
      <c r="O2134" s="142"/>
    </row>
    <row r="2135" spans="9:15" x14ac:dyDescent="0.25">
      <c r="I2135" s="142"/>
      <c r="O2135" s="142"/>
    </row>
    <row r="2136" spans="9:15" x14ac:dyDescent="0.25">
      <c r="I2136" s="142"/>
      <c r="O2136" s="142"/>
    </row>
    <row r="2137" spans="9:15" x14ac:dyDescent="0.25">
      <c r="I2137" s="142"/>
      <c r="O2137" s="142"/>
    </row>
    <row r="2138" spans="9:15" x14ac:dyDescent="0.25">
      <c r="I2138" s="142"/>
      <c r="O2138" s="142"/>
    </row>
    <row r="2139" spans="9:15" x14ac:dyDescent="0.25">
      <c r="I2139" s="142"/>
      <c r="O2139" s="142"/>
    </row>
    <row r="2140" spans="9:15" x14ac:dyDescent="0.25">
      <c r="I2140" s="142"/>
      <c r="O2140" s="142"/>
    </row>
    <row r="2141" spans="9:15" x14ac:dyDescent="0.25">
      <c r="I2141" s="142"/>
      <c r="O2141" s="142"/>
    </row>
    <row r="2142" spans="9:15" x14ac:dyDescent="0.25">
      <c r="I2142" s="142"/>
      <c r="O2142" s="142"/>
    </row>
    <row r="2143" spans="9:15" x14ac:dyDescent="0.25">
      <c r="I2143" s="142"/>
      <c r="O2143" s="142"/>
    </row>
    <row r="2144" spans="9:15" x14ac:dyDescent="0.25">
      <c r="I2144" s="142"/>
      <c r="O2144" s="142"/>
    </row>
    <row r="2145" spans="9:15" x14ac:dyDescent="0.25">
      <c r="I2145" s="142"/>
      <c r="O2145" s="142"/>
    </row>
    <row r="2146" spans="9:15" x14ac:dyDescent="0.25">
      <c r="I2146" s="142"/>
      <c r="O2146" s="142"/>
    </row>
    <row r="2147" spans="9:15" x14ac:dyDescent="0.25">
      <c r="I2147" s="142"/>
      <c r="O2147" s="142"/>
    </row>
    <row r="2148" spans="9:15" x14ac:dyDescent="0.25">
      <c r="I2148" s="142"/>
      <c r="O2148" s="142"/>
    </row>
    <row r="2149" spans="9:15" x14ac:dyDescent="0.25">
      <c r="I2149" s="142"/>
      <c r="O2149" s="142"/>
    </row>
    <row r="2150" spans="9:15" x14ac:dyDescent="0.25">
      <c r="I2150" s="142"/>
      <c r="O2150" s="142"/>
    </row>
    <row r="2151" spans="9:15" x14ac:dyDescent="0.25">
      <c r="I2151" s="142"/>
      <c r="O2151" s="142"/>
    </row>
    <row r="2152" spans="9:15" x14ac:dyDescent="0.25">
      <c r="I2152" s="142"/>
      <c r="O2152" s="142"/>
    </row>
    <row r="2153" spans="9:15" x14ac:dyDescent="0.25">
      <c r="I2153" s="142"/>
      <c r="O2153" s="142"/>
    </row>
    <row r="2154" spans="9:15" x14ac:dyDescent="0.25">
      <c r="I2154" s="142"/>
      <c r="O2154" s="142"/>
    </row>
    <row r="2155" spans="9:15" x14ac:dyDescent="0.25">
      <c r="I2155" s="142"/>
      <c r="O2155" s="142"/>
    </row>
    <row r="2156" spans="9:15" x14ac:dyDescent="0.25">
      <c r="I2156" s="142"/>
      <c r="O2156" s="142"/>
    </row>
    <row r="2157" spans="9:15" x14ac:dyDescent="0.25">
      <c r="I2157" s="142"/>
      <c r="O2157" s="142"/>
    </row>
    <row r="2158" spans="9:15" x14ac:dyDescent="0.25">
      <c r="I2158" s="142"/>
      <c r="O2158" s="142"/>
    </row>
    <row r="2159" spans="9:15" x14ac:dyDescent="0.25">
      <c r="I2159" s="142"/>
      <c r="O2159" s="142"/>
    </row>
    <row r="2160" spans="9:15" x14ac:dyDescent="0.25">
      <c r="I2160" s="142"/>
      <c r="O2160" s="142"/>
    </row>
    <row r="2161" spans="9:15" x14ac:dyDescent="0.25">
      <c r="I2161" s="142"/>
      <c r="O2161" s="142"/>
    </row>
    <row r="2162" spans="9:15" x14ac:dyDescent="0.25">
      <c r="I2162" s="142"/>
      <c r="O2162" s="142"/>
    </row>
    <row r="2163" spans="9:15" x14ac:dyDescent="0.25">
      <c r="I2163" s="142"/>
      <c r="O2163" s="142"/>
    </row>
    <row r="2164" spans="9:15" x14ac:dyDescent="0.25">
      <c r="I2164" s="142"/>
      <c r="O2164" s="142"/>
    </row>
    <row r="2165" spans="9:15" x14ac:dyDescent="0.25">
      <c r="I2165" s="142"/>
      <c r="O2165" s="142"/>
    </row>
    <row r="2166" spans="9:15" x14ac:dyDescent="0.25">
      <c r="I2166" s="142"/>
      <c r="O2166" s="142"/>
    </row>
    <row r="2167" spans="9:15" x14ac:dyDescent="0.25">
      <c r="I2167" s="142"/>
      <c r="O2167" s="142"/>
    </row>
    <row r="2168" spans="9:15" x14ac:dyDescent="0.25">
      <c r="I2168" s="142"/>
      <c r="O2168" s="142"/>
    </row>
    <row r="2169" spans="9:15" x14ac:dyDescent="0.25">
      <c r="I2169" s="142"/>
      <c r="O2169" s="142"/>
    </row>
    <row r="2170" spans="9:15" x14ac:dyDescent="0.25">
      <c r="I2170" s="142"/>
      <c r="O2170" s="142"/>
    </row>
    <row r="2171" spans="9:15" x14ac:dyDescent="0.25">
      <c r="I2171" s="142"/>
      <c r="O2171" s="142"/>
    </row>
    <row r="2172" spans="9:15" x14ac:dyDescent="0.25">
      <c r="I2172" s="142"/>
      <c r="O2172" s="142"/>
    </row>
    <row r="2173" spans="9:15" x14ac:dyDescent="0.25">
      <c r="I2173" s="142"/>
      <c r="O2173" s="142"/>
    </row>
    <row r="2174" spans="9:15" x14ac:dyDescent="0.25">
      <c r="I2174" s="142"/>
      <c r="O2174" s="142"/>
    </row>
    <row r="2175" spans="9:15" x14ac:dyDescent="0.25">
      <c r="I2175" s="142"/>
      <c r="O2175" s="142"/>
    </row>
    <row r="2176" spans="9:15" x14ac:dyDescent="0.25">
      <c r="I2176" s="142"/>
      <c r="O2176" s="142"/>
    </row>
    <row r="2177" spans="9:15" x14ac:dyDescent="0.25">
      <c r="I2177" s="142"/>
      <c r="O2177" s="142"/>
    </row>
    <row r="2178" spans="9:15" x14ac:dyDescent="0.25">
      <c r="I2178" s="142"/>
      <c r="O2178" s="142"/>
    </row>
    <row r="2179" spans="9:15" x14ac:dyDescent="0.25">
      <c r="I2179" s="142"/>
      <c r="O2179" s="142"/>
    </row>
    <row r="2180" spans="9:15" x14ac:dyDescent="0.25">
      <c r="I2180" s="142"/>
      <c r="O2180" s="142"/>
    </row>
    <row r="2181" spans="9:15" x14ac:dyDescent="0.25">
      <c r="I2181" s="142"/>
      <c r="O2181" s="142"/>
    </row>
    <row r="2182" spans="9:15" x14ac:dyDescent="0.25">
      <c r="I2182" s="142"/>
      <c r="O2182" s="142"/>
    </row>
    <row r="2183" spans="9:15" x14ac:dyDescent="0.25">
      <c r="I2183" s="142"/>
      <c r="O2183" s="142"/>
    </row>
    <row r="2184" spans="9:15" x14ac:dyDescent="0.25">
      <c r="I2184" s="142"/>
      <c r="O2184" s="142"/>
    </row>
    <row r="2185" spans="9:15" x14ac:dyDescent="0.25">
      <c r="I2185" s="142"/>
      <c r="O2185" s="142"/>
    </row>
    <row r="2186" spans="9:15" x14ac:dyDescent="0.25">
      <c r="I2186" s="142"/>
      <c r="O2186" s="142"/>
    </row>
    <row r="2187" spans="9:15" x14ac:dyDescent="0.25">
      <c r="I2187" s="142"/>
      <c r="O2187" s="142"/>
    </row>
    <row r="2188" spans="9:15" x14ac:dyDescent="0.25">
      <c r="I2188" s="142"/>
      <c r="O2188" s="142"/>
    </row>
    <row r="2189" spans="9:15" x14ac:dyDescent="0.25">
      <c r="I2189" s="142"/>
      <c r="O2189" s="142"/>
    </row>
    <row r="2190" spans="9:15" x14ac:dyDescent="0.25">
      <c r="I2190" s="142"/>
      <c r="O2190" s="142"/>
    </row>
    <row r="2191" spans="9:15" x14ac:dyDescent="0.25">
      <c r="I2191" s="142"/>
      <c r="O2191" s="142"/>
    </row>
    <row r="2192" spans="9:15" x14ac:dyDescent="0.25">
      <c r="I2192" s="142"/>
      <c r="O2192" s="142"/>
    </row>
    <row r="2193" spans="9:15" x14ac:dyDescent="0.25">
      <c r="I2193" s="142"/>
      <c r="O2193" s="142"/>
    </row>
    <row r="2194" spans="9:15" x14ac:dyDescent="0.25">
      <c r="I2194" s="142"/>
      <c r="O2194" s="142"/>
    </row>
    <row r="2195" spans="9:15" x14ac:dyDescent="0.25">
      <c r="I2195" s="142"/>
      <c r="O2195" s="142"/>
    </row>
    <row r="2196" spans="9:15" x14ac:dyDescent="0.25">
      <c r="I2196" s="142"/>
      <c r="O2196" s="142"/>
    </row>
    <row r="2197" spans="9:15" x14ac:dyDescent="0.25">
      <c r="I2197" s="142"/>
      <c r="O2197" s="142"/>
    </row>
    <row r="2198" spans="9:15" x14ac:dyDescent="0.25">
      <c r="I2198" s="142"/>
      <c r="O2198" s="142"/>
    </row>
    <row r="2199" spans="9:15" x14ac:dyDescent="0.25">
      <c r="I2199" s="142"/>
      <c r="O2199" s="142"/>
    </row>
    <row r="2200" spans="9:15" x14ac:dyDescent="0.25">
      <c r="I2200" s="142"/>
      <c r="O2200" s="142"/>
    </row>
    <row r="2201" spans="9:15" x14ac:dyDescent="0.25">
      <c r="I2201" s="142"/>
      <c r="O2201" s="142"/>
    </row>
    <row r="2202" spans="9:15" x14ac:dyDescent="0.25">
      <c r="I2202" s="142"/>
      <c r="O2202" s="142"/>
    </row>
    <row r="2203" spans="9:15" x14ac:dyDescent="0.25">
      <c r="I2203" s="142"/>
      <c r="O2203" s="142"/>
    </row>
    <row r="2204" spans="9:15" x14ac:dyDescent="0.25">
      <c r="I2204" s="142"/>
      <c r="O2204" s="142"/>
    </row>
    <row r="2205" spans="9:15" x14ac:dyDescent="0.25">
      <c r="I2205" s="142"/>
      <c r="O2205" s="142"/>
    </row>
    <row r="2206" spans="9:15" x14ac:dyDescent="0.25">
      <c r="I2206" s="142"/>
      <c r="O2206" s="142"/>
    </row>
    <row r="2207" spans="9:15" x14ac:dyDescent="0.25">
      <c r="I2207" s="142"/>
      <c r="O2207" s="142"/>
    </row>
    <row r="2208" spans="9:15" x14ac:dyDescent="0.25">
      <c r="I2208" s="142"/>
      <c r="O2208" s="142"/>
    </row>
    <row r="2209" spans="9:15" x14ac:dyDescent="0.25">
      <c r="I2209" s="142"/>
      <c r="O2209" s="142"/>
    </row>
    <row r="2210" spans="9:15" x14ac:dyDescent="0.25">
      <c r="I2210" s="142"/>
      <c r="O2210" s="142"/>
    </row>
    <row r="2211" spans="9:15" x14ac:dyDescent="0.25">
      <c r="I2211" s="142"/>
      <c r="O2211" s="142"/>
    </row>
    <row r="2212" spans="9:15" x14ac:dyDescent="0.25">
      <c r="I2212" s="142"/>
      <c r="O2212" s="142"/>
    </row>
    <row r="2213" spans="9:15" x14ac:dyDescent="0.25">
      <c r="I2213" s="142"/>
      <c r="O2213" s="142"/>
    </row>
    <row r="2214" spans="9:15" x14ac:dyDescent="0.25">
      <c r="I2214" s="142"/>
      <c r="O2214" s="142"/>
    </row>
    <row r="2215" spans="9:15" x14ac:dyDescent="0.25">
      <c r="I2215" s="142"/>
      <c r="O2215" s="142"/>
    </row>
    <row r="2216" spans="9:15" x14ac:dyDescent="0.25">
      <c r="I2216" s="142"/>
      <c r="O2216" s="142"/>
    </row>
    <row r="2217" spans="9:15" x14ac:dyDescent="0.25">
      <c r="I2217" s="142"/>
      <c r="O2217" s="142"/>
    </row>
    <row r="2218" spans="9:15" x14ac:dyDescent="0.25">
      <c r="I2218" s="142"/>
      <c r="O2218" s="142"/>
    </row>
    <row r="2219" spans="9:15" x14ac:dyDescent="0.25">
      <c r="I2219" s="142"/>
      <c r="O2219" s="142"/>
    </row>
    <row r="2220" spans="9:15" x14ac:dyDescent="0.25">
      <c r="I2220" s="142"/>
      <c r="O2220" s="142"/>
    </row>
    <row r="2221" spans="9:15" x14ac:dyDescent="0.25">
      <c r="I2221" s="142"/>
      <c r="O2221" s="142"/>
    </row>
    <row r="2222" spans="9:15" x14ac:dyDescent="0.25">
      <c r="I2222" s="142"/>
      <c r="O2222" s="142"/>
    </row>
    <row r="2223" spans="9:15" x14ac:dyDescent="0.25">
      <c r="I2223" s="142"/>
      <c r="O2223" s="142"/>
    </row>
    <row r="2224" spans="9:15" x14ac:dyDescent="0.25">
      <c r="I2224" s="142"/>
      <c r="O2224" s="142"/>
    </row>
    <row r="2225" spans="9:15" x14ac:dyDescent="0.25">
      <c r="I2225" s="142"/>
      <c r="O2225" s="142"/>
    </row>
    <row r="2226" spans="9:15" x14ac:dyDescent="0.25">
      <c r="I2226" s="142"/>
      <c r="O2226" s="142"/>
    </row>
    <row r="2227" spans="9:15" x14ac:dyDescent="0.25">
      <c r="I2227" s="142"/>
      <c r="O2227" s="142"/>
    </row>
    <row r="2228" spans="9:15" x14ac:dyDescent="0.25">
      <c r="I2228" s="142"/>
      <c r="O2228" s="142"/>
    </row>
    <row r="2229" spans="9:15" x14ac:dyDescent="0.25">
      <c r="I2229" s="142"/>
      <c r="O2229" s="142"/>
    </row>
    <row r="2230" spans="9:15" x14ac:dyDescent="0.25">
      <c r="I2230" s="142"/>
      <c r="O2230" s="142"/>
    </row>
    <row r="2231" spans="9:15" x14ac:dyDescent="0.25">
      <c r="I2231" s="142"/>
      <c r="O2231" s="142"/>
    </row>
    <row r="2232" spans="9:15" x14ac:dyDescent="0.25">
      <c r="I2232" s="142"/>
      <c r="O2232" s="142"/>
    </row>
    <row r="2233" spans="9:15" x14ac:dyDescent="0.25">
      <c r="I2233" s="142"/>
      <c r="O2233" s="142"/>
    </row>
    <row r="2234" spans="9:15" x14ac:dyDescent="0.25">
      <c r="I2234" s="142"/>
      <c r="O2234" s="142"/>
    </row>
    <row r="2235" spans="9:15" x14ac:dyDescent="0.25">
      <c r="I2235" s="142"/>
      <c r="O2235" s="142"/>
    </row>
    <row r="2236" spans="9:15" x14ac:dyDescent="0.25">
      <c r="I2236" s="142"/>
      <c r="O2236" s="142"/>
    </row>
    <row r="2237" spans="9:15" x14ac:dyDescent="0.25">
      <c r="I2237" s="142"/>
      <c r="O2237" s="142"/>
    </row>
    <row r="2238" spans="9:15" x14ac:dyDescent="0.25">
      <c r="I2238" s="142"/>
      <c r="O2238" s="142"/>
    </row>
    <row r="2239" spans="9:15" x14ac:dyDescent="0.25">
      <c r="I2239" s="142"/>
      <c r="O2239" s="142"/>
    </row>
    <row r="2240" spans="9:15" x14ac:dyDescent="0.25">
      <c r="I2240" s="142"/>
      <c r="O2240" s="142"/>
    </row>
    <row r="2241" spans="9:15" x14ac:dyDescent="0.25">
      <c r="I2241" s="142"/>
      <c r="O2241" s="142"/>
    </row>
    <row r="2242" spans="9:15" x14ac:dyDescent="0.25">
      <c r="I2242" s="142"/>
      <c r="O2242" s="142"/>
    </row>
    <row r="2243" spans="9:15" x14ac:dyDescent="0.25">
      <c r="I2243" s="142"/>
      <c r="O2243" s="142"/>
    </row>
    <row r="2244" spans="9:15" x14ac:dyDescent="0.25">
      <c r="I2244" s="142"/>
      <c r="O2244" s="142"/>
    </row>
    <row r="2245" spans="9:15" x14ac:dyDescent="0.25">
      <c r="I2245" s="142"/>
      <c r="O2245" s="142"/>
    </row>
    <row r="2246" spans="9:15" x14ac:dyDescent="0.25">
      <c r="I2246" s="142"/>
      <c r="O2246" s="142"/>
    </row>
    <row r="2247" spans="9:15" x14ac:dyDescent="0.25">
      <c r="I2247" s="142"/>
      <c r="O2247" s="142"/>
    </row>
    <row r="2248" spans="9:15" x14ac:dyDescent="0.25">
      <c r="I2248" s="142"/>
      <c r="O2248" s="142"/>
    </row>
    <row r="2249" spans="9:15" x14ac:dyDescent="0.25">
      <c r="I2249" s="142"/>
      <c r="O2249" s="142"/>
    </row>
    <row r="2250" spans="9:15" x14ac:dyDescent="0.25">
      <c r="I2250" s="142"/>
      <c r="O2250" s="142"/>
    </row>
    <row r="2251" spans="9:15" x14ac:dyDescent="0.25">
      <c r="I2251" s="142"/>
      <c r="O2251" s="142"/>
    </row>
    <row r="2252" spans="9:15" x14ac:dyDescent="0.25">
      <c r="I2252" s="142"/>
      <c r="O2252" s="142"/>
    </row>
    <row r="2253" spans="9:15" x14ac:dyDescent="0.25">
      <c r="I2253" s="142"/>
      <c r="O2253" s="142"/>
    </row>
    <row r="2254" spans="9:15" x14ac:dyDescent="0.25">
      <c r="I2254" s="142"/>
      <c r="O2254" s="142"/>
    </row>
    <row r="2255" spans="9:15" x14ac:dyDescent="0.25">
      <c r="I2255" s="142"/>
      <c r="O2255" s="142"/>
    </row>
    <row r="2256" spans="9:15" x14ac:dyDescent="0.25">
      <c r="I2256" s="142"/>
      <c r="O2256" s="142"/>
    </row>
    <row r="2257" spans="9:15" x14ac:dyDescent="0.25">
      <c r="I2257" s="142"/>
      <c r="O2257" s="142"/>
    </row>
    <row r="2258" spans="9:15" x14ac:dyDescent="0.25">
      <c r="I2258" s="142"/>
      <c r="O2258" s="142"/>
    </row>
    <row r="2259" spans="9:15" x14ac:dyDescent="0.25">
      <c r="I2259" s="142"/>
      <c r="O2259" s="142"/>
    </row>
    <row r="2260" spans="9:15" x14ac:dyDescent="0.25">
      <c r="I2260" s="142"/>
      <c r="O2260" s="142"/>
    </row>
    <row r="2261" spans="9:15" x14ac:dyDescent="0.25">
      <c r="I2261" s="142"/>
      <c r="O2261" s="142"/>
    </row>
    <row r="2262" spans="9:15" x14ac:dyDescent="0.25">
      <c r="I2262" s="142"/>
      <c r="O2262" s="142"/>
    </row>
    <row r="2263" spans="9:15" x14ac:dyDescent="0.25">
      <c r="I2263" s="142"/>
      <c r="O2263" s="142"/>
    </row>
    <row r="2264" spans="9:15" x14ac:dyDescent="0.25">
      <c r="I2264" s="142"/>
      <c r="O2264" s="142"/>
    </row>
    <row r="2265" spans="9:15" x14ac:dyDescent="0.25">
      <c r="I2265" s="142"/>
      <c r="O2265" s="142"/>
    </row>
    <row r="2266" spans="9:15" x14ac:dyDescent="0.25">
      <c r="I2266" s="142"/>
      <c r="O2266" s="142"/>
    </row>
    <row r="2267" spans="9:15" x14ac:dyDescent="0.25">
      <c r="I2267" s="142"/>
      <c r="O2267" s="142"/>
    </row>
    <row r="2268" spans="9:15" x14ac:dyDescent="0.25">
      <c r="I2268" s="142"/>
      <c r="O2268" s="142"/>
    </row>
    <row r="2269" spans="9:15" x14ac:dyDescent="0.25">
      <c r="I2269" s="142"/>
      <c r="O2269" s="142"/>
    </row>
    <row r="2270" spans="9:15" x14ac:dyDescent="0.25">
      <c r="I2270" s="142"/>
      <c r="O2270" s="142"/>
    </row>
    <row r="2271" spans="9:15" x14ac:dyDescent="0.25">
      <c r="I2271" s="142"/>
      <c r="O2271" s="142"/>
    </row>
    <row r="2272" spans="9:15" x14ac:dyDescent="0.25">
      <c r="I2272" s="142"/>
      <c r="O2272" s="142"/>
    </row>
    <row r="2273" spans="9:15" x14ac:dyDescent="0.25">
      <c r="I2273" s="142"/>
      <c r="O2273" s="142"/>
    </row>
    <row r="2274" spans="9:15" x14ac:dyDescent="0.25">
      <c r="I2274" s="142"/>
      <c r="O2274" s="142"/>
    </row>
    <row r="2275" spans="9:15" x14ac:dyDescent="0.25">
      <c r="I2275" s="142"/>
      <c r="O2275" s="142"/>
    </row>
    <row r="2276" spans="9:15" x14ac:dyDescent="0.25">
      <c r="I2276" s="142"/>
      <c r="O2276" s="142"/>
    </row>
    <row r="2277" spans="9:15" x14ac:dyDescent="0.25">
      <c r="I2277" s="142"/>
      <c r="O2277" s="142"/>
    </row>
    <row r="2278" spans="9:15" x14ac:dyDescent="0.25">
      <c r="I2278" s="142"/>
      <c r="O2278" s="142"/>
    </row>
    <row r="2279" spans="9:15" x14ac:dyDescent="0.25">
      <c r="I2279" s="142"/>
      <c r="O2279" s="142"/>
    </row>
    <row r="2280" spans="9:15" x14ac:dyDescent="0.25">
      <c r="I2280" s="142"/>
      <c r="O2280" s="142"/>
    </row>
    <row r="2281" spans="9:15" x14ac:dyDescent="0.25">
      <c r="I2281" s="142"/>
      <c r="O2281" s="142"/>
    </row>
    <row r="2282" spans="9:15" x14ac:dyDescent="0.25">
      <c r="I2282" s="142"/>
      <c r="O2282" s="142"/>
    </row>
    <row r="2283" spans="9:15" x14ac:dyDescent="0.25">
      <c r="I2283" s="142"/>
      <c r="O2283" s="142"/>
    </row>
    <row r="2284" spans="9:15" x14ac:dyDescent="0.25">
      <c r="I2284" s="142"/>
      <c r="O2284" s="142"/>
    </row>
    <row r="2285" spans="9:15" x14ac:dyDescent="0.25">
      <c r="I2285" s="142"/>
      <c r="O2285" s="142"/>
    </row>
    <row r="2286" spans="9:15" x14ac:dyDescent="0.25">
      <c r="I2286" s="142"/>
      <c r="O2286" s="142"/>
    </row>
    <row r="2287" spans="9:15" x14ac:dyDescent="0.25">
      <c r="I2287" s="142"/>
      <c r="O2287" s="142"/>
    </row>
    <row r="2288" spans="9:15" x14ac:dyDescent="0.25">
      <c r="I2288" s="142"/>
      <c r="O2288" s="142"/>
    </row>
    <row r="2289" spans="9:15" x14ac:dyDescent="0.25">
      <c r="I2289" s="142"/>
      <c r="O2289" s="142"/>
    </row>
    <row r="2290" spans="9:15" x14ac:dyDescent="0.25">
      <c r="I2290" s="142"/>
      <c r="O2290" s="142"/>
    </row>
    <row r="2291" spans="9:15" x14ac:dyDescent="0.25">
      <c r="I2291" s="142"/>
      <c r="O2291" s="142"/>
    </row>
    <row r="2292" spans="9:15" x14ac:dyDescent="0.25">
      <c r="I2292" s="142"/>
      <c r="O2292" s="142"/>
    </row>
    <row r="2293" spans="9:15" x14ac:dyDescent="0.25">
      <c r="I2293" s="142"/>
      <c r="O2293" s="142"/>
    </row>
    <row r="2294" spans="9:15" x14ac:dyDescent="0.25">
      <c r="I2294" s="142"/>
      <c r="O2294" s="142"/>
    </row>
    <row r="2295" spans="9:15" x14ac:dyDescent="0.25">
      <c r="I2295" s="142"/>
      <c r="O2295" s="142"/>
    </row>
    <row r="2296" spans="9:15" x14ac:dyDescent="0.25">
      <c r="I2296" s="142"/>
      <c r="O2296" s="142"/>
    </row>
    <row r="2297" spans="9:15" x14ac:dyDescent="0.25">
      <c r="I2297" s="142"/>
      <c r="O2297" s="142"/>
    </row>
    <row r="2298" spans="9:15" x14ac:dyDescent="0.25">
      <c r="I2298" s="142"/>
      <c r="O2298" s="142"/>
    </row>
    <row r="2299" spans="9:15" x14ac:dyDescent="0.25">
      <c r="I2299" s="142"/>
      <c r="O2299" s="142"/>
    </row>
    <row r="2300" spans="9:15" x14ac:dyDescent="0.25">
      <c r="I2300" s="142"/>
      <c r="O2300" s="142"/>
    </row>
    <row r="2301" spans="9:15" x14ac:dyDescent="0.25">
      <c r="I2301" s="142"/>
      <c r="O2301" s="142"/>
    </row>
    <row r="2302" spans="9:15" x14ac:dyDescent="0.25">
      <c r="I2302" s="142"/>
      <c r="O2302" s="142"/>
    </row>
    <row r="2303" spans="9:15" x14ac:dyDescent="0.25">
      <c r="I2303" s="142"/>
      <c r="O2303" s="142"/>
    </row>
    <row r="2304" spans="9:15" x14ac:dyDescent="0.25">
      <c r="I2304" s="142"/>
      <c r="O2304" s="142"/>
    </row>
    <row r="2305" spans="9:15" x14ac:dyDescent="0.25">
      <c r="I2305" s="142"/>
      <c r="O2305" s="142"/>
    </row>
    <row r="2306" spans="9:15" x14ac:dyDescent="0.25">
      <c r="I2306" s="142"/>
      <c r="O2306" s="142"/>
    </row>
    <row r="2307" spans="9:15" x14ac:dyDescent="0.25">
      <c r="I2307" s="142"/>
      <c r="O2307" s="142"/>
    </row>
    <row r="2308" spans="9:15" x14ac:dyDescent="0.25">
      <c r="I2308" s="142"/>
      <c r="O2308" s="142"/>
    </row>
    <row r="2309" spans="9:15" x14ac:dyDescent="0.25">
      <c r="I2309" s="142"/>
      <c r="O2309" s="142"/>
    </row>
    <row r="2310" spans="9:15" x14ac:dyDescent="0.25">
      <c r="I2310" s="142"/>
      <c r="O2310" s="142"/>
    </row>
    <row r="2311" spans="9:15" x14ac:dyDescent="0.25">
      <c r="I2311" s="142"/>
      <c r="O2311" s="142"/>
    </row>
    <row r="2312" spans="9:15" x14ac:dyDescent="0.25">
      <c r="I2312" s="142"/>
      <c r="O2312" s="142"/>
    </row>
    <row r="2313" spans="9:15" x14ac:dyDescent="0.25">
      <c r="I2313" s="142"/>
      <c r="O2313" s="142"/>
    </row>
    <row r="2314" spans="9:15" x14ac:dyDescent="0.25">
      <c r="I2314" s="142"/>
      <c r="O2314" s="142"/>
    </row>
    <row r="2315" spans="9:15" x14ac:dyDescent="0.25">
      <c r="I2315" s="142"/>
      <c r="O2315" s="142"/>
    </row>
    <row r="2316" spans="9:15" x14ac:dyDescent="0.25">
      <c r="I2316" s="142"/>
      <c r="O2316" s="142"/>
    </row>
    <row r="2317" spans="9:15" x14ac:dyDescent="0.25">
      <c r="I2317" s="142"/>
      <c r="O2317" s="142"/>
    </row>
    <row r="2318" spans="9:15" x14ac:dyDescent="0.25">
      <c r="I2318" s="142"/>
      <c r="O2318" s="142"/>
    </row>
    <row r="2319" spans="9:15" x14ac:dyDescent="0.25">
      <c r="I2319" s="142"/>
      <c r="O2319" s="142"/>
    </row>
    <row r="2320" spans="9:15" x14ac:dyDescent="0.25">
      <c r="I2320" s="142"/>
      <c r="O2320" s="142"/>
    </row>
    <row r="2321" spans="9:15" x14ac:dyDescent="0.25">
      <c r="I2321" s="142"/>
      <c r="O2321" s="142"/>
    </row>
    <row r="2322" spans="9:15" x14ac:dyDescent="0.25">
      <c r="I2322" s="142"/>
      <c r="O2322" s="142"/>
    </row>
    <row r="2323" spans="9:15" x14ac:dyDescent="0.25">
      <c r="I2323" s="142"/>
      <c r="O2323" s="142"/>
    </row>
    <row r="2324" spans="9:15" x14ac:dyDescent="0.25">
      <c r="I2324" s="142"/>
      <c r="O2324" s="142"/>
    </row>
    <row r="2325" spans="9:15" x14ac:dyDescent="0.25">
      <c r="I2325" s="142"/>
      <c r="O2325" s="142"/>
    </row>
    <row r="2326" spans="9:15" x14ac:dyDescent="0.25">
      <c r="I2326" s="142"/>
      <c r="O2326" s="142"/>
    </row>
    <row r="2327" spans="9:15" x14ac:dyDescent="0.25">
      <c r="I2327" s="142"/>
      <c r="O2327" s="142"/>
    </row>
    <row r="2328" spans="9:15" x14ac:dyDescent="0.25">
      <c r="I2328" s="142"/>
      <c r="O2328" s="142"/>
    </row>
    <row r="2329" spans="9:15" x14ac:dyDescent="0.25">
      <c r="I2329" s="142"/>
      <c r="O2329" s="142"/>
    </row>
    <row r="2330" spans="9:15" x14ac:dyDescent="0.25">
      <c r="I2330" s="142"/>
      <c r="O2330" s="142"/>
    </row>
    <row r="2331" spans="9:15" x14ac:dyDescent="0.25">
      <c r="I2331" s="142"/>
      <c r="O2331" s="142"/>
    </row>
    <row r="2332" spans="9:15" x14ac:dyDescent="0.25">
      <c r="I2332" s="142"/>
      <c r="O2332" s="142"/>
    </row>
    <row r="2333" spans="9:15" x14ac:dyDescent="0.25">
      <c r="I2333" s="142"/>
      <c r="O2333" s="142"/>
    </row>
    <row r="2334" spans="9:15" x14ac:dyDescent="0.25">
      <c r="I2334" s="142"/>
      <c r="O2334" s="142"/>
    </row>
    <row r="2335" spans="9:15" x14ac:dyDescent="0.25">
      <c r="I2335" s="142"/>
      <c r="O2335" s="142"/>
    </row>
    <row r="2336" spans="9:15" x14ac:dyDescent="0.25">
      <c r="I2336" s="142"/>
      <c r="O2336" s="142"/>
    </row>
    <row r="2337" spans="9:15" x14ac:dyDescent="0.25">
      <c r="I2337" s="142"/>
      <c r="O2337" s="142"/>
    </row>
    <row r="2338" spans="9:15" x14ac:dyDescent="0.25">
      <c r="I2338" s="142"/>
      <c r="O2338" s="142"/>
    </row>
    <row r="2339" spans="9:15" x14ac:dyDescent="0.25">
      <c r="I2339" s="142"/>
      <c r="O2339" s="142"/>
    </row>
    <row r="2340" spans="9:15" x14ac:dyDescent="0.25">
      <c r="I2340" s="142"/>
      <c r="O2340" s="142"/>
    </row>
    <row r="2341" spans="9:15" x14ac:dyDescent="0.25">
      <c r="I2341" s="142"/>
      <c r="O2341" s="142"/>
    </row>
    <row r="2342" spans="9:15" x14ac:dyDescent="0.25">
      <c r="I2342" s="142"/>
      <c r="O2342" s="142"/>
    </row>
    <row r="2343" spans="9:15" x14ac:dyDescent="0.25">
      <c r="I2343" s="142"/>
      <c r="O2343" s="142"/>
    </row>
    <row r="2344" spans="9:15" x14ac:dyDescent="0.25">
      <c r="I2344" s="142"/>
      <c r="O2344" s="142"/>
    </row>
    <row r="2345" spans="9:15" x14ac:dyDescent="0.25">
      <c r="I2345" s="142"/>
      <c r="O2345" s="142"/>
    </row>
    <row r="2346" spans="9:15" x14ac:dyDescent="0.25">
      <c r="I2346" s="142"/>
      <c r="O2346" s="142"/>
    </row>
    <row r="2347" spans="9:15" x14ac:dyDescent="0.25">
      <c r="I2347" s="142"/>
      <c r="O2347" s="142"/>
    </row>
    <row r="2348" spans="9:15" x14ac:dyDescent="0.25">
      <c r="I2348" s="142"/>
      <c r="O2348" s="142"/>
    </row>
    <row r="2349" spans="9:15" x14ac:dyDescent="0.25">
      <c r="I2349" s="142"/>
      <c r="O2349" s="142"/>
    </row>
    <row r="2350" spans="9:15" x14ac:dyDescent="0.25">
      <c r="I2350" s="142"/>
      <c r="O2350" s="142"/>
    </row>
    <row r="2351" spans="9:15" x14ac:dyDescent="0.25">
      <c r="I2351" s="142"/>
      <c r="O2351" s="142"/>
    </row>
    <row r="2352" spans="9:15" x14ac:dyDescent="0.25">
      <c r="I2352" s="142"/>
      <c r="O2352" s="142"/>
    </row>
    <row r="2353" spans="9:15" x14ac:dyDescent="0.25">
      <c r="I2353" s="142"/>
      <c r="O2353" s="142"/>
    </row>
    <row r="2354" spans="9:15" x14ac:dyDescent="0.25">
      <c r="I2354" s="142"/>
      <c r="O2354" s="142"/>
    </row>
    <row r="2355" spans="9:15" x14ac:dyDescent="0.25">
      <c r="I2355" s="142"/>
      <c r="O2355" s="142"/>
    </row>
    <row r="2356" spans="9:15" x14ac:dyDescent="0.25">
      <c r="I2356" s="142"/>
      <c r="O2356" s="142"/>
    </row>
    <row r="2357" spans="9:15" x14ac:dyDescent="0.25">
      <c r="I2357" s="142"/>
      <c r="O2357" s="142"/>
    </row>
    <row r="2358" spans="9:15" x14ac:dyDescent="0.25">
      <c r="I2358" s="142"/>
      <c r="O2358" s="142"/>
    </row>
    <row r="2359" spans="9:15" x14ac:dyDescent="0.25">
      <c r="I2359" s="142"/>
      <c r="O2359" s="142"/>
    </row>
    <row r="2360" spans="9:15" x14ac:dyDescent="0.25">
      <c r="I2360" s="142"/>
      <c r="O2360" s="142"/>
    </row>
    <row r="2361" spans="9:15" x14ac:dyDescent="0.25">
      <c r="I2361" s="142"/>
      <c r="O2361" s="142"/>
    </row>
    <row r="2362" spans="9:15" x14ac:dyDescent="0.25">
      <c r="I2362" s="142"/>
      <c r="O2362" s="142"/>
    </row>
    <row r="2363" spans="9:15" x14ac:dyDescent="0.25">
      <c r="I2363" s="142"/>
      <c r="O2363" s="142"/>
    </row>
    <row r="2364" spans="9:15" x14ac:dyDescent="0.25">
      <c r="I2364" s="142"/>
      <c r="O2364" s="142"/>
    </row>
    <row r="2365" spans="9:15" x14ac:dyDescent="0.25">
      <c r="I2365" s="142"/>
      <c r="O2365" s="142"/>
    </row>
    <row r="2366" spans="9:15" x14ac:dyDescent="0.25">
      <c r="I2366" s="142"/>
      <c r="O2366" s="142"/>
    </row>
    <row r="2367" spans="9:15" x14ac:dyDescent="0.25">
      <c r="I2367" s="142"/>
      <c r="O2367" s="142"/>
    </row>
    <row r="2368" spans="9:15" x14ac:dyDescent="0.25">
      <c r="I2368" s="142"/>
      <c r="O2368" s="142"/>
    </row>
    <row r="2369" spans="9:15" x14ac:dyDescent="0.25">
      <c r="I2369" s="142"/>
      <c r="O2369" s="142"/>
    </row>
    <row r="2370" spans="9:15" x14ac:dyDescent="0.25">
      <c r="I2370" s="142"/>
      <c r="O2370" s="142"/>
    </row>
    <row r="2371" spans="9:15" x14ac:dyDescent="0.25">
      <c r="I2371" s="142"/>
      <c r="O2371" s="142"/>
    </row>
    <row r="2372" spans="9:15" x14ac:dyDescent="0.25">
      <c r="I2372" s="142"/>
      <c r="O2372" s="142"/>
    </row>
    <row r="2373" spans="9:15" x14ac:dyDescent="0.25">
      <c r="I2373" s="142"/>
      <c r="O2373" s="142"/>
    </row>
    <row r="2374" spans="9:15" x14ac:dyDescent="0.25">
      <c r="I2374" s="142"/>
      <c r="O2374" s="142"/>
    </row>
    <row r="2375" spans="9:15" x14ac:dyDescent="0.25">
      <c r="I2375" s="142"/>
      <c r="O2375" s="142"/>
    </row>
    <row r="2376" spans="9:15" x14ac:dyDescent="0.25">
      <c r="I2376" s="142"/>
      <c r="O2376" s="142"/>
    </row>
    <row r="2377" spans="9:15" x14ac:dyDescent="0.25">
      <c r="I2377" s="142"/>
      <c r="O2377" s="142"/>
    </row>
    <row r="2378" spans="9:15" x14ac:dyDescent="0.25">
      <c r="I2378" s="142"/>
      <c r="O2378" s="142"/>
    </row>
    <row r="2379" spans="9:15" x14ac:dyDescent="0.25">
      <c r="I2379" s="142"/>
      <c r="O2379" s="142"/>
    </row>
    <row r="2380" spans="9:15" x14ac:dyDescent="0.25">
      <c r="I2380" s="142"/>
      <c r="O2380" s="142"/>
    </row>
    <row r="2381" spans="9:15" x14ac:dyDescent="0.25">
      <c r="I2381" s="142"/>
      <c r="O2381" s="142"/>
    </row>
    <row r="2382" spans="9:15" x14ac:dyDescent="0.25">
      <c r="I2382" s="142"/>
      <c r="O2382" s="142"/>
    </row>
    <row r="2383" spans="9:15" x14ac:dyDescent="0.25">
      <c r="I2383" s="142"/>
      <c r="O2383" s="142"/>
    </row>
    <row r="2384" spans="9:15" x14ac:dyDescent="0.25">
      <c r="I2384" s="142"/>
      <c r="O2384" s="142"/>
    </row>
    <row r="2385" spans="9:15" x14ac:dyDescent="0.25">
      <c r="I2385" s="142"/>
      <c r="O2385" s="142"/>
    </row>
    <row r="2386" spans="9:15" x14ac:dyDescent="0.25">
      <c r="I2386" s="142"/>
      <c r="O2386" s="142"/>
    </row>
    <row r="2387" spans="9:15" x14ac:dyDescent="0.25">
      <c r="I2387" s="142"/>
      <c r="O2387" s="142"/>
    </row>
    <row r="2388" spans="9:15" x14ac:dyDescent="0.25">
      <c r="I2388" s="142"/>
      <c r="O2388" s="142"/>
    </row>
    <row r="2389" spans="9:15" x14ac:dyDescent="0.25">
      <c r="I2389" s="142"/>
      <c r="O2389" s="142"/>
    </row>
    <row r="2390" spans="9:15" x14ac:dyDescent="0.25">
      <c r="I2390" s="142"/>
      <c r="O2390" s="142"/>
    </row>
    <row r="2391" spans="9:15" x14ac:dyDescent="0.25">
      <c r="I2391" s="142"/>
      <c r="O2391" s="142"/>
    </row>
    <row r="2392" spans="9:15" x14ac:dyDescent="0.25">
      <c r="I2392" s="142"/>
      <c r="O2392" s="142"/>
    </row>
    <row r="2393" spans="9:15" x14ac:dyDescent="0.25">
      <c r="I2393" s="142"/>
      <c r="O2393" s="142"/>
    </row>
    <row r="2394" spans="9:15" x14ac:dyDescent="0.25">
      <c r="I2394" s="142"/>
      <c r="O2394" s="142"/>
    </row>
    <row r="2395" spans="9:15" x14ac:dyDescent="0.25">
      <c r="I2395" s="142"/>
      <c r="O2395" s="142"/>
    </row>
    <row r="2396" spans="9:15" x14ac:dyDescent="0.25">
      <c r="I2396" s="142"/>
      <c r="O2396" s="142"/>
    </row>
    <row r="2397" spans="9:15" x14ac:dyDescent="0.25">
      <c r="I2397" s="142"/>
      <c r="O2397" s="142"/>
    </row>
    <row r="2398" spans="9:15" x14ac:dyDescent="0.25">
      <c r="I2398" s="142"/>
      <c r="O2398" s="142"/>
    </row>
    <row r="2399" spans="9:15" x14ac:dyDescent="0.25">
      <c r="I2399" s="142"/>
      <c r="O2399" s="142"/>
    </row>
    <row r="2400" spans="9:15" x14ac:dyDescent="0.25">
      <c r="I2400" s="142"/>
      <c r="O2400" s="142"/>
    </row>
    <row r="2401" spans="9:15" x14ac:dyDescent="0.25">
      <c r="I2401" s="142"/>
      <c r="O2401" s="142"/>
    </row>
    <row r="2402" spans="9:15" x14ac:dyDescent="0.25">
      <c r="I2402" s="142"/>
      <c r="O2402" s="142"/>
    </row>
    <row r="2403" spans="9:15" x14ac:dyDescent="0.25">
      <c r="I2403" s="142"/>
      <c r="O2403" s="142"/>
    </row>
    <row r="2404" spans="9:15" x14ac:dyDescent="0.25">
      <c r="I2404" s="142"/>
      <c r="O2404" s="142"/>
    </row>
    <row r="2405" spans="9:15" x14ac:dyDescent="0.25">
      <c r="I2405" s="142"/>
      <c r="O2405" s="142"/>
    </row>
    <row r="2406" spans="9:15" x14ac:dyDescent="0.25">
      <c r="I2406" s="142"/>
      <c r="O2406" s="142"/>
    </row>
    <row r="2407" spans="9:15" x14ac:dyDescent="0.25">
      <c r="I2407" s="142"/>
      <c r="O2407" s="142"/>
    </row>
    <row r="2408" spans="9:15" x14ac:dyDescent="0.25">
      <c r="I2408" s="142"/>
      <c r="O2408" s="142"/>
    </row>
    <row r="2409" spans="9:15" x14ac:dyDescent="0.25">
      <c r="I2409" s="142"/>
      <c r="O2409" s="142"/>
    </row>
    <row r="2410" spans="9:15" x14ac:dyDescent="0.25">
      <c r="I2410" s="142"/>
      <c r="O2410" s="142"/>
    </row>
    <row r="2411" spans="9:15" x14ac:dyDescent="0.25">
      <c r="I2411" s="142"/>
      <c r="O2411" s="142"/>
    </row>
    <row r="2412" spans="9:15" x14ac:dyDescent="0.25">
      <c r="I2412" s="142"/>
      <c r="O2412" s="142"/>
    </row>
    <row r="2413" spans="9:15" x14ac:dyDescent="0.25">
      <c r="I2413" s="142"/>
      <c r="O2413" s="142"/>
    </row>
    <row r="2414" spans="9:15" x14ac:dyDescent="0.25">
      <c r="I2414" s="142"/>
      <c r="O2414" s="142"/>
    </row>
    <row r="2415" spans="9:15" x14ac:dyDescent="0.25">
      <c r="I2415" s="142"/>
      <c r="O2415" s="142"/>
    </row>
    <row r="2416" spans="9:15" x14ac:dyDescent="0.25">
      <c r="I2416" s="142"/>
      <c r="O2416" s="142"/>
    </row>
    <row r="2417" spans="9:15" x14ac:dyDescent="0.25">
      <c r="I2417" s="142"/>
      <c r="O2417" s="142"/>
    </row>
    <row r="2418" spans="9:15" x14ac:dyDescent="0.25">
      <c r="I2418" s="142"/>
      <c r="O2418" s="142"/>
    </row>
    <row r="2419" spans="9:15" x14ac:dyDescent="0.25">
      <c r="I2419" s="142"/>
      <c r="O2419" s="142"/>
    </row>
    <row r="2420" spans="9:15" x14ac:dyDescent="0.25">
      <c r="I2420" s="142"/>
      <c r="O2420" s="142"/>
    </row>
    <row r="2421" spans="9:15" x14ac:dyDescent="0.25">
      <c r="I2421" s="142"/>
      <c r="O2421" s="142"/>
    </row>
    <row r="2422" spans="9:15" x14ac:dyDescent="0.25">
      <c r="I2422" s="142"/>
      <c r="O2422" s="142"/>
    </row>
    <row r="2423" spans="9:15" x14ac:dyDescent="0.25">
      <c r="I2423" s="142"/>
      <c r="O2423" s="142"/>
    </row>
    <row r="2424" spans="9:15" x14ac:dyDescent="0.25">
      <c r="I2424" s="142"/>
      <c r="O2424" s="142"/>
    </row>
    <row r="2425" spans="9:15" x14ac:dyDescent="0.25">
      <c r="I2425" s="142"/>
      <c r="O2425" s="142"/>
    </row>
    <row r="2426" spans="9:15" x14ac:dyDescent="0.25">
      <c r="I2426" s="142"/>
      <c r="O2426" s="142"/>
    </row>
    <row r="2427" spans="9:15" x14ac:dyDescent="0.25">
      <c r="I2427" s="142"/>
      <c r="O2427" s="142"/>
    </row>
    <row r="2428" spans="9:15" x14ac:dyDescent="0.25">
      <c r="I2428" s="142"/>
      <c r="O2428" s="142"/>
    </row>
    <row r="2429" spans="9:15" x14ac:dyDescent="0.25">
      <c r="I2429" s="142"/>
      <c r="O2429" s="142"/>
    </row>
    <row r="2430" spans="9:15" x14ac:dyDescent="0.25">
      <c r="I2430" s="142"/>
      <c r="O2430" s="142"/>
    </row>
    <row r="2431" spans="9:15" x14ac:dyDescent="0.25">
      <c r="I2431" s="142"/>
      <c r="O2431" s="142"/>
    </row>
    <row r="2432" spans="9:15" x14ac:dyDescent="0.25">
      <c r="I2432" s="142"/>
      <c r="O2432" s="142"/>
    </row>
    <row r="2433" spans="9:15" x14ac:dyDescent="0.25">
      <c r="I2433" s="142"/>
      <c r="O2433" s="142"/>
    </row>
    <row r="2434" spans="9:15" x14ac:dyDescent="0.25">
      <c r="I2434" s="142"/>
      <c r="O2434" s="142"/>
    </row>
    <row r="2435" spans="9:15" x14ac:dyDescent="0.25">
      <c r="I2435" s="142"/>
      <c r="O2435" s="142"/>
    </row>
    <row r="2436" spans="9:15" x14ac:dyDescent="0.25">
      <c r="I2436" s="142"/>
      <c r="O2436" s="142"/>
    </row>
    <row r="2437" spans="9:15" x14ac:dyDescent="0.25">
      <c r="I2437" s="142"/>
      <c r="O2437" s="142"/>
    </row>
    <row r="2438" spans="9:15" x14ac:dyDescent="0.25">
      <c r="I2438" s="142"/>
      <c r="O2438" s="142"/>
    </row>
    <row r="2439" spans="9:15" x14ac:dyDescent="0.25">
      <c r="I2439" s="142"/>
      <c r="O2439" s="142"/>
    </row>
    <row r="2440" spans="9:15" x14ac:dyDescent="0.25">
      <c r="I2440" s="142"/>
      <c r="O2440" s="142"/>
    </row>
    <row r="2441" spans="9:15" x14ac:dyDescent="0.25">
      <c r="I2441" s="142"/>
      <c r="O2441" s="142"/>
    </row>
    <row r="2442" spans="9:15" x14ac:dyDescent="0.25">
      <c r="I2442" s="142"/>
      <c r="O2442" s="142"/>
    </row>
    <row r="2443" spans="9:15" x14ac:dyDescent="0.25">
      <c r="I2443" s="142"/>
      <c r="O2443" s="142"/>
    </row>
    <row r="2444" spans="9:15" x14ac:dyDescent="0.25">
      <c r="I2444" s="142"/>
      <c r="O2444" s="142"/>
    </row>
    <row r="2445" spans="9:15" x14ac:dyDescent="0.25">
      <c r="I2445" s="142"/>
      <c r="O2445" s="142"/>
    </row>
    <row r="2446" spans="9:15" x14ac:dyDescent="0.25">
      <c r="I2446" s="142"/>
      <c r="O2446" s="142"/>
    </row>
    <row r="2447" spans="9:15" x14ac:dyDescent="0.25">
      <c r="I2447" s="142"/>
      <c r="O2447" s="142"/>
    </row>
    <row r="2448" spans="9:15" x14ac:dyDescent="0.25">
      <c r="I2448" s="142"/>
      <c r="O2448" s="142"/>
    </row>
    <row r="2449" spans="9:15" x14ac:dyDescent="0.25">
      <c r="I2449" s="142"/>
      <c r="O2449" s="142"/>
    </row>
    <row r="2450" spans="9:15" x14ac:dyDescent="0.25">
      <c r="I2450" s="142"/>
      <c r="O2450" s="142"/>
    </row>
    <row r="2451" spans="9:15" x14ac:dyDescent="0.25">
      <c r="I2451" s="142"/>
      <c r="O2451" s="142"/>
    </row>
    <row r="2452" spans="9:15" x14ac:dyDescent="0.25">
      <c r="I2452" s="142"/>
      <c r="O2452" s="142"/>
    </row>
    <row r="2453" spans="9:15" x14ac:dyDescent="0.25">
      <c r="I2453" s="142"/>
      <c r="O2453" s="142"/>
    </row>
    <row r="2454" spans="9:15" x14ac:dyDescent="0.25">
      <c r="I2454" s="142"/>
      <c r="O2454" s="142"/>
    </row>
    <row r="2455" spans="9:15" x14ac:dyDescent="0.25">
      <c r="I2455" s="142"/>
      <c r="O2455" s="142"/>
    </row>
    <row r="2456" spans="9:15" x14ac:dyDescent="0.25">
      <c r="I2456" s="142"/>
      <c r="O2456" s="142"/>
    </row>
    <row r="2457" spans="9:15" x14ac:dyDescent="0.25">
      <c r="I2457" s="142"/>
      <c r="O2457" s="142"/>
    </row>
    <row r="2458" spans="9:15" x14ac:dyDescent="0.25">
      <c r="I2458" s="142"/>
      <c r="O2458" s="142"/>
    </row>
    <row r="2459" spans="9:15" x14ac:dyDescent="0.25">
      <c r="I2459" s="142"/>
      <c r="O2459" s="142"/>
    </row>
    <row r="2460" spans="9:15" x14ac:dyDescent="0.25">
      <c r="I2460" s="142"/>
      <c r="O2460" s="142"/>
    </row>
    <row r="2461" spans="9:15" x14ac:dyDescent="0.25">
      <c r="I2461" s="142"/>
      <c r="O2461" s="142"/>
    </row>
    <row r="2462" spans="9:15" x14ac:dyDescent="0.25">
      <c r="I2462" s="142"/>
      <c r="O2462" s="142"/>
    </row>
    <row r="2463" spans="9:15" x14ac:dyDescent="0.25">
      <c r="I2463" s="142"/>
      <c r="O2463" s="142"/>
    </row>
    <row r="2464" spans="9:15" x14ac:dyDescent="0.25">
      <c r="I2464" s="142"/>
      <c r="O2464" s="142"/>
    </row>
    <row r="2465" spans="9:15" x14ac:dyDescent="0.25">
      <c r="I2465" s="142"/>
      <c r="O2465" s="142"/>
    </row>
    <row r="2466" spans="9:15" x14ac:dyDescent="0.25">
      <c r="I2466" s="142"/>
      <c r="O2466" s="142"/>
    </row>
    <row r="2467" spans="9:15" x14ac:dyDescent="0.25">
      <c r="I2467" s="142"/>
      <c r="O2467" s="142"/>
    </row>
    <row r="2468" spans="9:15" x14ac:dyDescent="0.25">
      <c r="I2468" s="142"/>
      <c r="O2468" s="142"/>
    </row>
    <row r="2469" spans="9:15" x14ac:dyDescent="0.25">
      <c r="I2469" s="142"/>
      <c r="O2469" s="142"/>
    </row>
    <row r="2470" spans="9:15" x14ac:dyDescent="0.25">
      <c r="I2470" s="142"/>
      <c r="O2470" s="142"/>
    </row>
    <row r="2471" spans="9:15" x14ac:dyDescent="0.25">
      <c r="I2471" s="142"/>
      <c r="O2471" s="142"/>
    </row>
    <row r="2472" spans="9:15" x14ac:dyDescent="0.25">
      <c r="I2472" s="142"/>
      <c r="O2472" s="142"/>
    </row>
    <row r="2473" spans="9:15" x14ac:dyDescent="0.25">
      <c r="I2473" s="142"/>
      <c r="O2473" s="142"/>
    </row>
    <row r="2474" spans="9:15" x14ac:dyDescent="0.25">
      <c r="I2474" s="142"/>
      <c r="O2474" s="142"/>
    </row>
    <row r="2475" spans="9:15" x14ac:dyDescent="0.25">
      <c r="I2475" s="142"/>
      <c r="O2475" s="142"/>
    </row>
    <row r="2476" spans="9:15" x14ac:dyDescent="0.25">
      <c r="I2476" s="142"/>
      <c r="O2476" s="142"/>
    </row>
    <row r="2477" spans="9:15" x14ac:dyDescent="0.25">
      <c r="I2477" s="142"/>
      <c r="O2477" s="142"/>
    </row>
    <row r="2478" spans="9:15" x14ac:dyDescent="0.25">
      <c r="I2478" s="142"/>
      <c r="O2478" s="142"/>
    </row>
    <row r="2479" spans="9:15" x14ac:dyDescent="0.25">
      <c r="I2479" s="142"/>
      <c r="O2479" s="142"/>
    </row>
    <row r="2480" spans="9:15" x14ac:dyDescent="0.25">
      <c r="I2480" s="142"/>
      <c r="O2480" s="142"/>
    </row>
    <row r="2481" spans="9:15" x14ac:dyDescent="0.25">
      <c r="I2481" s="142"/>
      <c r="O2481" s="142"/>
    </row>
    <row r="2482" spans="9:15" x14ac:dyDescent="0.25">
      <c r="I2482" s="142"/>
      <c r="O2482" s="142"/>
    </row>
    <row r="2483" spans="9:15" x14ac:dyDescent="0.25">
      <c r="I2483" s="142"/>
      <c r="O2483" s="142"/>
    </row>
    <row r="2484" spans="9:15" x14ac:dyDescent="0.25">
      <c r="I2484" s="142"/>
      <c r="O2484" s="142"/>
    </row>
    <row r="2485" spans="9:15" x14ac:dyDescent="0.25">
      <c r="I2485" s="142"/>
      <c r="O2485" s="142"/>
    </row>
    <row r="2486" spans="9:15" x14ac:dyDescent="0.25">
      <c r="I2486" s="142"/>
      <c r="O2486" s="142"/>
    </row>
    <row r="2487" spans="9:15" x14ac:dyDescent="0.25">
      <c r="I2487" s="142"/>
      <c r="O2487" s="142"/>
    </row>
    <row r="2488" spans="9:15" x14ac:dyDescent="0.25">
      <c r="I2488" s="142"/>
      <c r="O2488" s="142"/>
    </row>
    <row r="2489" spans="9:15" x14ac:dyDescent="0.25">
      <c r="I2489" s="142"/>
      <c r="O2489" s="142"/>
    </row>
    <row r="2490" spans="9:15" x14ac:dyDescent="0.25">
      <c r="I2490" s="142"/>
      <c r="O2490" s="142"/>
    </row>
    <row r="2491" spans="9:15" x14ac:dyDescent="0.25">
      <c r="I2491" s="142"/>
      <c r="O2491" s="142"/>
    </row>
    <row r="2492" spans="9:15" x14ac:dyDescent="0.25">
      <c r="I2492" s="142"/>
      <c r="O2492" s="142"/>
    </row>
    <row r="2493" spans="9:15" x14ac:dyDescent="0.25">
      <c r="I2493" s="142"/>
      <c r="O2493" s="142"/>
    </row>
    <row r="2494" spans="9:15" x14ac:dyDescent="0.25">
      <c r="I2494" s="142"/>
      <c r="O2494" s="142"/>
    </row>
    <row r="2495" spans="9:15" x14ac:dyDescent="0.25">
      <c r="I2495" s="142"/>
      <c r="O2495" s="142"/>
    </row>
    <row r="2496" spans="9:15" x14ac:dyDescent="0.25">
      <c r="I2496" s="142"/>
      <c r="O2496" s="142"/>
    </row>
    <row r="2497" spans="9:15" x14ac:dyDescent="0.25">
      <c r="I2497" s="142"/>
      <c r="O2497" s="142"/>
    </row>
    <row r="2498" spans="9:15" x14ac:dyDescent="0.25">
      <c r="I2498" s="142"/>
      <c r="O2498" s="142"/>
    </row>
    <row r="2499" spans="9:15" x14ac:dyDescent="0.25">
      <c r="I2499" s="142"/>
      <c r="O2499" s="142"/>
    </row>
    <row r="2500" spans="9:15" x14ac:dyDescent="0.25">
      <c r="I2500" s="142"/>
      <c r="O2500" s="142"/>
    </row>
    <row r="2501" spans="9:15" x14ac:dyDescent="0.25">
      <c r="I2501" s="142"/>
      <c r="O2501" s="142"/>
    </row>
    <row r="2502" spans="9:15" x14ac:dyDescent="0.25">
      <c r="I2502" s="142"/>
      <c r="O2502" s="142"/>
    </row>
    <row r="2503" spans="9:15" x14ac:dyDescent="0.25">
      <c r="I2503" s="142"/>
      <c r="O2503" s="142"/>
    </row>
    <row r="2504" spans="9:15" x14ac:dyDescent="0.25">
      <c r="I2504" s="142"/>
      <c r="O2504" s="142"/>
    </row>
    <row r="2505" spans="9:15" x14ac:dyDescent="0.25">
      <c r="I2505" s="142"/>
      <c r="O2505" s="142"/>
    </row>
    <row r="2506" spans="9:15" x14ac:dyDescent="0.25">
      <c r="I2506" s="142"/>
      <c r="O2506" s="142"/>
    </row>
    <row r="2507" spans="9:15" x14ac:dyDescent="0.25">
      <c r="I2507" s="142"/>
      <c r="O2507" s="142"/>
    </row>
    <row r="2508" spans="9:15" x14ac:dyDescent="0.25">
      <c r="I2508" s="142"/>
      <c r="O2508" s="142"/>
    </row>
    <row r="2509" spans="9:15" x14ac:dyDescent="0.25">
      <c r="I2509" s="142"/>
      <c r="O2509" s="142"/>
    </row>
    <row r="2510" spans="9:15" x14ac:dyDescent="0.25">
      <c r="I2510" s="142"/>
      <c r="O2510" s="142"/>
    </row>
    <row r="2511" spans="9:15" x14ac:dyDescent="0.25">
      <c r="I2511" s="142"/>
      <c r="O2511" s="142"/>
    </row>
    <row r="2512" spans="9:15" x14ac:dyDescent="0.25">
      <c r="I2512" s="142"/>
      <c r="O2512" s="142"/>
    </row>
    <row r="2513" spans="9:15" x14ac:dyDescent="0.25">
      <c r="I2513" s="142"/>
      <c r="O2513" s="142"/>
    </row>
    <row r="2514" spans="9:15" x14ac:dyDescent="0.25">
      <c r="I2514" s="142"/>
      <c r="O2514" s="142"/>
    </row>
    <row r="2515" spans="9:15" x14ac:dyDescent="0.25">
      <c r="I2515" s="142"/>
      <c r="O2515" s="142"/>
    </row>
    <row r="2516" spans="9:15" x14ac:dyDescent="0.25">
      <c r="I2516" s="142"/>
      <c r="O2516" s="142"/>
    </row>
    <row r="2517" spans="9:15" x14ac:dyDescent="0.25">
      <c r="I2517" s="142"/>
      <c r="O2517" s="142"/>
    </row>
    <row r="2518" spans="9:15" x14ac:dyDescent="0.25">
      <c r="I2518" s="142"/>
      <c r="O2518" s="142"/>
    </row>
    <row r="2519" spans="9:15" x14ac:dyDescent="0.25">
      <c r="I2519" s="142"/>
      <c r="O2519" s="142"/>
    </row>
    <row r="2520" spans="9:15" x14ac:dyDescent="0.25">
      <c r="I2520" s="142"/>
      <c r="O2520" s="142"/>
    </row>
    <row r="2521" spans="9:15" x14ac:dyDescent="0.25">
      <c r="I2521" s="142"/>
      <c r="O2521" s="142"/>
    </row>
    <row r="2522" spans="9:15" x14ac:dyDescent="0.25">
      <c r="I2522" s="142"/>
      <c r="O2522" s="142"/>
    </row>
    <row r="2523" spans="9:15" x14ac:dyDescent="0.25">
      <c r="I2523" s="142"/>
      <c r="O2523" s="142"/>
    </row>
    <row r="2524" spans="9:15" x14ac:dyDescent="0.25">
      <c r="I2524" s="142"/>
      <c r="O2524" s="142"/>
    </row>
    <row r="2525" spans="9:15" x14ac:dyDescent="0.25">
      <c r="I2525" s="142"/>
      <c r="O2525" s="142"/>
    </row>
    <row r="2526" spans="9:15" x14ac:dyDescent="0.25">
      <c r="I2526" s="142"/>
      <c r="O2526" s="142"/>
    </row>
    <row r="2527" spans="9:15" x14ac:dyDescent="0.25">
      <c r="I2527" s="142"/>
      <c r="O2527" s="142"/>
    </row>
    <row r="2528" spans="9:15" x14ac:dyDescent="0.25">
      <c r="I2528" s="142"/>
      <c r="O2528" s="142"/>
    </row>
    <row r="2529" spans="9:15" x14ac:dyDescent="0.25">
      <c r="I2529" s="142"/>
      <c r="O2529" s="142"/>
    </row>
    <row r="2530" spans="9:15" x14ac:dyDescent="0.25">
      <c r="I2530" s="142"/>
      <c r="O2530" s="142"/>
    </row>
    <row r="2531" spans="9:15" x14ac:dyDescent="0.25">
      <c r="I2531" s="142"/>
      <c r="O2531" s="142"/>
    </row>
    <row r="2532" spans="9:15" x14ac:dyDescent="0.25">
      <c r="I2532" s="142"/>
      <c r="O2532" s="142"/>
    </row>
    <row r="2533" spans="9:15" x14ac:dyDescent="0.25">
      <c r="I2533" s="142"/>
      <c r="O2533" s="142"/>
    </row>
    <row r="2534" spans="9:15" x14ac:dyDescent="0.25">
      <c r="I2534" s="142"/>
      <c r="O2534" s="142"/>
    </row>
    <row r="2535" spans="9:15" x14ac:dyDescent="0.25">
      <c r="I2535" s="142"/>
      <c r="O2535" s="142"/>
    </row>
    <row r="2536" spans="9:15" x14ac:dyDescent="0.25">
      <c r="I2536" s="142"/>
      <c r="O2536" s="142"/>
    </row>
    <row r="2537" spans="9:15" x14ac:dyDescent="0.25">
      <c r="I2537" s="142"/>
      <c r="O2537" s="142"/>
    </row>
    <row r="2538" spans="9:15" x14ac:dyDescent="0.25">
      <c r="I2538" s="142"/>
      <c r="O2538" s="142"/>
    </row>
    <row r="2539" spans="9:15" x14ac:dyDescent="0.25">
      <c r="I2539" s="142"/>
      <c r="O2539" s="142"/>
    </row>
    <row r="2540" spans="9:15" x14ac:dyDescent="0.25">
      <c r="I2540" s="142"/>
      <c r="O2540" s="142"/>
    </row>
    <row r="2541" spans="9:15" x14ac:dyDescent="0.25">
      <c r="I2541" s="142"/>
      <c r="O2541" s="142"/>
    </row>
    <row r="2542" spans="9:15" x14ac:dyDescent="0.25">
      <c r="I2542" s="142"/>
      <c r="O2542" s="142"/>
    </row>
    <row r="2543" spans="9:15" x14ac:dyDescent="0.25">
      <c r="I2543" s="142"/>
      <c r="O2543" s="142"/>
    </row>
    <row r="2544" spans="9:15" x14ac:dyDescent="0.25">
      <c r="I2544" s="142"/>
      <c r="O2544" s="142"/>
    </row>
    <row r="2545" spans="9:15" x14ac:dyDescent="0.25">
      <c r="I2545" s="142"/>
      <c r="O2545" s="142"/>
    </row>
    <row r="2546" spans="9:15" x14ac:dyDescent="0.25">
      <c r="I2546" s="142"/>
      <c r="O2546" s="142"/>
    </row>
    <row r="2547" spans="9:15" x14ac:dyDescent="0.25">
      <c r="I2547" s="142"/>
      <c r="O2547" s="142"/>
    </row>
    <row r="2548" spans="9:15" x14ac:dyDescent="0.25">
      <c r="I2548" s="142"/>
      <c r="O2548" s="142"/>
    </row>
    <row r="2549" spans="9:15" x14ac:dyDescent="0.25">
      <c r="I2549" s="142"/>
      <c r="O2549" s="142"/>
    </row>
    <row r="2550" spans="9:15" x14ac:dyDescent="0.25">
      <c r="I2550" s="142"/>
      <c r="O2550" s="142"/>
    </row>
    <row r="2551" spans="9:15" x14ac:dyDescent="0.25">
      <c r="I2551" s="142"/>
      <c r="O2551" s="142"/>
    </row>
    <row r="2552" spans="9:15" x14ac:dyDescent="0.25">
      <c r="I2552" s="142"/>
      <c r="O2552" s="142"/>
    </row>
    <row r="2553" spans="9:15" x14ac:dyDescent="0.25">
      <c r="I2553" s="142"/>
      <c r="O2553" s="142"/>
    </row>
    <row r="2554" spans="9:15" x14ac:dyDescent="0.25">
      <c r="I2554" s="142"/>
      <c r="O2554" s="142"/>
    </row>
    <row r="2555" spans="9:15" x14ac:dyDescent="0.25">
      <c r="I2555" s="142"/>
      <c r="O2555" s="142"/>
    </row>
    <row r="2556" spans="9:15" x14ac:dyDescent="0.25">
      <c r="I2556" s="142"/>
      <c r="O2556" s="142"/>
    </row>
    <row r="2557" spans="9:15" x14ac:dyDescent="0.25">
      <c r="I2557" s="142"/>
      <c r="O2557" s="142"/>
    </row>
    <row r="2558" spans="9:15" x14ac:dyDescent="0.25">
      <c r="I2558" s="142"/>
      <c r="O2558" s="142"/>
    </row>
    <row r="2559" spans="9:15" x14ac:dyDescent="0.25">
      <c r="I2559" s="142"/>
      <c r="O2559" s="142"/>
    </row>
    <row r="2560" spans="9:15" x14ac:dyDescent="0.25">
      <c r="I2560" s="142"/>
      <c r="O2560" s="142"/>
    </row>
    <row r="2561" spans="9:15" x14ac:dyDescent="0.25">
      <c r="I2561" s="142"/>
      <c r="O2561" s="142"/>
    </row>
    <row r="2562" spans="9:15" x14ac:dyDescent="0.25">
      <c r="I2562" s="142"/>
      <c r="O2562" s="142"/>
    </row>
    <row r="2563" spans="9:15" x14ac:dyDescent="0.25">
      <c r="I2563" s="142"/>
      <c r="O2563" s="142"/>
    </row>
    <row r="2564" spans="9:15" x14ac:dyDescent="0.25">
      <c r="I2564" s="142"/>
      <c r="O2564" s="142"/>
    </row>
    <row r="2565" spans="9:15" x14ac:dyDescent="0.25">
      <c r="I2565" s="142"/>
      <c r="O2565" s="142"/>
    </row>
    <row r="2566" spans="9:15" x14ac:dyDescent="0.25">
      <c r="I2566" s="142"/>
      <c r="O2566" s="142"/>
    </row>
    <row r="2567" spans="9:15" x14ac:dyDescent="0.25">
      <c r="I2567" s="142"/>
      <c r="O2567" s="142"/>
    </row>
    <row r="2568" spans="9:15" x14ac:dyDescent="0.25">
      <c r="I2568" s="142"/>
      <c r="O2568" s="142"/>
    </row>
    <row r="2569" spans="9:15" x14ac:dyDescent="0.25">
      <c r="I2569" s="142"/>
      <c r="O2569" s="142"/>
    </row>
    <row r="2570" spans="9:15" x14ac:dyDescent="0.25">
      <c r="I2570" s="142"/>
      <c r="O2570" s="142"/>
    </row>
    <row r="2571" spans="9:15" x14ac:dyDescent="0.25">
      <c r="I2571" s="142"/>
      <c r="O2571" s="142"/>
    </row>
    <row r="2572" spans="9:15" x14ac:dyDescent="0.25">
      <c r="I2572" s="142"/>
      <c r="O2572" s="142"/>
    </row>
    <row r="2573" spans="9:15" x14ac:dyDescent="0.25">
      <c r="I2573" s="142"/>
      <c r="O2573" s="142"/>
    </row>
    <row r="2574" spans="9:15" x14ac:dyDescent="0.25">
      <c r="I2574" s="142"/>
      <c r="O2574" s="142"/>
    </row>
    <row r="2575" spans="9:15" x14ac:dyDescent="0.25">
      <c r="I2575" s="142"/>
      <c r="O2575" s="142"/>
    </row>
    <row r="2576" spans="9:15" x14ac:dyDescent="0.25">
      <c r="I2576" s="142"/>
      <c r="O2576" s="142"/>
    </row>
    <row r="2577" spans="9:15" x14ac:dyDescent="0.25">
      <c r="I2577" s="142"/>
      <c r="O2577" s="142"/>
    </row>
    <row r="2578" spans="9:15" x14ac:dyDescent="0.25">
      <c r="I2578" s="142"/>
      <c r="O2578" s="142"/>
    </row>
    <row r="2579" spans="9:15" x14ac:dyDescent="0.25">
      <c r="I2579" s="142"/>
      <c r="O2579" s="142"/>
    </row>
    <row r="2580" spans="9:15" x14ac:dyDescent="0.25">
      <c r="I2580" s="142"/>
      <c r="O2580" s="142"/>
    </row>
    <row r="2581" spans="9:15" x14ac:dyDescent="0.25">
      <c r="I2581" s="142"/>
      <c r="O2581" s="142"/>
    </row>
    <row r="2582" spans="9:15" x14ac:dyDescent="0.25">
      <c r="I2582" s="142"/>
      <c r="O2582" s="142"/>
    </row>
    <row r="2583" spans="9:15" x14ac:dyDescent="0.25">
      <c r="I2583" s="142"/>
      <c r="O2583" s="142"/>
    </row>
    <row r="2584" spans="9:15" x14ac:dyDescent="0.25">
      <c r="I2584" s="142"/>
      <c r="O2584" s="142"/>
    </row>
    <row r="2585" spans="9:15" x14ac:dyDescent="0.25">
      <c r="I2585" s="142"/>
      <c r="O2585" s="142"/>
    </row>
    <row r="2586" spans="9:15" x14ac:dyDescent="0.25">
      <c r="I2586" s="142"/>
      <c r="O2586" s="142"/>
    </row>
    <row r="2587" spans="9:15" x14ac:dyDescent="0.25">
      <c r="I2587" s="142"/>
      <c r="O2587" s="142"/>
    </row>
    <row r="2588" spans="9:15" x14ac:dyDescent="0.25">
      <c r="I2588" s="142"/>
      <c r="O2588" s="142"/>
    </row>
    <row r="2589" spans="9:15" x14ac:dyDescent="0.25">
      <c r="I2589" s="142"/>
      <c r="O2589" s="142"/>
    </row>
    <row r="2590" spans="9:15" x14ac:dyDescent="0.25">
      <c r="I2590" s="142"/>
      <c r="O2590" s="142"/>
    </row>
    <row r="2591" spans="9:15" x14ac:dyDescent="0.25">
      <c r="I2591" s="142"/>
      <c r="O2591" s="142"/>
    </row>
    <row r="2592" spans="9:15" x14ac:dyDescent="0.25">
      <c r="I2592" s="142"/>
      <c r="O2592" s="142"/>
    </row>
    <row r="2593" spans="9:15" x14ac:dyDescent="0.25">
      <c r="I2593" s="142"/>
      <c r="O2593" s="142"/>
    </row>
    <row r="2594" spans="9:15" x14ac:dyDescent="0.25">
      <c r="I2594" s="142"/>
      <c r="O2594" s="142"/>
    </row>
    <row r="2595" spans="9:15" x14ac:dyDescent="0.25">
      <c r="I2595" s="142"/>
      <c r="O2595" s="142"/>
    </row>
    <row r="2596" spans="9:15" x14ac:dyDescent="0.25">
      <c r="I2596" s="142"/>
      <c r="O2596" s="142"/>
    </row>
    <row r="2597" spans="9:15" x14ac:dyDescent="0.25">
      <c r="I2597" s="142"/>
      <c r="O2597" s="142"/>
    </row>
    <row r="2598" spans="9:15" x14ac:dyDescent="0.25">
      <c r="I2598" s="142"/>
      <c r="O2598" s="142"/>
    </row>
    <row r="2599" spans="9:15" x14ac:dyDescent="0.25">
      <c r="I2599" s="142"/>
      <c r="O2599" s="142"/>
    </row>
    <row r="2600" spans="9:15" x14ac:dyDescent="0.25">
      <c r="I2600" s="142"/>
      <c r="O2600" s="142"/>
    </row>
    <row r="2601" spans="9:15" x14ac:dyDescent="0.25">
      <c r="I2601" s="142"/>
      <c r="O2601" s="142"/>
    </row>
    <row r="2602" spans="9:15" x14ac:dyDescent="0.25">
      <c r="I2602" s="142"/>
      <c r="O2602" s="142"/>
    </row>
    <row r="2603" spans="9:15" x14ac:dyDescent="0.25">
      <c r="I2603" s="142"/>
      <c r="O2603" s="142"/>
    </row>
    <row r="2604" spans="9:15" x14ac:dyDescent="0.25">
      <c r="I2604" s="142"/>
      <c r="O2604" s="142"/>
    </row>
    <row r="2605" spans="9:15" x14ac:dyDescent="0.25">
      <c r="I2605" s="142"/>
      <c r="O2605" s="142"/>
    </row>
    <row r="2606" spans="9:15" x14ac:dyDescent="0.25">
      <c r="I2606" s="142"/>
      <c r="O2606" s="142"/>
    </row>
    <row r="2607" spans="9:15" x14ac:dyDescent="0.25">
      <c r="I2607" s="142"/>
      <c r="O2607" s="142"/>
    </row>
    <row r="2608" spans="9:15" x14ac:dyDescent="0.25">
      <c r="I2608" s="142"/>
      <c r="O2608" s="142"/>
    </row>
    <row r="2609" spans="9:15" x14ac:dyDescent="0.25">
      <c r="I2609" s="142"/>
      <c r="O2609" s="142"/>
    </row>
    <row r="2610" spans="9:15" x14ac:dyDescent="0.25">
      <c r="I2610" s="142"/>
      <c r="O2610" s="142"/>
    </row>
    <row r="2611" spans="9:15" x14ac:dyDescent="0.25">
      <c r="I2611" s="142"/>
      <c r="O2611" s="142"/>
    </row>
    <row r="2612" spans="9:15" x14ac:dyDescent="0.25">
      <c r="I2612" s="142"/>
      <c r="O2612" s="142"/>
    </row>
    <row r="2613" spans="9:15" x14ac:dyDescent="0.25">
      <c r="I2613" s="142"/>
      <c r="O2613" s="142"/>
    </row>
    <row r="2614" spans="9:15" x14ac:dyDescent="0.25">
      <c r="I2614" s="142"/>
      <c r="O2614" s="142"/>
    </row>
    <row r="2615" spans="9:15" x14ac:dyDescent="0.25">
      <c r="I2615" s="142"/>
      <c r="O2615" s="142"/>
    </row>
    <row r="2616" spans="9:15" x14ac:dyDescent="0.25">
      <c r="I2616" s="142"/>
      <c r="O2616" s="142"/>
    </row>
    <row r="2617" spans="9:15" x14ac:dyDescent="0.25">
      <c r="I2617" s="142"/>
      <c r="O2617" s="142"/>
    </row>
    <row r="2618" spans="9:15" x14ac:dyDescent="0.25">
      <c r="I2618" s="142"/>
      <c r="O2618" s="142"/>
    </row>
    <row r="2619" spans="9:15" x14ac:dyDescent="0.25">
      <c r="I2619" s="142"/>
      <c r="O2619" s="142"/>
    </row>
    <row r="2620" spans="9:15" x14ac:dyDescent="0.25">
      <c r="I2620" s="142"/>
      <c r="O2620" s="142"/>
    </row>
    <row r="2621" spans="9:15" x14ac:dyDescent="0.25">
      <c r="I2621" s="142"/>
      <c r="O2621" s="142"/>
    </row>
    <row r="2622" spans="9:15" x14ac:dyDescent="0.25">
      <c r="I2622" s="142"/>
      <c r="O2622" s="142"/>
    </row>
    <row r="2623" spans="9:15" x14ac:dyDescent="0.25">
      <c r="I2623" s="142"/>
      <c r="O2623" s="142"/>
    </row>
    <row r="2624" spans="9:15" x14ac:dyDescent="0.25">
      <c r="I2624" s="142"/>
      <c r="O2624" s="142"/>
    </row>
    <row r="2625" spans="9:15" x14ac:dyDescent="0.25">
      <c r="I2625" s="142"/>
      <c r="O2625" s="142"/>
    </row>
    <row r="2626" spans="9:15" x14ac:dyDescent="0.25">
      <c r="I2626" s="142"/>
      <c r="O2626" s="142"/>
    </row>
    <row r="2627" spans="9:15" x14ac:dyDescent="0.25">
      <c r="I2627" s="142"/>
      <c r="O2627" s="142"/>
    </row>
    <row r="2628" spans="9:15" x14ac:dyDescent="0.25">
      <c r="I2628" s="142"/>
      <c r="O2628" s="142"/>
    </row>
    <row r="2629" spans="9:15" x14ac:dyDescent="0.25">
      <c r="I2629" s="142"/>
      <c r="O2629" s="142"/>
    </row>
    <row r="2630" spans="9:15" x14ac:dyDescent="0.25">
      <c r="I2630" s="142"/>
      <c r="O2630" s="142"/>
    </row>
    <row r="2631" spans="9:15" x14ac:dyDescent="0.25">
      <c r="I2631" s="142"/>
      <c r="O2631" s="142"/>
    </row>
    <row r="2632" spans="9:15" x14ac:dyDescent="0.25">
      <c r="I2632" s="142"/>
      <c r="O2632" s="142"/>
    </row>
    <row r="2633" spans="9:15" x14ac:dyDescent="0.25">
      <c r="I2633" s="142"/>
      <c r="O2633" s="142"/>
    </row>
    <row r="2634" spans="9:15" x14ac:dyDescent="0.25">
      <c r="I2634" s="142"/>
      <c r="O2634" s="142"/>
    </row>
    <row r="2635" spans="9:15" x14ac:dyDescent="0.25">
      <c r="I2635" s="142"/>
      <c r="O2635" s="142"/>
    </row>
    <row r="2636" spans="9:15" x14ac:dyDescent="0.25">
      <c r="I2636" s="142"/>
      <c r="O2636" s="142"/>
    </row>
    <row r="2637" spans="9:15" x14ac:dyDescent="0.25">
      <c r="I2637" s="142"/>
      <c r="O2637" s="142"/>
    </row>
    <row r="2638" spans="9:15" x14ac:dyDescent="0.25">
      <c r="I2638" s="142"/>
      <c r="O2638" s="142"/>
    </row>
    <row r="2639" spans="9:15" x14ac:dyDescent="0.25">
      <c r="I2639" s="142"/>
      <c r="O2639" s="142"/>
    </row>
    <row r="2640" spans="9:15" x14ac:dyDescent="0.25">
      <c r="I2640" s="142"/>
      <c r="O2640" s="142"/>
    </row>
    <row r="2641" spans="9:15" x14ac:dyDescent="0.25">
      <c r="I2641" s="142"/>
      <c r="O2641" s="142"/>
    </row>
    <row r="2642" spans="9:15" x14ac:dyDescent="0.25">
      <c r="I2642" s="142"/>
      <c r="O2642" s="142"/>
    </row>
    <row r="2643" spans="9:15" x14ac:dyDescent="0.25">
      <c r="I2643" s="142"/>
      <c r="O2643" s="142"/>
    </row>
    <row r="2644" spans="9:15" x14ac:dyDescent="0.25">
      <c r="I2644" s="142"/>
      <c r="O2644" s="142"/>
    </row>
    <row r="2645" spans="9:15" x14ac:dyDescent="0.25">
      <c r="I2645" s="142"/>
      <c r="O2645" s="142"/>
    </row>
    <row r="2646" spans="9:15" x14ac:dyDescent="0.25">
      <c r="I2646" s="142"/>
      <c r="O2646" s="142"/>
    </row>
    <row r="2647" spans="9:15" x14ac:dyDescent="0.25">
      <c r="I2647" s="142"/>
      <c r="O2647" s="142"/>
    </row>
    <row r="2648" spans="9:15" x14ac:dyDescent="0.25">
      <c r="I2648" s="142"/>
      <c r="O2648" s="142"/>
    </row>
    <row r="2649" spans="9:15" x14ac:dyDescent="0.25">
      <c r="I2649" s="142"/>
      <c r="O2649" s="142"/>
    </row>
    <row r="2650" spans="9:15" x14ac:dyDescent="0.25">
      <c r="I2650" s="142"/>
      <c r="O2650" s="142"/>
    </row>
    <row r="2651" spans="9:15" x14ac:dyDescent="0.25">
      <c r="I2651" s="142"/>
      <c r="O2651" s="142"/>
    </row>
    <row r="2652" spans="9:15" x14ac:dyDescent="0.25">
      <c r="I2652" s="142"/>
      <c r="O2652" s="142"/>
    </row>
    <row r="2653" spans="9:15" x14ac:dyDescent="0.25">
      <c r="I2653" s="142"/>
      <c r="O2653" s="142"/>
    </row>
    <row r="2654" spans="9:15" x14ac:dyDescent="0.25">
      <c r="I2654" s="142"/>
      <c r="O2654" s="142"/>
    </row>
    <row r="2655" spans="9:15" x14ac:dyDescent="0.25">
      <c r="I2655" s="142"/>
      <c r="O2655" s="142"/>
    </row>
    <row r="2656" spans="9:15" x14ac:dyDescent="0.25">
      <c r="I2656" s="142"/>
      <c r="O2656" s="142"/>
    </row>
    <row r="2657" spans="9:15" x14ac:dyDescent="0.25">
      <c r="I2657" s="142"/>
      <c r="O2657" s="142"/>
    </row>
    <row r="2658" spans="9:15" x14ac:dyDescent="0.25">
      <c r="I2658" s="142"/>
      <c r="O2658" s="142"/>
    </row>
    <row r="2659" spans="9:15" x14ac:dyDescent="0.25">
      <c r="I2659" s="142"/>
      <c r="O2659" s="142"/>
    </row>
    <row r="2660" spans="9:15" x14ac:dyDescent="0.25">
      <c r="I2660" s="142"/>
      <c r="O2660" s="142"/>
    </row>
    <row r="2661" spans="9:15" x14ac:dyDescent="0.25">
      <c r="I2661" s="142"/>
      <c r="O2661" s="142"/>
    </row>
    <row r="2662" spans="9:15" x14ac:dyDescent="0.25">
      <c r="I2662" s="142"/>
      <c r="O2662" s="142"/>
    </row>
    <row r="2663" spans="9:15" x14ac:dyDescent="0.25">
      <c r="I2663" s="142"/>
      <c r="O2663" s="142"/>
    </row>
    <row r="2664" spans="9:15" x14ac:dyDescent="0.25">
      <c r="I2664" s="142"/>
      <c r="O2664" s="142"/>
    </row>
    <row r="2665" spans="9:15" x14ac:dyDescent="0.25">
      <c r="I2665" s="142"/>
      <c r="O2665" s="142"/>
    </row>
    <row r="2666" spans="9:15" x14ac:dyDescent="0.25">
      <c r="I2666" s="142"/>
      <c r="O2666" s="142"/>
    </row>
    <row r="2667" spans="9:15" x14ac:dyDescent="0.25">
      <c r="I2667" s="142"/>
      <c r="O2667" s="142"/>
    </row>
    <row r="2668" spans="9:15" x14ac:dyDescent="0.25">
      <c r="I2668" s="142"/>
      <c r="O2668" s="142"/>
    </row>
    <row r="2669" spans="9:15" x14ac:dyDescent="0.25">
      <c r="I2669" s="142"/>
      <c r="O2669" s="142"/>
    </row>
    <row r="2670" spans="9:15" x14ac:dyDescent="0.25">
      <c r="I2670" s="142"/>
      <c r="O2670" s="142"/>
    </row>
    <row r="2671" spans="9:15" x14ac:dyDescent="0.25">
      <c r="I2671" s="142"/>
      <c r="O2671" s="142"/>
    </row>
    <row r="2672" spans="9:15" x14ac:dyDescent="0.25">
      <c r="I2672" s="142"/>
      <c r="O2672" s="142"/>
    </row>
    <row r="2673" spans="9:15" x14ac:dyDescent="0.25">
      <c r="I2673" s="142"/>
      <c r="O2673" s="142"/>
    </row>
    <row r="2674" spans="9:15" x14ac:dyDescent="0.25">
      <c r="I2674" s="142"/>
      <c r="O2674" s="142"/>
    </row>
    <row r="2675" spans="9:15" x14ac:dyDescent="0.25">
      <c r="I2675" s="142"/>
      <c r="O2675" s="142"/>
    </row>
    <row r="2676" spans="9:15" x14ac:dyDescent="0.25">
      <c r="I2676" s="142"/>
      <c r="O2676" s="142"/>
    </row>
    <row r="2677" spans="9:15" x14ac:dyDescent="0.25">
      <c r="I2677" s="142"/>
      <c r="O2677" s="142"/>
    </row>
    <row r="2678" spans="9:15" x14ac:dyDescent="0.25">
      <c r="I2678" s="142"/>
      <c r="O2678" s="142"/>
    </row>
    <row r="2679" spans="9:15" x14ac:dyDescent="0.25">
      <c r="I2679" s="142"/>
      <c r="O2679" s="142"/>
    </row>
    <row r="2680" spans="9:15" x14ac:dyDescent="0.25">
      <c r="I2680" s="142"/>
      <c r="O2680" s="142"/>
    </row>
    <row r="2681" spans="9:15" x14ac:dyDescent="0.25">
      <c r="I2681" s="142"/>
      <c r="O2681" s="142"/>
    </row>
    <row r="2682" spans="9:15" x14ac:dyDescent="0.25">
      <c r="I2682" s="142"/>
      <c r="O2682" s="142"/>
    </row>
    <row r="2683" spans="9:15" x14ac:dyDescent="0.25">
      <c r="I2683" s="142"/>
      <c r="O2683" s="142"/>
    </row>
    <row r="2684" spans="9:15" x14ac:dyDescent="0.25">
      <c r="I2684" s="142"/>
      <c r="O2684" s="142"/>
    </row>
    <row r="2685" spans="9:15" x14ac:dyDescent="0.25">
      <c r="I2685" s="142"/>
      <c r="O2685" s="142"/>
    </row>
    <row r="2686" spans="9:15" x14ac:dyDescent="0.25">
      <c r="I2686" s="142"/>
      <c r="O2686" s="142"/>
    </row>
    <row r="2687" spans="9:15" x14ac:dyDescent="0.25">
      <c r="I2687" s="142"/>
      <c r="O2687" s="142"/>
    </row>
    <row r="2688" spans="9:15" x14ac:dyDescent="0.25">
      <c r="I2688" s="142"/>
      <c r="O2688" s="142"/>
    </row>
    <row r="2689" spans="9:15" x14ac:dyDescent="0.25">
      <c r="I2689" s="142"/>
      <c r="O2689" s="142"/>
    </row>
    <row r="2690" spans="9:15" x14ac:dyDescent="0.25">
      <c r="I2690" s="142"/>
      <c r="O2690" s="142"/>
    </row>
    <row r="2691" spans="9:15" x14ac:dyDescent="0.25">
      <c r="I2691" s="142"/>
      <c r="O2691" s="142"/>
    </row>
    <row r="2692" spans="9:15" x14ac:dyDescent="0.25">
      <c r="I2692" s="142"/>
      <c r="O2692" s="142"/>
    </row>
    <row r="2693" spans="9:15" x14ac:dyDescent="0.25">
      <c r="I2693" s="142"/>
      <c r="O2693" s="142"/>
    </row>
    <row r="2694" spans="9:15" x14ac:dyDescent="0.25">
      <c r="I2694" s="142"/>
      <c r="O2694" s="142"/>
    </row>
    <row r="2695" spans="9:15" x14ac:dyDescent="0.25">
      <c r="I2695" s="142"/>
      <c r="O2695" s="142"/>
    </row>
    <row r="2696" spans="9:15" x14ac:dyDescent="0.25">
      <c r="I2696" s="142"/>
      <c r="O2696" s="142"/>
    </row>
    <row r="2697" spans="9:15" x14ac:dyDescent="0.25">
      <c r="I2697" s="142"/>
      <c r="O2697" s="142"/>
    </row>
    <row r="2698" spans="9:15" x14ac:dyDescent="0.25">
      <c r="I2698" s="142"/>
      <c r="O2698" s="142"/>
    </row>
    <row r="2699" spans="9:15" x14ac:dyDescent="0.25">
      <c r="I2699" s="142"/>
      <c r="O2699" s="142"/>
    </row>
    <row r="2700" spans="9:15" x14ac:dyDescent="0.25">
      <c r="I2700" s="142"/>
      <c r="O2700" s="142"/>
    </row>
    <row r="2701" spans="9:15" x14ac:dyDescent="0.25">
      <c r="I2701" s="142"/>
      <c r="O2701" s="142"/>
    </row>
    <row r="2702" spans="9:15" x14ac:dyDescent="0.25">
      <c r="I2702" s="142"/>
      <c r="O2702" s="142"/>
    </row>
    <row r="2703" spans="9:15" x14ac:dyDescent="0.25">
      <c r="I2703" s="142"/>
      <c r="O2703" s="142"/>
    </row>
    <row r="2704" spans="9:15" x14ac:dyDescent="0.25">
      <c r="I2704" s="142"/>
      <c r="O2704" s="142"/>
    </row>
    <row r="2705" spans="9:15" x14ac:dyDescent="0.25">
      <c r="I2705" s="142"/>
      <c r="O2705" s="142"/>
    </row>
    <row r="2706" spans="9:15" x14ac:dyDescent="0.25">
      <c r="I2706" s="142"/>
      <c r="O2706" s="142"/>
    </row>
    <row r="2707" spans="9:15" x14ac:dyDescent="0.25">
      <c r="I2707" s="142"/>
      <c r="O2707" s="142"/>
    </row>
    <row r="2708" spans="9:15" x14ac:dyDescent="0.25">
      <c r="I2708" s="142"/>
      <c r="O2708" s="142"/>
    </row>
    <row r="2709" spans="9:15" x14ac:dyDescent="0.25">
      <c r="I2709" s="142"/>
      <c r="O2709" s="142"/>
    </row>
    <row r="2710" spans="9:15" x14ac:dyDescent="0.25">
      <c r="I2710" s="142"/>
      <c r="O2710" s="142"/>
    </row>
    <row r="2711" spans="9:15" x14ac:dyDescent="0.25">
      <c r="I2711" s="142"/>
      <c r="O2711" s="142"/>
    </row>
    <row r="2712" spans="9:15" x14ac:dyDescent="0.25">
      <c r="I2712" s="142"/>
      <c r="O2712" s="142"/>
    </row>
    <row r="2713" spans="9:15" x14ac:dyDescent="0.25">
      <c r="I2713" s="142"/>
      <c r="O2713" s="142"/>
    </row>
    <row r="2714" spans="9:15" x14ac:dyDescent="0.25">
      <c r="I2714" s="142"/>
      <c r="O2714" s="142"/>
    </row>
    <row r="2715" spans="9:15" x14ac:dyDescent="0.25">
      <c r="I2715" s="142"/>
      <c r="O2715" s="142"/>
    </row>
    <row r="2716" spans="9:15" x14ac:dyDescent="0.25">
      <c r="I2716" s="142"/>
      <c r="O2716" s="142"/>
    </row>
    <row r="2717" spans="9:15" x14ac:dyDescent="0.25">
      <c r="I2717" s="142"/>
      <c r="O2717" s="142"/>
    </row>
    <row r="2718" spans="9:15" x14ac:dyDescent="0.25">
      <c r="I2718" s="142"/>
      <c r="O2718" s="142"/>
    </row>
    <row r="2719" spans="9:15" x14ac:dyDescent="0.25">
      <c r="I2719" s="142"/>
      <c r="O2719" s="142"/>
    </row>
    <row r="2720" spans="9:15" x14ac:dyDescent="0.25">
      <c r="I2720" s="142"/>
      <c r="O2720" s="142"/>
    </row>
    <row r="2721" spans="9:15" x14ac:dyDescent="0.25">
      <c r="I2721" s="142"/>
      <c r="O2721" s="142"/>
    </row>
    <row r="2722" spans="9:15" x14ac:dyDescent="0.25">
      <c r="I2722" s="142"/>
      <c r="O2722" s="142"/>
    </row>
    <row r="2723" spans="9:15" x14ac:dyDescent="0.25">
      <c r="I2723" s="142"/>
      <c r="O2723" s="142"/>
    </row>
    <row r="2724" spans="9:15" x14ac:dyDescent="0.25">
      <c r="I2724" s="142"/>
      <c r="O2724" s="142"/>
    </row>
    <row r="2725" spans="9:15" x14ac:dyDescent="0.25">
      <c r="I2725" s="142"/>
      <c r="O2725" s="142"/>
    </row>
    <row r="2726" spans="9:15" x14ac:dyDescent="0.25">
      <c r="I2726" s="142"/>
      <c r="O2726" s="142"/>
    </row>
    <row r="2727" spans="9:15" x14ac:dyDescent="0.25">
      <c r="I2727" s="142"/>
      <c r="O2727" s="142"/>
    </row>
    <row r="2728" spans="9:15" x14ac:dyDescent="0.25">
      <c r="I2728" s="142"/>
      <c r="O2728" s="142"/>
    </row>
    <row r="2729" spans="9:15" x14ac:dyDescent="0.25">
      <c r="I2729" s="142"/>
      <c r="O2729" s="142"/>
    </row>
    <row r="2730" spans="9:15" x14ac:dyDescent="0.25">
      <c r="I2730" s="142"/>
      <c r="O2730" s="142"/>
    </row>
    <row r="2731" spans="9:15" x14ac:dyDescent="0.25">
      <c r="I2731" s="142"/>
      <c r="O2731" s="142"/>
    </row>
    <row r="2732" spans="9:15" x14ac:dyDescent="0.25">
      <c r="I2732" s="142"/>
      <c r="O2732" s="142"/>
    </row>
    <row r="2733" spans="9:15" x14ac:dyDescent="0.25">
      <c r="I2733" s="142"/>
      <c r="O2733" s="142"/>
    </row>
    <row r="2734" spans="9:15" x14ac:dyDescent="0.25">
      <c r="I2734" s="142"/>
      <c r="O2734" s="142"/>
    </row>
    <row r="2735" spans="9:15" x14ac:dyDescent="0.25">
      <c r="I2735" s="142"/>
      <c r="O2735" s="142"/>
    </row>
    <row r="2736" spans="9:15" x14ac:dyDescent="0.25">
      <c r="I2736" s="142"/>
      <c r="O2736" s="142"/>
    </row>
    <row r="2737" spans="9:15" x14ac:dyDescent="0.25">
      <c r="I2737" s="142"/>
      <c r="O2737" s="142"/>
    </row>
    <row r="2738" spans="9:15" x14ac:dyDescent="0.25">
      <c r="I2738" s="142"/>
      <c r="O2738" s="142"/>
    </row>
    <row r="2739" spans="9:15" x14ac:dyDescent="0.25">
      <c r="I2739" s="142"/>
      <c r="O2739" s="142"/>
    </row>
    <row r="2740" spans="9:15" x14ac:dyDescent="0.25">
      <c r="I2740" s="142"/>
      <c r="O2740" s="142"/>
    </row>
    <row r="2741" spans="9:15" x14ac:dyDescent="0.25">
      <c r="I2741" s="142"/>
      <c r="O2741" s="142"/>
    </row>
    <row r="2742" spans="9:15" x14ac:dyDescent="0.25">
      <c r="I2742" s="142"/>
      <c r="O2742" s="142"/>
    </row>
    <row r="2743" spans="9:15" x14ac:dyDescent="0.25">
      <c r="I2743" s="142"/>
      <c r="O2743" s="142"/>
    </row>
    <row r="2744" spans="9:15" x14ac:dyDescent="0.25">
      <c r="I2744" s="142"/>
      <c r="O2744" s="142"/>
    </row>
    <row r="2745" spans="9:15" x14ac:dyDescent="0.25">
      <c r="I2745" s="142"/>
      <c r="O2745" s="142"/>
    </row>
    <row r="2746" spans="9:15" x14ac:dyDescent="0.25">
      <c r="I2746" s="142"/>
      <c r="O2746" s="142"/>
    </row>
    <row r="2747" spans="9:15" x14ac:dyDescent="0.25">
      <c r="I2747" s="142"/>
      <c r="O2747" s="142"/>
    </row>
    <row r="2748" spans="9:15" x14ac:dyDescent="0.25">
      <c r="I2748" s="142"/>
      <c r="O2748" s="142"/>
    </row>
    <row r="2749" spans="9:15" x14ac:dyDescent="0.25">
      <c r="I2749" s="142"/>
      <c r="O2749" s="142"/>
    </row>
    <row r="2750" spans="9:15" x14ac:dyDescent="0.25">
      <c r="I2750" s="142"/>
      <c r="O2750" s="142"/>
    </row>
    <row r="2751" spans="9:15" x14ac:dyDescent="0.25">
      <c r="I2751" s="142"/>
      <c r="O2751" s="142"/>
    </row>
    <row r="2752" spans="9:15" x14ac:dyDescent="0.25">
      <c r="I2752" s="142"/>
      <c r="O2752" s="142"/>
    </row>
    <row r="2753" spans="9:15" x14ac:dyDescent="0.25">
      <c r="I2753" s="142"/>
      <c r="O2753" s="142"/>
    </row>
    <row r="2754" spans="9:15" x14ac:dyDescent="0.25">
      <c r="I2754" s="142"/>
      <c r="O2754" s="142"/>
    </row>
    <row r="2755" spans="9:15" x14ac:dyDescent="0.25">
      <c r="I2755" s="142"/>
      <c r="O2755" s="142"/>
    </row>
    <row r="2756" spans="9:15" x14ac:dyDescent="0.25">
      <c r="I2756" s="142"/>
      <c r="O2756" s="142"/>
    </row>
    <row r="2757" spans="9:15" x14ac:dyDescent="0.25">
      <c r="I2757" s="142"/>
      <c r="O2757" s="142"/>
    </row>
    <row r="2758" spans="9:15" x14ac:dyDescent="0.25">
      <c r="I2758" s="142"/>
      <c r="O2758" s="142"/>
    </row>
    <row r="2759" spans="9:15" x14ac:dyDescent="0.25">
      <c r="I2759" s="142"/>
      <c r="O2759" s="142"/>
    </row>
    <row r="2760" spans="9:15" x14ac:dyDescent="0.25">
      <c r="I2760" s="142"/>
      <c r="O2760" s="142"/>
    </row>
    <row r="2761" spans="9:15" x14ac:dyDescent="0.25">
      <c r="I2761" s="142"/>
      <c r="O2761" s="142"/>
    </row>
    <row r="2762" spans="9:15" x14ac:dyDescent="0.25">
      <c r="I2762" s="142"/>
      <c r="O2762" s="142"/>
    </row>
    <row r="2763" spans="9:15" x14ac:dyDescent="0.25">
      <c r="I2763" s="142"/>
      <c r="O2763" s="142"/>
    </row>
    <row r="2764" spans="9:15" x14ac:dyDescent="0.25">
      <c r="I2764" s="142"/>
      <c r="O2764" s="142"/>
    </row>
    <row r="2765" spans="9:15" x14ac:dyDescent="0.25">
      <c r="I2765" s="142"/>
      <c r="O2765" s="142"/>
    </row>
    <row r="2766" spans="9:15" x14ac:dyDescent="0.25">
      <c r="I2766" s="142"/>
      <c r="O2766" s="142"/>
    </row>
    <row r="2767" spans="9:15" x14ac:dyDescent="0.25">
      <c r="I2767" s="142"/>
      <c r="O2767" s="142"/>
    </row>
    <row r="2768" spans="9:15" x14ac:dyDescent="0.25">
      <c r="I2768" s="142"/>
      <c r="O2768" s="142"/>
    </row>
    <row r="2769" spans="9:15" x14ac:dyDescent="0.25">
      <c r="I2769" s="142"/>
      <c r="O2769" s="142"/>
    </row>
    <row r="2770" spans="9:15" x14ac:dyDescent="0.25">
      <c r="I2770" s="142"/>
      <c r="O2770" s="142"/>
    </row>
    <row r="2771" spans="9:15" x14ac:dyDescent="0.25">
      <c r="I2771" s="142"/>
      <c r="O2771" s="142"/>
    </row>
    <row r="2772" spans="9:15" x14ac:dyDescent="0.25">
      <c r="I2772" s="142"/>
      <c r="O2772" s="142"/>
    </row>
    <row r="2773" spans="9:15" x14ac:dyDescent="0.25">
      <c r="I2773" s="142"/>
      <c r="O2773" s="142"/>
    </row>
    <row r="2774" spans="9:15" x14ac:dyDescent="0.25">
      <c r="I2774" s="142"/>
      <c r="O2774" s="142"/>
    </row>
    <row r="2775" spans="9:15" x14ac:dyDescent="0.25">
      <c r="I2775" s="142"/>
      <c r="O2775" s="142"/>
    </row>
    <row r="2776" spans="9:15" x14ac:dyDescent="0.25">
      <c r="I2776" s="142"/>
      <c r="O2776" s="142"/>
    </row>
    <row r="2777" spans="9:15" x14ac:dyDescent="0.25">
      <c r="I2777" s="142"/>
      <c r="O2777" s="142"/>
    </row>
    <row r="2778" spans="9:15" x14ac:dyDescent="0.25">
      <c r="I2778" s="142"/>
      <c r="O2778" s="142"/>
    </row>
    <row r="2779" spans="9:15" x14ac:dyDescent="0.25">
      <c r="I2779" s="142"/>
      <c r="O2779" s="142"/>
    </row>
    <row r="2780" spans="9:15" x14ac:dyDescent="0.25">
      <c r="I2780" s="142"/>
      <c r="O2780" s="142"/>
    </row>
    <row r="2781" spans="9:15" x14ac:dyDescent="0.25">
      <c r="I2781" s="142"/>
      <c r="O2781" s="142"/>
    </row>
    <row r="2782" spans="9:15" x14ac:dyDescent="0.25">
      <c r="I2782" s="142"/>
      <c r="O2782" s="142"/>
    </row>
    <row r="2783" spans="9:15" x14ac:dyDescent="0.25">
      <c r="I2783" s="142"/>
      <c r="O2783" s="142"/>
    </row>
    <row r="2784" spans="9:15" x14ac:dyDescent="0.25">
      <c r="I2784" s="142"/>
      <c r="O2784" s="142"/>
    </row>
    <row r="2785" spans="9:15" x14ac:dyDescent="0.25">
      <c r="I2785" s="142"/>
      <c r="O2785" s="142"/>
    </row>
    <row r="2786" spans="9:15" x14ac:dyDescent="0.25">
      <c r="I2786" s="142"/>
      <c r="O2786" s="142"/>
    </row>
    <row r="2787" spans="9:15" x14ac:dyDescent="0.25">
      <c r="I2787" s="142"/>
      <c r="O2787" s="142"/>
    </row>
    <row r="2788" spans="9:15" x14ac:dyDescent="0.25">
      <c r="I2788" s="142"/>
      <c r="O2788" s="142"/>
    </row>
    <row r="2789" spans="9:15" x14ac:dyDescent="0.25">
      <c r="I2789" s="142"/>
      <c r="O2789" s="142"/>
    </row>
    <row r="2790" spans="9:15" x14ac:dyDescent="0.25">
      <c r="I2790" s="142"/>
      <c r="O2790" s="142"/>
    </row>
    <row r="2791" spans="9:15" x14ac:dyDescent="0.25">
      <c r="I2791" s="142"/>
      <c r="O2791" s="142"/>
    </row>
    <row r="2792" spans="9:15" x14ac:dyDescent="0.25">
      <c r="I2792" s="142"/>
      <c r="O2792" s="142"/>
    </row>
    <row r="2793" spans="9:15" x14ac:dyDescent="0.25">
      <c r="I2793" s="142"/>
      <c r="O2793" s="142"/>
    </row>
    <row r="2794" spans="9:15" x14ac:dyDescent="0.25">
      <c r="I2794" s="142"/>
      <c r="O2794" s="142"/>
    </row>
    <row r="2795" spans="9:15" x14ac:dyDescent="0.25">
      <c r="I2795" s="142"/>
      <c r="O2795" s="142"/>
    </row>
    <row r="2796" spans="9:15" x14ac:dyDescent="0.25">
      <c r="I2796" s="142"/>
      <c r="O2796" s="142"/>
    </row>
    <row r="2797" spans="9:15" x14ac:dyDescent="0.25">
      <c r="I2797" s="142"/>
      <c r="O2797" s="142"/>
    </row>
    <row r="2798" spans="9:15" x14ac:dyDescent="0.25">
      <c r="I2798" s="142"/>
      <c r="O2798" s="142"/>
    </row>
    <row r="2799" spans="9:15" x14ac:dyDescent="0.25">
      <c r="I2799" s="142"/>
      <c r="O2799" s="142"/>
    </row>
    <row r="2800" spans="9:15" x14ac:dyDescent="0.25">
      <c r="I2800" s="142"/>
      <c r="O2800" s="142"/>
    </row>
    <row r="2801" spans="9:15" x14ac:dyDescent="0.25">
      <c r="I2801" s="142"/>
      <c r="O2801" s="142"/>
    </row>
    <row r="2802" spans="9:15" x14ac:dyDescent="0.25">
      <c r="I2802" s="142"/>
      <c r="O2802" s="142"/>
    </row>
    <row r="2803" spans="9:15" x14ac:dyDescent="0.25">
      <c r="I2803" s="142"/>
      <c r="O2803" s="142"/>
    </row>
    <row r="2804" spans="9:15" x14ac:dyDescent="0.25">
      <c r="I2804" s="142"/>
      <c r="O2804" s="142"/>
    </row>
    <row r="2805" spans="9:15" x14ac:dyDescent="0.25">
      <c r="I2805" s="142"/>
      <c r="O2805" s="142"/>
    </row>
    <row r="2806" spans="9:15" x14ac:dyDescent="0.25">
      <c r="I2806" s="142"/>
      <c r="O2806" s="142"/>
    </row>
    <row r="2807" spans="9:15" x14ac:dyDescent="0.25">
      <c r="I2807" s="142"/>
      <c r="O2807" s="142"/>
    </row>
    <row r="2808" spans="9:15" x14ac:dyDescent="0.25">
      <c r="I2808" s="142"/>
      <c r="O2808" s="142"/>
    </row>
    <row r="2809" spans="9:15" x14ac:dyDescent="0.25">
      <c r="I2809" s="142"/>
      <c r="O2809" s="142"/>
    </row>
    <row r="2810" spans="9:15" x14ac:dyDescent="0.25">
      <c r="I2810" s="142"/>
      <c r="O2810" s="142"/>
    </row>
    <row r="2811" spans="9:15" x14ac:dyDescent="0.25">
      <c r="I2811" s="142"/>
      <c r="O2811" s="142"/>
    </row>
    <row r="2812" spans="9:15" x14ac:dyDescent="0.25">
      <c r="I2812" s="142"/>
      <c r="O2812" s="142"/>
    </row>
    <row r="2813" spans="9:15" x14ac:dyDescent="0.25">
      <c r="I2813" s="142"/>
      <c r="O2813" s="142"/>
    </row>
    <row r="2814" spans="9:15" x14ac:dyDescent="0.25">
      <c r="I2814" s="142"/>
      <c r="O2814" s="142"/>
    </row>
    <row r="2815" spans="9:15" x14ac:dyDescent="0.25">
      <c r="I2815" s="142"/>
      <c r="O2815" s="142"/>
    </row>
    <row r="2816" spans="9:15" x14ac:dyDescent="0.25">
      <c r="I2816" s="142"/>
      <c r="O2816" s="142"/>
    </row>
    <row r="2817" spans="9:15" x14ac:dyDescent="0.25">
      <c r="I2817" s="142"/>
      <c r="O2817" s="142"/>
    </row>
    <row r="2818" spans="9:15" x14ac:dyDescent="0.25">
      <c r="I2818" s="142"/>
      <c r="O2818" s="142"/>
    </row>
    <row r="2819" spans="9:15" x14ac:dyDescent="0.25">
      <c r="I2819" s="142"/>
      <c r="O2819" s="142"/>
    </row>
    <row r="2820" spans="9:15" x14ac:dyDescent="0.25">
      <c r="I2820" s="142"/>
      <c r="O2820" s="142"/>
    </row>
    <row r="2821" spans="9:15" x14ac:dyDescent="0.25">
      <c r="I2821" s="142"/>
      <c r="O2821" s="142"/>
    </row>
    <row r="2822" spans="9:15" x14ac:dyDescent="0.25">
      <c r="I2822" s="142"/>
      <c r="O2822" s="142"/>
    </row>
    <row r="2823" spans="9:15" x14ac:dyDescent="0.25">
      <c r="I2823" s="142"/>
      <c r="O2823" s="142"/>
    </row>
    <row r="2824" spans="9:15" x14ac:dyDescent="0.25">
      <c r="I2824" s="142"/>
      <c r="O2824" s="142"/>
    </row>
    <row r="2825" spans="9:15" x14ac:dyDescent="0.25">
      <c r="I2825" s="142"/>
      <c r="O2825" s="142"/>
    </row>
    <row r="2826" spans="9:15" x14ac:dyDescent="0.25">
      <c r="I2826" s="142"/>
      <c r="O2826" s="142"/>
    </row>
    <row r="2827" spans="9:15" x14ac:dyDescent="0.25">
      <c r="I2827" s="142"/>
      <c r="O2827" s="142"/>
    </row>
    <row r="2828" spans="9:15" x14ac:dyDescent="0.25">
      <c r="I2828" s="142"/>
      <c r="O2828" s="142"/>
    </row>
    <row r="2829" spans="9:15" x14ac:dyDescent="0.25">
      <c r="I2829" s="142"/>
      <c r="O2829" s="142"/>
    </row>
    <row r="2830" spans="9:15" x14ac:dyDescent="0.25">
      <c r="I2830" s="142"/>
      <c r="O2830" s="142"/>
    </row>
    <row r="2831" spans="9:15" x14ac:dyDescent="0.25">
      <c r="I2831" s="142"/>
      <c r="O2831" s="142"/>
    </row>
    <row r="2832" spans="9:15" x14ac:dyDescent="0.25">
      <c r="I2832" s="142"/>
      <c r="O2832" s="142"/>
    </row>
    <row r="2833" spans="9:15" x14ac:dyDescent="0.25">
      <c r="I2833" s="142"/>
      <c r="O2833" s="142"/>
    </row>
    <row r="2834" spans="9:15" x14ac:dyDescent="0.25">
      <c r="I2834" s="142"/>
      <c r="O2834" s="142"/>
    </row>
    <row r="2835" spans="9:15" x14ac:dyDescent="0.25">
      <c r="I2835" s="142"/>
      <c r="O2835" s="142"/>
    </row>
    <row r="2836" spans="9:15" x14ac:dyDescent="0.25">
      <c r="I2836" s="142"/>
      <c r="O2836" s="142"/>
    </row>
    <row r="2837" spans="9:15" x14ac:dyDescent="0.25">
      <c r="I2837" s="142"/>
      <c r="O2837" s="142"/>
    </row>
    <row r="2838" spans="9:15" x14ac:dyDescent="0.25">
      <c r="I2838" s="142"/>
      <c r="O2838" s="142"/>
    </row>
    <row r="2839" spans="9:15" x14ac:dyDescent="0.25">
      <c r="I2839" s="142"/>
      <c r="O2839" s="142"/>
    </row>
    <row r="2840" spans="9:15" x14ac:dyDescent="0.25">
      <c r="I2840" s="142"/>
      <c r="O2840" s="142"/>
    </row>
    <row r="2841" spans="9:15" x14ac:dyDescent="0.25">
      <c r="I2841" s="142"/>
      <c r="O2841" s="142"/>
    </row>
    <row r="2842" spans="9:15" x14ac:dyDescent="0.25">
      <c r="I2842" s="142"/>
      <c r="O2842" s="142"/>
    </row>
    <row r="2843" spans="9:15" x14ac:dyDescent="0.25">
      <c r="I2843" s="142"/>
      <c r="O2843" s="142"/>
    </row>
    <row r="2844" spans="9:15" x14ac:dyDescent="0.25">
      <c r="I2844" s="142"/>
      <c r="O2844" s="142"/>
    </row>
    <row r="2845" spans="9:15" x14ac:dyDescent="0.25">
      <c r="I2845" s="142"/>
      <c r="O2845" s="142"/>
    </row>
    <row r="2846" spans="9:15" x14ac:dyDescent="0.25">
      <c r="I2846" s="142"/>
      <c r="O2846" s="142"/>
    </row>
    <row r="2847" spans="9:15" x14ac:dyDescent="0.25">
      <c r="I2847" s="142"/>
      <c r="O2847" s="142"/>
    </row>
    <row r="2848" spans="9:15" x14ac:dyDescent="0.25">
      <c r="I2848" s="142"/>
      <c r="O2848" s="142"/>
    </row>
    <row r="2849" spans="9:15" x14ac:dyDescent="0.25">
      <c r="I2849" s="142"/>
      <c r="O2849" s="142"/>
    </row>
    <row r="2850" spans="9:15" x14ac:dyDescent="0.25">
      <c r="I2850" s="142"/>
      <c r="O2850" s="142"/>
    </row>
    <row r="2851" spans="9:15" x14ac:dyDescent="0.25">
      <c r="I2851" s="142"/>
      <c r="O2851" s="142"/>
    </row>
    <row r="2852" spans="9:15" x14ac:dyDescent="0.25">
      <c r="I2852" s="142"/>
      <c r="O2852" s="142"/>
    </row>
    <row r="2853" spans="9:15" x14ac:dyDescent="0.25">
      <c r="I2853" s="142"/>
      <c r="O2853" s="142"/>
    </row>
    <row r="2854" spans="9:15" x14ac:dyDescent="0.25">
      <c r="I2854" s="142"/>
      <c r="O2854" s="142"/>
    </row>
    <row r="2855" spans="9:15" x14ac:dyDescent="0.25">
      <c r="I2855" s="142"/>
      <c r="O2855" s="142"/>
    </row>
    <row r="2856" spans="9:15" x14ac:dyDescent="0.25">
      <c r="I2856" s="142"/>
      <c r="O2856" s="142"/>
    </row>
    <row r="2857" spans="9:15" x14ac:dyDescent="0.25">
      <c r="I2857" s="142"/>
      <c r="O2857" s="142"/>
    </row>
    <row r="2858" spans="9:15" x14ac:dyDescent="0.25">
      <c r="I2858" s="142"/>
      <c r="O2858" s="142"/>
    </row>
    <row r="2859" spans="9:15" x14ac:dyDescent="0.25">
      <c r="I2859" s="142"/>
      <c r="O2859" s="142"/>
    </row>
    <row r="2860" spans="9:15" x14ac:dyDescent="0.25">
      <c r="I2860" s="142"/>
      <c r="O2860" s="142"/>
    </row>
    <row r="2861" spans="9:15" x14ac:dyDescent="0.25">
      <c r="I2861" s="142"/>
      <c r="O2861" s="142"/>
    </row>
    <row r="2862" spans="9:15" x14ac:dyDescent="0.25">
      <c r="I2862" s="142"/>
      <c r="O2862" s="142"/>
    </row>
    <row r="2863" spans="9:15" x14ac:dyDescent="0.25">
      <c r="I2863" s="142"/>
      <c r="O2863" s="142"/>
    </row>
    <row r="2864" spans="9:15" x14ac:dyDescent="0.25">
      <c r="I2864" s="142"/>
      <c r="O2864" s="142"/>
    </row>
    <row r="2865" spans="9:15" x14ac:dyDescent="0.25">
      <c r="I2865" s="142"/>
      <c r="O2865" s="142"/>
    </row>
    <row r="2866" spans="9:15" x14ac:dyDescent="0.25">
      <c r="I2866" s="142"/>
      <c r="O2866" s="142"/>
    </row>
    <row r="2867" spans="9:15" x14ac:dyDescent="0.25">
      <c r="I2867" s="142"/>
      <c r="O2867" s="142"/>
    </row>
    <row r="2868" spans="9:15" x14ac:dyDescent="0.25">
      <c r="I2868" s="142"/>
      <c r="O2868" s="142"/>
    </row>
    <row r="2869" spans="9:15" x14ac:dyDescent="0.25">
      <c r="I2869" s="142"/>
      <c r="O2869" s="142"/>
    </row>
    <row r="2870" spans="9:15" x14ac:dyDescent="0.25">
      <c r="I2870" s="142"/>
      <c r="O2870" s="142"/>
    </row>
    <row r="2871" spans="9:15" x14ac:dyDescent="0.25">
      <c r="I2871" s="142"/>
      <c r="O2871" s="142"/>
    </row>
    <row r="2872" spans="9:15" x14ac:dyDescent="0.25">
      <c r="I2872" s="142"/>
      <c r="O2872" s="142"/>
    </row>
    <row r="2873" spans="9:15" x14ac:dyDescent="0.25">
      <c r="I2873" s="142"/>
      <c r="O2873" s="142"/>
    </row>
    <row r="2874" spans="9:15" x14ac:dyDescent="0.25">
      <c r="I2874" s="142"/>
      <c r="O2874" s="142"/>
    </row>
    <row r="2875" spans="9:15" x14ac:dyDescent="0.25">
      <c r="I2875" s="142"/>
      <c r="O2875" s="142"/>
    </row>
    <row r="2876" spans="9:15" x14ac:dyDescent="0.25">
      <c r="I2876" s="142"/>
      <c r="O2876" s="142"/>
    </row>
    <row r="2877" spans="9:15" x14ac:dyDescent="0.25">
      <c r="I2877" s="142"/>
      <c r="O2877" s="142"/>
    </row>
    <row r="2878" spans="9:15" x14ac:dyDescent="0.25">
      <c r="I2878" s="142"/>
      <c r="O2878" s="142"/>
    </row>
    <row r="2879" spans="9:15" x14ac:dyDescent="0.25">
      <c r="I2879" s="142"/>
      <c r="O2879" s="142"/>
    </row>
    <row r="2880" spans="9:15" x14ac:dyDescent="0.25">
      <c r="I2880" s="142"/>
      <c r="O2880" s="142"/>
    </row>
    <row r="2881" spans="9:15" x14ac:dyDescent="0.25">
      <c r="I2881" s="142"/>
      <c r="O2881" s="142"/>
    </row>
    <row r="2882" spans="9:15" x14ac:dyDescent="0.25">
      <c r="I2882" s="142"/>
      <c r="O2882" s="142"/>
    </row>
    <row r="2883" spans="9:15" x14ac:dyDescent="0.25">
      <c r="I2883" s="142"/>
      <c r="O2883" s="142"/>
    </row>
    <row r="2884" spans="9:15" x14ac:dyDescent="0.25">
      <c r="I2884" s="142"/>
      <c r="O2884" s="142"/>
    </row>
    <row r="2885" spans="9:15" x14ac:dyDescent="0.25">
      <c r="I2885" s="142"/>
      <c r="O2885" s="142"/>
    </row>
    <row r="2886" spans="9:15" x14ac:dyDescent="0.25">
      <c r="I2886" s="142"/>
      <c r="O2886" s="142"/>
    </row>
    <row r="2887" spans="9:15" x14ac:dyDescent="0.25">
      <c r="I2887" s="142"/>
      <c r="O2887" s="142"/>
    </row>
    <row r="2888" spans="9:15" x14ac:dyDescent="0.25">
      <c r="I2888" s="142"/>
      <c r="O2888" s="142"/>
    </row>
    <row r="2889" spans="9:15" x14ac:dyDescent="0.25">
      <c r="I2889" s="142"/>
      <c r="O2889" s="142"/>
    </row>
    <row r="2890" spans="9:15" x14ac:dyDescent="0.25">
      <c r="I2890" s="142"/>
      <c r="O2890" s="142"/>
    </row>
    <row r="2891" spans="9:15" x14ac:dyDescent="0.25">
      <c r="I2891" s="142"/>
      <c r="O2891" s="142"/>
    </row>
    <row r="2892" spans="9:15" x14ac:dyDescent="0.25">
      <c r="I2892" s="142"/>
      <c r="O2892" s="142"/>
    </row>
    <row r="2893" spans="9:15" x14ac:dyDescent="0.25">
      <c r="I2893" s="142"/>
      <c r="O2893" s="142"/>
    </row>
    <row r="2894" spans="9:15" x14ac:dyDescent="0.25">
      <c r="I2894" s="142"/>
      <c r="O2894" s="142"/>
    </row>
    <row r="2895" spans="9:15" x14ac:dyDescent="0.25">
      <c r="I2895" s="142"/>
      <c r="O2895" s="142"/>
    </row>
    <row r="2896" spans="9:15" x14ac:dyDescent="0.25">
      <c r="I2896" s="142"/>
      <c r="O2896" s="142"/>
    </row>
    <row r="2897" spans="9:15" x14ac:dyDescent="0.25">
      <c r="I2897" s="142"/>
      <c r="O2897" s="142"/>
    </row>
    <row r="2898" spans="9:15" x14ac:dyDescent="0.25">
      <c r="I2898" s="142"/>
      <c r="O2898" s="142"/>
    </row>
    <row r="2899" spans="9:15" x14ac:dyDescent="0.25">
      <c r="I2899" s="142"/>
      <c r="O2899" s="142"/>
    </row>
    <row r="2900" spans="9:15" x14ac:dyDescent="0.25">
      <c r="I2900" s="142"/>
      <c r="O2900" s="142"/>
    </row>
    <row r="2901" spans="9:15" x14ac:dyDescent="0.25">
      <c r="I2901" s="142"/>
      <c r="O2901" s="142"/>
    </row>
    <row r="2902" spans="9:15" x14ac:dyDescent="0.25">
      <c r="I2902" s="142"/>
      <c r="O2902" s="142"/>
    </row>
    <row r="2903" spans="9:15" x14ac:dyDescent="0.25">
      <c r="I2903" s="142"/>
      <c r="O2903" s="142"/>
    </row>
    <row r="2904" spans="9:15" x14ac:dyDescent="0.25">
      <c r="I2904" s="142"/>
      <c r="O2904" s="142"/>
    </row>
    <row r="2905" spans="9:15" x14ac:dyDescent="0.25">
      <c r="I2905" s="142"/>
      <c r="O2905" s="142"/>
    </row>
    <row r="2906" spans="9:15" x14ac:dyDescent="0.25">
      <c r="I2906" s="142"/>
      <c r="O2906" s="142"/>
    </row>
    <row r="2907" spans="9:15" x14ac:dyDescent="0.25">
      <c r="I2907" s="142"/>
      <c r="O2907" s="142"/>
    </row>
    <row r="2908" spans="9:15" x14ac:dyDescent="0.25">
      <c r="I2908" s="142"/>
      <c r="O2908" s="142"/>
    </row>
    <row r="2909" spans="9:15" x14ac:dyDescent="0.25">
      <c r="I2909" s="142"/>
      <c r="O2909" s="142"/>
    </row>
    <row r="2910" spans="9:15" x14ac:dyDescent="0.25">
      <c r="I2910" s="142"/>
      <c r="O2910" s="142"/>
    </row>
    <row r="2911" spans="9:15" x14ac:dyDescent="0.25">
      <c r="I2911" s="142"/>
      <c r="O2911" s="142"/>
    </row>
    <row r="2912" spans="9:15" x14ac:dyDescent="0.25">
      <c r="I2912" s="142"/>
      <c r="O2912" s="142"/>
    </row>
    <row r="2913" spans="9:15" x14ac:dyDescent="0.25">
      <c r="I2913" s="142"/>
      <c r="O2913" s="142"/>
    </row>
    <row r="2914" spans="9:15" x14ac:dyDescent="0.25">
      <c r="I2914" s="142"/>
      <c r="O2914" s="142"/>
    </row>
    <row r="2915" spans="9:15" x14ac:dyDescent="0.25">
      <c r="I2915" s="142"/>
      <c r="O2915" s="142"/>
    </row>
    <row r="2916" spans="9:15" x14ac:dyDescent="0.25">
      <c r="I2916" s="142"/>
      <c r="O2916" s="142"/>
    </row>
    <row r="2917" spans="9:15" x14ac:dyDescent="0.25">
      <c r="I2917" s="142"/>
      <c r="O2917" s="142"/>
    </row>
    <row r="2918" spans="9:15" x14ac:dyDescent="0.25">
      <c r="I2918" s="142"/>
      <c r="O2918" s="142"/>
    </row>
    <row r="2919" spans="9:15" x14ac:dyDescent="0.25">
      <c r="I2919" s="142"/>
      <c r="O2919" s="142"/>
    </row>
    <row r="2920" spans="9:15" x14ac:dyDescent="0.25">
      <c r="I2920" s="142"/>
      <c r="O2920" s="142"/>
    </row>
    <row r="2921" spans="9:15" x14ac:dyDescent="0.25">
      <c r="I2921" s="142"/>
      <c r="O2921" s="142"/>
    </row>
    <row r="2922" spans="9:15" x14ac:dyDescent="0.25">
      <c r="I2922" s="142"/>
      <c r="O2922" s="142"/>
    </row>
    <row r="2923" spans="9:15" x14ac:dyDescent="0.25">
      <c r="I2923" s="142"/>
      <c r="O2923" s="142"/>
    </row>
    <row r="2924" spans="9:15" x14ac:dyDescent="0.25">
      <c r="I2924" s="142"/>
      <c r="O2924" s="142"/>
    </row>
    <row r="2925" spans="9:15" x14ac:dyDescent="0.25">
      <c r="I2925" s="142"/>
      <c r="O2925" s="142"/>
    </row>
    <row r="2926" spans="9:15" x14ac:dyDescent="0.25">
      <c r="I2926" s="142"/>
      <c r="O2926" s="142"/>
    </row>
    <row r="2927" spans="9:15" x14ac:dyDescent="0.25">
      <c r="I2927" s="142"/>
      <c r="O2927" s="142"/>
    </row>
    <row r="2928" spans="9:15" x14ac:dyDescent="0.25">
      <c r="I2928" s="142"/>
      <c r="O2928" s="142"/>
    </row>
    <row r="2929" spans="9:15" x14ac:dyDescent="0.25">
      <c r="I2929" s="142"/>
      <c r="O2929" s="142"/>
    </row>
    <row r="2930" spans="9:15" x14ac:dyDescent="0.25">
      <c r="I2930" s="142"/>
      <c r="O2930" s="142"/>
    </row>
    <row r="2931" spans="9:15" x14ac:dyDescent="0.25">
      <c r="I2931" s="142"/>
      <c r="O2931" s="142"/>
    </row>
    <row r="2932" spans="9:15" x14ac:dyDescent="0.25">
      <c r="I2932" s="142"/>
      <c r="O2932" s="142"/>
    </row>
    <row r="2933" spans="9:15" x14ac:dyDescent="0.25">
      <c r="I2933" s="142"/>
      <c r="O2933" s="142"/>
    </row>
    <row r="2934" spans="9:15" x14ac:dyDescent="0.25">
      <c r="I2934" s="142"/>
      <c r="O2934" s="142"/>
    </row>
    <row r="2935" spans="9:15" x14ac:dyDescent="0.25">
      <c r="I2935" s="142"/>
      <c r="O2935" s="142"/>
    </row>
    <row r="2936" spans="9:15" x14ac:dyDescent="0.25">
      <c r="I2936" s="142"/>
      <c r="O2936" s="142"/>
    </row>
    <row r="2937" spans="9:15" x14ac:dyDescent="0.25">
      <c r="I2937" s="142"/>
      <c r="O2937" s="142"/>
    </row>
    <row r="2938" spans="9:15" x14ac:dyDescent="0.25">
      <c r="I2938" s="142"/>
      <c r="O2938" s="142"/>
    </row>
    <row r="2939" spans="9:15" x14ac:dyDescent="0.25">
      <c r="I2939" s="142"/>
      <c r="O2939" s="142"/>
    </row>
    <row r="2940" spans="9:15" x14ac:dyDescent="0.25">
      <c r="I2940" s="142"/>
      <c r="O2940" s="142"/>
    </row>
    <row r="2941" spans="9:15" x14ac:dyDescent="0.25">
      <c r="I2941" s="142"/>
      <c r="O2941" s="142"/>
    </row>
    <row r="2942" spans="9:15" x14ac:dyDescent="0.25">
      <c r="I2942" s="142"/>
      <c r="O2942" s="142"/>
    </row>
    <row r="2943" spans="9:15" x14ac:dyDescent="0.25">
      <c r="I2943" s="142"/>
      <c r="O2943" s="142"/>
    </row>
    <row r="2944" spans="9:15" x14ac:dyDescent="0.25">
      <c r="I2944" s="142"/>
      <c r="O2944" s="142"/>
    </row>
    <row r="2945" spans="9:15" x14ac:dyDescent="0.25">
      <c r="I2945" s="142"/>
      <c r="O2945" s="142"/>
    </row>
    <row r="2946" spans="9:15" x14ac:dyDescent="0.25">
      <c r="I2946" s="142"/>
      <c r="O2946" s="142"/>
    </row>
    <row r="2947" spans="9:15" x14ac:dyDescent="0.25">
      <c r="I2947" s="142"/>
      <c r="O2947" s="142"/>
    </row>
    <row r="2948" spans="9:15" x14ac:dyDescent="0.25">
      <c r="I2948" s="142"/>
      <c r="O2948" s="142"/>
    </row>
    <row r="2949" spans="9:15" x14ac:dyDescent="0.25">
      <c r="I2949" s="142"/>
      <c r="O2949" s="142"/>
    </row>
    <row r="2950" spans="9:15" x14ac:dyDescent="0.25">
      <c r="I2950" s="142"/>
      <c r="O2950" s="142"/>
    </row>
    <row r="2951" spans="9:15" x14ac:dyDescent="0.25">
      <c r="I2951" s="142"/>
      <c r="O2951" s="142"/>
    </row>
    <row r="2952" spans="9:15" x14ac:dyDescent="0.25">
      <c r="I2952" s="142"/>
      <c r="O2952" s="142"/>
    </row>
    <row r="2953" spans="9:15" x14ac:dyDescent="0.25">
      <c r="I2953" s="142"/>
      <c r="O2953" s="142"/>
    </row>
    <row r="2954" spans="9:15" x14ac:dyDescent="0.25">
      <c r="I2954" s="142"/>
      <c r="O2954" s="142"/>
    </row>
    <row r="2955" spans="9:15" x14ac:dyDescent="0.25">
      <c r="I2955" s="142"/>
      <c r="O2955" s="142"/>
    </row>
    <row r="2956" spans="9:15" x14ac:dyDescent="0.25">
      <c r="I2956" s="142"/>
      <c r="O2956" s="142"/>
    </row>
    <row r="2957" spans="9:15" x14ac:dyDescent="0.25">
      <c r="I2957" s="142"/>
      <c r="O2957" s="142"/>
    </row>
    <row r="2958" spans="9:15" x14ac:dyDescent="0.25">
      <c r="I2958" s="142"/>
      <c r="O2958" s="142"/>
    </row>
    <row r="2959" spans="9:15" x14ac:dyDescent="0.25">
      <c r="I2959" s="142"/>
      <c r="O2959" s="142"/>
    </row>
    <row r="2960" spans="9:15" x14ac:dyDescent="0.25">
      <c r="I2960" s="142"/>
      <c r="O2960" s="142"/>
    </row>
    <row r="2961" spans="9:15" x14ac:dyDescent="0.25">
      <c r="I2961" s="142"/>
      <c r="O2961" s="142"/>
    </row>
    <row r="2962" spans="9:15" x14ac:dyDescent="0.25">
      <c r="I2962" s="142"/>
      <c r="O2962" s="142"/>
    </row>
    <row r="2963" spans="9:15" x14ac:dyDescent="0.25">
      <c r="I2963" s="142"/>
      <c r="O2963" s="142"/>
    </row>
    <row r="2964" spans="9:15" x14ac:dyDescent="0.25">
      <c r="I2964" s="142"/>
      <c r="O2964" s="142"/>
    </row>
    <row r="2965" spans="9:15" x14ac:dyDescent="0.25">
      <c r="I2965" s="142"/>
      <c r="O2965" s="142"/>
    </row>
    <row r="2966" spans="9:15" x14ac:dyDescent="0.25">
      <c r="I2966" s="142"/>
      <c r="O2966" s="142"/>
    </row>
    <row r="2967" spans="9:15" x14ac:dyDescent="0.25">
      <c r="I2967" s="142"/>
      <c r="O2967" s="142"/>
    </row>
    <row r="2968" spans="9:15" x14ac:dyDescent="0.25">
      <c r="I2968" s="142"/>
      <c r="O2968" s="142"/>
    </row>
    <row r="2969" spans="9:15" x14ac:dyDescent="0.25">
      <c r="I2969" s="142"/>
      <c r="O2969" s="142"/>
    </row>
    <row r="2970" spans="9:15" x14ac:dyDescent="0.25">
      <c r="I2970" s="142"/>
      <c r="O2970" s="142"/>
    </row>
    <row r="2971" spans="9:15" x14ac:dyDescent="0.25">
      <c r="I2971" s="142"/>
      <c r="O2971" s="142"/>
    </row>
    <row r="2972" spans="9:15" x14ac:dyDescent="0.25">
      <c r="I2972" s="142"/>
      <c r="O2972" s="142"/>
    </row>
    <row r="2973" spans="9:15" x14ac:dyDescent="0.25">
      <c r="I2973" s="142"/>
      <c r="O2973" s="142"/>
    </row>
    <row r="2974" spans="9:15" x14ac:dyDescent="0.25">
      <c r="I2974" s="142"/>
      <c r="O2974" s="142"/>
    </row>
    <row r="2975" spans="9:15" x14ac:dyDescent="0.25">
      <c r="I2975" s="142"/>
      <c r="O2975" s="142"/>
    </row>
    <row r="2976" spans="9:15" x14ac:dyDescent="0.25">
      <c r="I2976" s="142"/>
      <c r="O2976" s="142"/>
    </row>
    <row r="2977" spans="9:15" x14ac:dyDescent="0.25">
      <c r="I2977" s="142"/>
      <c r="O2977" s="142"/>
    </row>
    <row r="2978" spans="9:15" x14ac:dyDescent="0.25">
      <c r="I2978" s="142"/>
      <c r="O2978" s="142"/>
    </row>
    <row r="2979" spans="9:15" x14ac:dyDescent="0.25">
      <c r="I2979" s="142"/>
      <c r="O2979" s="142"/>
    </row>
    <row r="2980" spans="9:15" x14ac:dyDescent="0.25">
      <c r="I2980" s="142"/>
      <c r="O2980" s="142"/>
    </row>
    <row r="2981" spans="9:15" x14ac:dyDescent="0.25">
      <c r="I2981" s="142"/>
      <c r="O2981" s="142"/>
    </row>
    <row r="2982" spans="9:15" x14ac:dyDescent="0.25">
      <c r="I2982" s="142"/>
      <c r="O2982" s="142"/>
    </row>
    <row r="2983" spans="9:15" x14ac:dyDescent="0.25">
      <c r="I2983" s="142"/>
      <c r="O2983" s="142"/>
    </row>
    <row r="2984" spans="9:15" x14ac:dyDescent="0.25">
      <c r="I2984" s="142"/>
      <c r="O2984" s="142"/>
    </row>
    <row r="2985" spans="9:15" x14ac:dyDescent="0.25">
      <c r="I2985" s="142"/>
      <c r="O2985" s="142"/>
    </row>
    <row r="2986" spans="9:15" x14ac:dyDescent="0.25">
      <c r="I2986" s="142"/>
      <c r="O2986" s="142"/>
    </row>
    <row r="2987" spans="9:15" x14ac:dyDescent="0.25">
      <c r="I2987" s="142"/>
      <c r="O2987" s="142"/>
    </row>
    <row r="2988" spans="9:15" x14ac:dyDescent="0.25">
      <c r="I2988" s="142"/>
      <c r="O2988" s="142"/>
    </row>
    <row r="2989" spans="9:15" x14ac:dyDescent="0.25">
      <c r="I2989" s="142"/>
      <c r="O2989" s="142"/>
    </row>
    <row r="2990" spans="9:15" x14ac:dyDescent="0.25">
      <c r="I2990" s="142"/>
      <c r="O2990" s="142"/>
    </row>
    <row r="2991" spans="9:15" x14ac:dyDescent="0.25">
      <c r="I2991" s="142"/>
      <c r="O2991" s="142"/>
    </row>
    <row r="2992" spans="9:15" x14ac:dyDescent="0.25">
      <c r="I2992" s="142"/>
      <c r="O2992" s="142"/>
    </row>
    <row r="2993" spans="9:15" x14ac:dyDescent="0.25">
      <c r="I2993" s="142"/>
      <c r="O2993" s="142"/>
    </row>
    <row r="2994" spans="9:15" x14ac:dyDescent="0.25">
      <c r="I2994" s="142"/>
      <c r="O2994" s="142"/>
    </row>
    <row r="2995" spans="9:15" x14ac:dyDescent="0.25">
      <c r="I2995" s="142"/>
      <c r="O2995" s="142"/>
    </row>
    <row r="2996" spans="9:15" x14ac:dyDescent="0.25">
      <c r="I2996" s="142"/>
      <c r="O2996" s="142"/>
    </row>
    <row r="2997" spans="9:15" x14ac:dyDescent="0.25">
      <c r="I2997" s="142"/>
      <c r="O2997" s="142"/>
    </row>
    <row r="2998" spans="9:15" x14ac:dyDescent="0.25">
      <c r="I2998" s="142"/>
      <c r="O2998" s="142"/>
    </row>
    <row r="2999" spans="9:15" x14ac:dyDescent="0.25">
      <c r="I2999" s="142"/>
      <c r="O2999" s="142"/>
    </row>
    <row r="3000" spans="9:15" x14ac:dyDescent="0.25">
      <c r="I3000" s="142"/>
      <c r="O3000" s="142"/>
    </row>
    <row r="3001" spans="9:15" x14ac:dyDescent="0.25">
      <c r="I3001" s="142"/>
      <c r="O3001" s="142"/>
    </row>
    <row r="3002" spans="9:15" x14ac:dyDescent="0.25">
      <c r="I3002" s="142"/>
      <c r="O3002" s="142"/>
    </row>
    <row r="3003" spans="9:15" x14ac:dyDescent="0.25">
      <c r="I3003" s="142"/>
      <c r="O3003" s="142"/>
    </row>
    <row r="3004" spans="9:15" x14ac:dyDescent="0.25">
      <c r="I3004" s="142"/>
      <c r="O3004" s="142"/>
    </row>
    <row r="3005" spans="9:15" x14ac:dyDescent="0.25">
      <c r="I3005" s="142"/>
      <c r="O3005" s="142"/>
    </row>
    <row r="3006" spans="9:15" x14ac:dyDescent="0.25">
      <c r="I3006" s="142"/>
      <c r="O3006" s="142"/>
    </row>
    <row r="3007" spans="9:15" x14ac:dyDescent="0.25">
      <c r="I3007" s="142"/>
      <c r="O3007" s="142"/>
    </row>
    <row r="3008" spans="9:15" x14ac:dyDescent="0.25">
      <c r="I3008" s="142"/>
      <c r="O3008" s="142"/>
    </row>
    <row r="3009" spans="9:15" x14ac:dyDescent="0.25">
      <c r="I3009" s="142"/>
      <c r="O3009" s="142"/>
    </row>
    <row r="3010" spans="9:15" x14ac:dyDescent="0.25">
      <c r="I3010" s="142"/>
      <c r="O3010" s="142"/>
    </row>
    <row r="3011" spans="9:15" x14ac:dyDescent="0.25">
      <c r="I3011" s="142"/>
      <c r="O3011" s="142"/>
    </row>
    <row r="3012" spans="9:15" x14ac:dyDescent="0.25">
      <c r="I3012" s="142"/>
      <c r="O3012" s="142"/>
    </row>
    <row r="3013" spans="9:15" x14ac:dyDescent="0.25">
      <c r="I3013" s="142"/>
      <c r="O3013" s="142"/>
    </row>
    <row r="3014" spans="9:15" x14ac:dyDescent="0.25">
      <c r="I3014" s="142"/>
      <c r="O3014" s="142"/>
    </row>
    <row r="3015" spans="9:15" x14ac:dyDescent="0.25">
      <c r="I3015" s="142"/>
      <c r="O3015" s="142"/>
    </row>
    <row r="3016" spans="9:15" x14ac:dyDescent="0.25">
      <c r="I3016" s="142"/>
      <c r="O3016" s="142"/>
    </row>
    <row r="3017" spans="9:15" x14ac:dyDescent="0.25">
      <c r="I3017" s="142"/>
      <c r="O3017" s="142"/>
    </row>
    <row r="3018" spans="9:15" x14ac:dyDescent="0.25">
      <c r="I3018" s="142"/>
      <c r="O3018" s="142"/>
    </row>
    <row r="3019" spans="9:15" x14ac:dyDescent="0.25">
      <c r="I3019" s="142"/>
      <c r="O3019" s="142"/>
    </row>
    <row r="3020" spans="9:15" x14ac:dyDescent="0.25">
      <c r="I3020" s="142"/>
      <c r="O3020" s="142"/>
    </row>
    <row r="3021" spans="9:15" x14ac:dyDescent="0.25">
      <c r="I3021" s="142"/>
      <c r="O3021" s="142"/>
    </row>
    <row r="3022" spans="9:15" x14ac:dyDescent="0.25">
      <c r="I3022" s="142"/>
      <c r="O3022" s="142"/>
    </row>
    <row r="3023" spans="9:15" x14ac:dyDescent="0.25">
      <c r="I3023" s="142"/>
      <c r="O3023" s="142"/>
    </row>
    <row r="3024" spans="9:15" x14ac:dyDescent="0.25">
      <c r="I3024" s="142"/>
      <c r="O3024" s="142"/>
    </row>
    <row r="3025" spans="9:15" x14ac:dyDescent="0.25">
      <c r="I3025" s="142"/>
      <c r="O3025" s="142"/>
    </row>
    <row r="3026" spans="9:15" x14ac:dyDescent="0.25">
      <c r="I3026" s="142"/>
      <c r="O3026" s="142"/>
    </row>
    <row r="3027" spans="9:15" x14ac:dyDescent="0.25">
      <c r="I3027" s="142"/>
      <c r="O3027" s="142"/>
    </row>
    <row r="3028" spans="9:15" x14ac:dyDescent="0.25">
      <c r="I3028" s="142"/>
      <c r="O3028" s="142"/>
    </row>
    <row r="3029" spans="9:15" x14ac:dyDescent="0.25">
      <c r="I3029" s="142"/>
      <c r="O3029" s="142"/>
    </row>
    <row r="3030" spans="9:15" x14ac:dyDescent="0.25">
      <c r="I3030" s="142"/>
      <c r="O3030" s="142"/>
    </row>
    <row r="3031" spans="9:15" x14ac:dyDescent="0.25">
      <c r="I3031" s="142"/>
      <c r="O3031" s="142"/>
    </row>
    <row r="3032" spans="9:15" x14ac:dyDescent="0.25">
      <c r="I3032" s="142"/>
      <c r="O3032" s="142"/>
    </row>
    <row r="3033" spans="9:15" x14ac:dyDescent="0.25">
      <c r="I3033" s="142"/>
      <c r="O3033" s="142"/>
    </row>
    <row r="3034" spans="9:15" x14ac:dyDescent="0.25">
      <c r="I3034" s="142"/>
      <c r="O3034" s="142"/>
    </row>
    <row r="3035" spans="9:15" x14ac:dyDescent="0.25">
      <c r="I3035" s="142"/>
      <c r="O3035" s="142"/>
    </row>
    <row r="3036" spans="9:15" x14ac:dyDescent="0.25">
      <c r="I3036" s="142"/>
      <c r="O3036" s="142"/>
    </row>
    <row r="3037" spans="9:15" x14ac:dyDescent="0.25">
      <c r="I3037" s="142"/>
      <c r="O3037" s="142"/>
    </row>
    <row r="3038" spans="9:15" x14ac:dyDescent="0.25">
      <c r="I3038" s="142"/>
      <c r="O3038" s="142"/>
    </row>
    <row r="3039" spans="9:15" x14ac:dyDescent="0.25">
      <c r="I3039" s="142"/>
      <c r="O3039" s="142"/>
    </row>
    <row r="3040" spans="9:15" x14ac:dyDescent="0.25">
      <c r="I3040" s="142"/>
      <c r="O3040" s="142"/>
    </row>
    <row r="3041" spans="9:15" x14ac:dyDescent="0.25">
      <c r="I3041" s="142"/>
      <c r="O3041" s="142"/>
    </row>
    <row r="3042" spans="9:15" x14ac:dyDescent="0.25">
      <c r="I3042" s="142"/>
      <c r="O3042" s="142"/>
    </row>
    <row r="3043" spans="9:15" x14ac:dyDescent="0.25">
      <c r="I3043" s="142"/>
      <c r="O3043" s="142"/>
    </row>
    <row r="3044" spans="9:15" x14ac:dyDescent="0.25">
      <c r="I3044" s="142"/>
      <c r="O3044" s="142"/>
    </row>
    <row r="3045" spans="9:15" x14ac:dyDescent="0.25">
      <c r="I3045" s="142"/>
      <c r="O3045" s="142"/>
    </row>
    <row r="3046" spans="9:15" x14ac:dyDescent="0.25">
      <c r="I3046" s="142"/>
      <c r="O3046" s="142"/>
    </row>
    <row r="3047" spans="9:15" x14ac:dyDescent="0.25">
      <c r="I3047" s="142"/>
      <c r="O3047" s="142"/>
    </row>
    <row r="3048" spans="9:15" x14ac:dyDescent="0.25">
      <c r="I3048" s="142"/>
      <c r="O3048" s="142"/>
    </row>
    <row r="3049" spans="9:15" x14ac:dyDescent="0.25">
      <c r="I3049" s="142"/>
      <c r="O3049" s="142"/>
    </row>
    <row r="3050" spans="9:15" x14ac:dyDescent="0.25">
      <c r="I3050" s="142"/>
      <c r="O3050" s="142"/>
    </row>
    <row r="3051" spans="9:15" x14ac:dyDescent="0.25">
      <c r="I3051" s="142"/>
      <c r="O3051" s="142"/>
    </row>
    <row r="3052" spans="9:15" x14ac:dyDescent="0.25">
      <c r="I3052" s="142"/>
      <c r="O3052" s="142"/>
    </row>
    <row r="3053" spans="9:15" x14ac:dyDescent="0.25">
      <c r="I3053" s="142"/>
      <c r="O3053" s="142"/>
    </row>
    <row r="3054" spans="9:15" x14ac:dyDescent="0.25">
      <c r="I3054" s="142"/>
      <c r="O3054" s="142"/>
    </row>
    <row r="3055" spans="9:15" x14ac:dyDescent="0.25">
      <c r="I3055" s="142"/>
      <c r="O3055" s="142"/>
    </row>
    <row r="3056" spans="9:15" x14ac:dyDescent="0.25">
      <c r="I3056" s="142"/>
      <c r="O3056" s="142"/>
    </row>
    <row r="3057" spans="9:15" x14ac:dyDescent="0.25">
      <c r="I3057" s="142"/>
      <c r="O3057" s="142"/>
    </row>
    <row r="3058" spans="9:15" x14ac:dyDescent="0.25">
      <c r="I3058" s="142"/>
      <c r="O3058" s="142"/>
    </row>
    <row r="3059" spans="9:15" x14ac:dyDescent="0.25">
      <c r="I3059" s="142"/>
      <c r="O3059" s="142"/>
    </row>
    <row r="3060" spans="9:15" x14ac:dyDescent="0.25">
      <c r="I3060" s="142"/>
      <c r="O3060" s="142"/>
    </row>
    <row r="3061" spans="9:15" x14ac:dyDescent="0.25">
      <c r="I3061" s="142"/>
      <c r="O3061" s="142"/>
    </row>
    <row r="3062" spans="9:15" x14ac:dyDescent="0.25">
      <c r="I3062" s="142"/>
      <c r="O3062" s="142"/>
    </row>
    <row r="3063" spans="9:15" x14ac:dyDescent="0.25">
      <c r="I3063" s="142"/>
      <c r="O3063" s="142"/>
    </row>
    <row r="3064" spans="9:15" x14ac:dyDescent="0.25">
      <c r="I3064" s="142"/>
      <c r="O3064" s="142"/>
    </row>
    <row r="3065" spans="9:15" x14ac:dyDescent="0.25">
      <c r="I3065" s="142"/>
      <c r="O3065" s="142"/>
    </row>
    <row r="3066" spans="9:15" x14ac:dyDescent="0.25">
      <c r="I3066" s="142"/>
      <c r="O3066" s="142"/>
    </row>
    <row r="3067" spans="9:15" x14ac:dyDescent="0.25">
      <c r="I3067" s="142"/>
      <c r="O3067" s="142"/>
    </row>
    <row r="3068" spans="9:15" x14ac:dyDescent="0.25">
      <c r="I3068" s="142"/>
      <c r="O3068" s="142"/>
    </row>
    <row r="3069" spans="9:15" x14ac:dyDescent="0.25">
      <c r="I3069" s="142"/>
      <c r="O3069" s="142"/>
    </row>
    <row r="3070" spans="9:15" x14ac:dyDescent="0.25">
      <c r="I3070" s="142"/>
      <c r="O3070" s="142"/>
    </row>
    <row r="3071" spans="9:15" x14ac:dyDescent="0.25">
      <c r="I3071" s="142"/>
      <c r="O3071" s="142"/>
    </row>
    <row r="3072" spans="9:15" x14ac:dyDescent="0.25">
      <c r="I3072" s="142"/>
      <c r="O3072" s="142"/>
    </row>
    <row r="3073" spans="9:15" x14ac:dyDescent="0.25">
      <c r="I3073" s="142"/>
      <c r="O3073" s="142"/>
    </row>
    <row r="3074" spans="9:15" x14ac:dyDescent="0.25">
      <c r="I3074" s="142"/>
      <c r="O3074" s="142"/>
    </row>
    <row r="3075" spans="9:15" x14ac:dyDescent="0.25">
      <c r="I3075" s="142"/>
      <c r="O3075" s="142"/>
    </row>
    <row r="3076" spans="9:15" x14ac:dyDescent="0.25">
      <c r="I3076" s="142"/>
      <c r="O3076" s="142"/>
    </row>
    <row r="3077" spans="9:15" x14ac:dyDescent="0.25">
      <c r="I3077" s="142"/>
      <c r="O3077" s="142"/>
    </row>
    <row r="3078" spans="9:15" x14ac:dyDescent="0.25">
      <c r="I3078" s="142"/>
      <c r="O3078" s="142"/>
    </row>
    <row r="3079" spans="9:15" x14ac:dyDescent="0.25">
      <c r="I3079" s="142"/>
      <c r="O3079" s="142"/>
    </row>
    <row r="3080" spans="9:15" x14ac:dyDescent="0.25">
      <c r="I3080" s="142"/>
      <c r="O3080" s="142"/>
    </row>
    <row r="3081" spans="9:15" x14ac:dyDescent="0.25">
      <c r="I3081" s="142"/>
      <c r="O3081" s="142"/>
    </row>
    <row r="3082" spans="9:15" x14ac:dyDescent="0.25">
      <c r="I3082" s="142"/>
      <c r="O3082" s="142"/>
    </row>
    <row r="3083" spans="9:15" x14ac:dyDescent="0.25">
      <c r="I3083" s="142"/>
      <c r="O3083" s="142"/>
    </row>
    <row r="3084" spans="9:15" x14ac:dyDescent="0.25">
      <c r="I3084" s="142"/>
      <c r="O3084" s="142"/>
    </row>
    <row r="3085" spans="9:15" x14ac:dyDescent="0.25">
      <c r="I3085" s="142"/>
      <c r="O3085" s="142"/>
    </row>
    <row r="3086" spans="9:15" x14ac:dyDescent="0.25">
      <c r="I3086" s="142"/>
      <c r="O3086" s="142"/>
    </row>
    <row r="3087" spans="9:15" x14ac:dyDescent="0.25">
      <c r="I3087" s="142"/>
      <c r="O3087" s="142"/>
    </row>
    <row r="3088" spans="9:15" x14ac:dyDescent="0.25">
      <c r="I3088" s="142"/>
      <c r="O3088" s="142"/>
    </row>
    <row r="3089" spans="9:15" x14ac:dyDescent="0.25">
      <c r="I3089" s="142"/>
      <c r="O3089" s="142"/>
    </row>
    <row r="3090" spans="9:15" x14ac:dyDescent="0.25">
      <c r="I3090" s="142"/>
      <c r="O3090" s="142"/>
    </row>
    <row r="3091" spans="9:15" x14ac:dyDescent="0.25">
      <c r="I3091" s="142"/>
      <c r="O3091" s="142"/>
    </row>
    <row r="3092" spans="9:15" x14ac:dyDescent="0.25">
      <c r="I3092" s="142"/>
      <c r="O3092" s="142"/>
    </row>
    <row r="3093" spans="9:15" x14ac:dyDescent="0.25">
      <c r="I3093" s="142"/>
      <c r="O3093" s="142"/>
    </row>
    <row r="3094" spans="9:15" x14ac:dyDescent="0.25">
      <c r="I3094" s="142"/>
      <c r="O3094" s="142"/>
    </row>
    <row r="3095" spans="9:15" x14ac:dyDescent="0.25">
      <c r="I3095" s="142"/>
      <c r="O3095" s="142"/>
    </row>
    <row r="3096" spans="9:15" x14ac:dyDescent="0.25">
      <c r="I3096" s="142"/>
      <c r="O3096" s="142"/>
    </row>
    <row r="3097" spans="9:15" x14ac:dyDescent="0.25">
      <c r="I3097" s="142"/>
      <c r="O3097" s="142"/>
    </row>
    <row r="3098" spans="9:15" x14ac:dyDescent="0.25">
      <c r="I3098" s="142"/>
      <c r="O3098" s="142"/>
    </row>
    <row r="3099" spans="9:15" x14ac:dyDescent="0.25">
      <c r="I3099" s="142"/>
      <c r="O3099" s="142"/>
    </row>
    <row r="3100" spans="9:15" x14ac:dyDescent="0.25">
      <c r="I3100" s="142"/>
      <c r="O3100" s="142"/>
    </row>
    <row r="3101" spans="9:15" x14ac:dyDescent="0.25">
      <c r="I3101" s="142"/>
      <c r="O3101" s="142"/>
    </row>
    <row r="3102" spans="9:15" x14ac:dyDescent="0.25">
      <c r="I3102" s="142"/>
      <c r="O3102" s="142"/>
    </row>
    <row r="3103" spans="9:15" x14ac:dyDescent="0.25">
      <c r="I3103" s="142"/>
      <c r="O3103" s="142"/>
    </row>
    <row r="3104" spans="9:15" x14ac:dyDescent="0.25">
      <c r="I3104" s="142"/>
      <c r="O3104" s="142"/>
    </row>
    <row r="3105" spans="9:15" x14ac:dyDescent="0.25">
      <c r="I3105" s="142"/>
      <c r="O3105" s="142"/>
    </row>
    <row r="3106" spans="9:15" x14ac:dyDescent="0.25">
      <c r="I3106" s="142"/>
      <c r="O3106" s="142"/>
    </row>
    <row r="3107" spans="9:15" x14ac:dyDescent="0.25">
      <c r="I3107" s="142"/>
      <c r="O3107" s="142"/>
    </row>
    <row r="3108" spans="9:15" x14ac:dyDescent="0.25">
      <c r="I3108" s="142"/>
      <c r="O3108" s="142"/>
    </row>
    <row r="3109" spans="9:15" x14ac:dyDescent="0.25">
      <c r="I3109" s="142"/>
      <c r="O3109" s="142"/>
    </row>
    <row r="3110" spans="9:15" x14ac:dyDescent="0.25">
      <c r="I3110" s="142"/>
      <c r="O3110" s="142"/>
    </row>
    <row r="3111" spans="9:15" x14ac:dyDescent="0.25">
      <c r="I3111" s="142"/>
      <c r="O3111" s="142"/>
    </row>
    <row r="3112" spans="9:15" x14ac:dyDescent="0.25">
      <c r="I3112" s="142"/>
      <c r="O3112" s="142"/>
    </row>
    <row r="3113" spans="9:15" x14ac:dyDescent="0.25">
      <c r="I3113" s="142"/>
      <c r="O3113" s="142"/>
    </row>
    <row r="3114" spans="9:15" x14ac:dyDescent="0.25">
      <c r="I3114" s="142"/>
      <c r="O3114" s="142"/>
    </row>
    <row r="3115" spans="9:15" x14ac:dyDescent="0.25">
      <c r="I3115" s="142"/>
      <c r="O3115" s="142"/>
    </row>
    <row r="3116" spans="9:15" x14ac:dyDescent="0.25">
      <c r="I3116" s="142"/>
      <c r="O3116" s="142"/>
    </row>
    <row r="3117" spans="9:15" x14ac:dyDescent="0.25">
      <c r="I3117" s="142"/>
      <c r="O3117" s="142"/>
    </row>
    <row r="3118" spans="9:15" x14ac:dyDescent="0.25">
      <c r="I3118" s="142"/>
      <c r="O3118" s="142"/>
    </row>
    <row r="3119" spans="9:15" x14ac:dyDescent="0.25">
      <c r="I3119" s="142"/>
      <c r="O3119" s="142"/>
    </row>
    <row r="3120" spans="9:15" x14ac:dyDescent="0.25">
      <c r="I3120" s="142"/>
      <c r="O3120" s="142"/>
    </row>
    <row r="3121" spans="9:15" x14ac:dyDescent="0.25">
      <c r="I3121" s="142"/>
      <c r="O3121" s="142"/>
    </row>
    <row r="3122" spans="9:15" x14ac:dyDescent="0.25">
      <c r="I3122" s="142"/>
      <c r="O3122" s="142"/>
    </row>
    <row r="3123" spans="9:15" x14ac:dyDescent="0.25">
      <c r="I3123" s="142"/>
      <c r="O3123" s="142"/>
    </row>
    <row r="3124" spans="9:15" x14ac:dyDescent="0.25">
      <c r="I3124" s="142"/>
      <c r="O3124" s="142"/>
    </row>
    <row r="3125" spans="9:15" x14ac:dyDescent="0.25">
      <c r="I3125" s="142"/>
      <c r="O3125" s="142"/>
    </row>
    <row r="3126" spans="9:15" x14ac:dyDescent="0.25">
      <c r="I3126" s="142"/>
      <c r="O3126" s="142"/>
    </row>
    <row r="3127" spans="9:15" x14ac:dyDescent="0.25">
      <c r="I3127" s="142"/>
      <c r="O3127" s="142"/>
    </row>
    <row r="3128" spans="9:15" x14ac:dyDescent="0.25">
      <c r="I3128" s="142"/>
      <c r="O3128" s="142"/>
    </row>
    <row r="3129" spans="9:15" x14ac:dyDescent="0.25">
      <c r="I3129" s="142"/>
      <c r="O3129" s="142"/>
    </row>
    <row r="3130" spans="9:15" x14ac:dyDescent="0.25">
      <c r="I3130" s="142"/>
      <c r="O3130" s="142"/>
    </row>
    <row r="3131" spans="9:15" x14ac:dyDescent="0.25">
      <c r="I3131" s="142"/>
      <c r="O3131" s="142"/>
    </row>
    <row r="3132" spans="9:15" x14ac:dyDescent="0.25">
      <c r="I3132" s="142"/>
      <c r="O3132" s="142"/>
    </row>
    <row r="3133" spans="9:15" x14ac:dyDescent="0.25">
      <c r="I3133" s="142"/>
      <c r="O3133" s="142"/>
    </row>
    <row r="3134" spans="9:15" x14ac:dyDescent="0.25">
      <c r="I3134" s="142"/>
      <c r="O3134" s="142"/>
    </row>
    <row r="3135" spans="9:15" x14ac:dyDescent="0.25">
      <c r="I3135" s="142"/>
      <c r="O3135" s="142"/>
    </row>
    <row r="3136" spans="9:15" x14ac:dyDescent="0.25">
      <c r="I3136" s="142"/>
      <c r="O3136" s="142"/>
    </row>
    <row r="3137" spans="9:15" x14ac:dyDescent="0.25">
      <c r="I3137" s="142"/>
      <c r="O3137" s="142"/>
    </row>
    <row r="3138" spans="9:15" x14ac:dyDescent="0.25">
      <c r="I3138" s="142"/>
      <c r="O3138" s="142"/>
    </row>
    <row r="3139" spans="9:15" x14ac:dyDescent="0.25">
      <c r="I3139" s="142"/>
      <c r="O3139" s="142"/>
    </row>
    <row r="3140" spans="9:15" x14ac:dyDescent="0.25">
      <c r="I3140" s="142"/>
      <c r="O3140" s="142"/>
    </row>
    <row r="3141" spans="9:15" x14ac:dyDescent="0.25">
      <c r="I3141" s="142"/>
      <c r="O3141" s="142"/>
    </row>
    <row r="3142" spans="9:15" x14ac:dyDescent="0.25">
      <c r="I3142" s="142"/>
      <c r="O3142" s="142"/>
    </row>
    <row r="3143" spans="9:15" x14ac:dyDescent="0.25">
      <c r="I3143" s="142"/>
      <c r="O3143" s="142"/>
    </row>
    <row r="3144" spans="9:15" x14ac:dyDescent="0.25">
      <c r="I3144" s="142"/>
      <c r="O3144" s="142"/>
    </row>
    <row r="3145" spans="9:15" x14ac:dyDescent="0.25">
      <c r="I3145" s="142"/>
      <c r="O3145" s="142"/>
    </row>
    <row r="3146" spans="9:15" x14ac:dyDescent="0.25">
      <c r="I3146" s="142"/>
      <c r="O3146" s="142"/>
    </row>
    <row r="3147" spans="9:15" x14ac:dyDescent="0.25">
      <c r="I3147" s="142"/>
      <c r="O3147" s="142"/>
    </row>
    <row r="3148" spans="9:15" x14ac:dyDescent="0.25">
      <c r="I3148" s="142"/>
      <c r="O3148" s="142"/>
    </row>
    <row r="3149" spans="9:15" x14ac:dyDescent="0.25">
      <c r="I3149" s="142"/>
      <c r="O3149" s="142"/>
    </row>
    <row r="3150" spans="9:15" x14ac:dyDescent="0.25">
      <c r="I3150" s="142"/>
      <c r="O3150" s="142"/>
    </row>
    <row r="3151" spans="9:15" x14ac:dyDescent="0.25">
      <c r="I3151" s="142"/>
      <c r="O3151" s="142"/>
    </row>
    <row r="3152" spans="9:15" x14ac:dyDescent="0.25">
      <c r="I3152" s="142"/>
      <c r="O3152" s="142"/>
    </row>
    <row r="3153" spans="9:15" x14ac:dyDescent="0.25">
      <c r="I3153" s="142"/>
      <c r="O3153" s="142"/>
    </row>
    <row r="3154" spans="9:15" x14ac:dyDescent="0.25">
      <c r="I3154" s="142"/>
      <c r="O3154" s="142"/>
    </row>
    <row r="3155" spans="9:15" x14ac:dyDescent="0.25">
      <c r="I3155" s="142"/>
      <c r="O3155" s="142"/>
    </row>
    <row r="3156" spans="9:15" x14ac:dyDescent="0.25">
      <c r="I3156" s="142"/>
      <c r="O3156" s="142"/>
    </row>
    <row r="3157" spans="9:15" x14ac:dyDescent="0.25">
      <c r="I3157" s="142"/>
      <c r="O3157" s="142"/>
    </row>
    <row r="3158" spans="9:15" x14ac:dyDescent="0.25">
      <c r="I3158" s="142"/>
      <c r="O3158" s="142"/>
    </row>
    <row r="3159" spans="9:15" x14ac:dyDescent="0.25">
      <c r="I3159" s="142"/>
      <c r="O3159" s="142"/>
    </row>
    <row r="3160" spans="9:15" x14ac:dyDescent="0.25">
      <c r="I3160" s="142"/>
      <c r="O3160" s="142"/>
    </row>
    <row r="3161" spans="9:15" x14ac:dyDescent="0.25">
      <c r="I3161" s="142"/>
      <c r="O3161" s="142"/>
    </row>
    <row r="3162" spans="9:15" x14ac:dyDescent="0.25">
      <c r="I3162" s="142"/>
      <c r="O3162" s="142"/>
    </row>
    <row r="3163" spans="9:15" x14ac:dyDescent="0.25">
      <c r="I3163" s="142"/>
      <c r="O3163" s="142"/>
    </row>
    <row r="3164" spans="9:15" x14ac:dyDescent="0.25">
      <c r="I3164" s="142"/>
      <c r="O3164" s="142"/>
    </row>
    <row r="3165" spans="9:15" x14ac:dyDescent="0.25">
      <c r="I3165" s="142"/>
      <c r="O3165" s="142"/>
    </row>
    <row r="3166" spans="9:15" x14ac:dyDescent="0.25">
      <c r="I3166" s="142"/>
      <c r="O3166" s="142"/>
    </row>
    <row r="3167" spans="9:15" x14ac:dyDescent="0.25">
      <c r="I3167" s="142"/>
      <c r="O3167" s="142"/>
    </row>
    <row r="3168" spans="9:15" x14ac:dyDescent="0.25">
      <c r="I3168" s="142"/>
      <c r="O3168" s="142"/>
    </row>
    <row r="3169" spans="9:15" x14ac:dyDescent="0.25">
      <c r="I3169" s="142"/>
      <c r="O3169" s="142"/>
    </row>
    <row r="3170" spans="9:15" x14ac:dyDescent="0.25">
      <c r="I3170" s="142"/>
      <c r="O3170" s="142"/>
    </row>
    <row r="3171" spans="9:15" x14ac:dyDescent="0.25">
      <c r="I3171" s="142"/>
      <c r="O3171" s="142"/>
    </row>
    <row r="3172" spans="9:15" x14ac:dyDescent="0.25">
      <c r="I3172" s="142"/>
      <c r="O3172" s="142"/>
    </row>
    <row r="3173" spans="9:15" x14ac:dyDescent="0.25">
      <c r="I3173" s="142"/>
      <c r="O3173" s="142"/>
    </row>
    <row r="3174" spans="9:15" x14ac:dyDescent="0.25">
      <c r="I3174" s="142"/>
      <c r="O3174" s="142"/>
    </row>
    <row r="3175" spans="9:15" x14ac:dyDescent="0.25">
      <c r="I3175" s="142"/>
      <c r="O3175" s="142"/>
    </row>
    <row r="3176" spans="9:15" x14ac:dyDescent="0.25">
      <c r="I3176" s="142"/>
      <c r="O3176" s="142"/>
    </row>
    <row r="3177" spans="9:15" x14ac:dyDescent="0.25">
      <c r="I3177" s="142"/>
      <c r="O3177" s="142"/>
    </row>
    <row r="3178" spans="9:15" x14ac:dyDescent="0.25">
      <c r="I3178" s="142"/>
      <c r="O3178" s="142"/>
    </row>
    <row r="3179" spans="9:15" x14ac:dyDescent="0.25">
      <c r="I3179" s="142"/>
      <c r="O3179" s="142"/>
    </row>
    <row r="3180" spans="9:15" x14ac:dyDescent="0.25">
      <c r="I3180" s="142"/>
      <c r="O3180" s="142"/>
    </row>
    <row r="3181" spans="9:15" x14ac:dyDescent="0.25">
      <c r="I3181" s="142"/>
      <c r="O3181" s="142"/>
    </row>
    <row r="3182" spans="9:15" x14ac:dyDescent="0.25">
      <c r="I3182" s="142"/>
      <c r="O3182" s="142"/>
    </row>
    <row r="3183" spans="9:15" x14ac:dyDescent="0.25">
      <c r="I3183" s="142"/>
      <c r="O3183" s="142"/>
    </row>
    <row r="3184" spans="9:15" x14ac:dyDescent="0.25">
      <c r="I3184" s="142"/>
      <c r="O3184" s="142"/>
    </row>
    <row r="3185" spans="9:15" x14ac:dyDescent="0.25">
      <c r="I3185" s="142"/>
      <c r="O3185" s="142"/>
    </row>
    <row r="3186" spans="9:15" x14ac:dyDescent="0.25">
      <c r="I3186" s="142"/>
      <c r="O3186" s="142"/>
    </row>
    <row r="3187" spans="9:15" x14ac:dyDescent="0.25">
      <c r="I3187" s="142"/>
      <c r="O3187" s="142"/>
    </row>
    <row r="3188" spans="9:15" x14ac:dyDescent="0.25">
      <c r="I3188" s="142"/>
      <c r="O3188" s="142"/>
    </row>
    <row r="3189" spans="9:15" x14ac:dyDescent="0.25">
      <c r="I3189" s="142"/>
      <c r="O3189" s="142"/>
    </row>
    <row r="3190" spans="9:15" x14ac:dyDescent="0.25">
      <c r="I3190" s="142"/>
      <c r="O3190" s="142"/>
    </row>
    <row r="3191" spans="9:15" x14ac:dyDescent="0.25">
      <c r="I3191" s="142"/>
      <c r="O3191" s="142"/>
    </row>
    <row r="3192" spans="9:15" x14ac:dyDescent="0.25">
      <c r="I3192" s="142"/>
      <c r="O3192" s="142"/>
    </row>
    <row r="3193" spans="9:15" x14ac:dyDescent="0.25">
      <c r="I3193" s="142"/>
      <c r="O3193" s="142"/>
    </row>
    <row r="3194" spans="9:15" x14ac:dyDescent="0.25">
      <c r="I3194" s="142"/>
      <c r="O3194" s="142"/>
    </row>
    <row r="3195" spans="9:15" x14ac:dyDescent="0.25">
      <c r="I3195" s="142"/>
      <c r="O3195" s="142"/>
    </row>
    <row r="3196" spans="9:15" x14ac:dyDescent="0.25">
      <c r="I3196" s="142"/>
      <c r="O3196" s="142"/>
    </row>
    <row r="3197" spans="9:15" x14ac:dyDescent="0.25">
      <c r="I3197" s="142"/>
      <c r="O3197" s="142"/>
    </row>
    <row r="3198" spans="9:15" x14ac:dyDescent="0.25">
      <c r="I3198" s="142"/>
      <c r="O3198" s="142"/>
    </row>
    <row r="3199" spans="9:15" x14ac:dyDescent="0.25">
      <c r="I3199" s="142"/>
      <c r="O3199" s="142"/>
    </row>
    <row r="3200" spans="9:15" x14ac:dyDescent="0.25">
      <c r="I3200" s="142"/>
      <c r="O3200" s="142"/>
    </row>
    <row r="3201" spans="9:15" x14ac:dyDescent="0.25">
      <c r="I3201" s="142"/>
      <c r="O3201" s="142"/>
    </row>
    <row r="3202" spans="9:15" x14ac:dyDescent="0.25">
      <c r="I3202" s="142"/>
      <c r="O3202" s="142"/>
    </row>
    <row r="3203" spans="9:15" x14ac:dyDescent="0.25">
      <c r="I3203" s="142"/>
      <c r="O3203" s="142"/>
    </row>
    <row r="3204" spans="9:15" x14ac:dyDescent="0.25">
      <c r="I3204" s="142"/>
      <c r="O3204" s="142"/>
    </row>
    <row r="3205" spans="9:15" x14ac:dyDescent="0.25">
      <c r="I3205" s="142"/>
      <c r="O3205" s="142"/>
    </row>
    <row r="3206" spans="9:15" x14ac:dyDescent="0.25">
      <c r="I3206" s="142"/>
      <c r="O3206" s="142"/>
    </row>
    <row r="3207" spans="9:15" x14ac:dyDescent="0.25">
      <c r="I3207" s="142"/>
      <c r="O3207" s="142"/>
    </row>
    <row r="3208" spans="9:15" x14ac:dyDescent="0.25">
      <c r="I3208" s="142"/>
      <c r="O3208" s="142"/>
    </row>
    <row r="3209" spans="9:15" x14ac:dyDescent="0.25">
      <c r="I3209" s="142"/>
      <c r="O3209" s="142"/>
    </row>
    <row r="3210" spans="9:15" x14ac:dyDescent="0.25">
      <c r="I3210" s="142"/>
      <c r="O3210" s="142"/>
    </row>
    <row r="3211" spans="9:15" x14ac:dyDescent="0.25">
      <c r="I3211" s="142"/>
      <c r="O3211" s="142"/>
    </row>
    <row r="3212" spans="9:15" x14ac:dyDescent="0.25">
      <c r="I3212" s="142"/>
      <c r="O3212" s="142"/>
    </row>
    <row r="3213" spans="9:15" x14ac:dyDescent="0.25">
      <c r="I3213" s="142"/>
      <c r="O3213" s="142"/>
    </row>
    <row r="3214" spans="9:15" x14ac:dyDescent="0.25">
      <c r="I3214" s="142"/>
      <c r="O3214" s="142"/>
    </row>
    <row r="3215" spans="9:15" x14ac:dyDescent="0.25">
      <c r="I3215" s="142"/>
      <c r="O3215" s="142"/>
    </row>
    <row r="3216" spans="9:15" x14ac:dyDescent="0.25">
      <c r="I3216" s="142"/>
      <c r="O3216" s="142"/>
    </row>
    <row r="3217" spans="9:15" x14ac:dyDescent="0.25">
      <c r="I3217" s="142"/>
      <c r="O3217" s="142"/>
    </row>
    <row r="3218" spans="9:15" x14ac:dyDescent="0.25">
      <c r="I3218" s="142"/>
      <c r="O3218" s="142"/>
    </row>
    <row r="3219" spans="9:15" x14ac:dyDescent="0.25">
      <c r="I3219" s="142"/>
      <c r="O3219" s="142"/>
    </row>
    <row r="3220" spans="9:15" x14ac:dyDescent="0.25">
      <c r="I3220" s="142"/>
      <c r="O3220" s="142"/>
    </row>
    <row r="3221" spans="9:15" x14ac:dyDescent="0.25">
      <c r="I3221" s="142"/>
      <c r="O3221" s="142"/>
    </row>
    <row r="3222" spans="9:15" x14ac:dyDescent="0.25">
      <c r="I3222" s="142"/>
      <c r="O3222" s="142"/>
    </row>
    <row r="3223" spans="9:15" x14ac:dyDescent="0.25">
      <c r="I3223" s="142"/>
      <c r="O3223" s="142"/>
    </row>
    <row r="3224" spans="9:15" x14ac:dyDescent="0.25">
      <c r="I3224" s="142"/>
      <c r="O3224" s="142"/>
    </row>
    <row r="3225" spans="9:15" x14ac:dyDescent="0.25">
      <c r="I3225" s="142"/>
      <c r="O3225" s="142"/>
    </row>
    <row r="3226" spans="9:15" x14ac:dyDescent="0.25">
      <c r="I3226" s="142"/>
      <c r="O3226" s="142"/>
    </row>
    <row r="3227" spans="9:15" x14ac:dyDescent="0.25">
      <c r="I3227" s="142"/>
      <c r="O3227" s="142"/>
    </row>
    <row r="3228" spans="9:15" x14ac:dyDescent="0.25">
      <c r="I3228" s="142"/>
      <c r="O3228" s="142"/>
    </row>
    <row r="3229" spans="9:15" x14ac:dyDescent="0.25">
      <c r="I3229" s="142"/>
      <c r="O3229" s="142"/>
    </row>
    <row r="3230" spans="9:15" x14ac:dyDescent="0.25">
      <c r="I3230" s="142"/>
      <c r="O3230" s="142"/>
    </row>
    <row r="3231" spans="9:15" x14ac:dyDescent="0.25">
      <c r="I3231" s="142"/>
      <c r="O3231" s="142"/>
    </row>
    <row r="3232" spans="9:15" x14ac:dyDescent="0.25">
      <c r="I3232" s="142"/>
      <c r="O3232" s="142"/>
    </row>
    <row r="3233" spans="9:15" x14ac:dyDescent="0.25">
      <c r="I3233" s="142"/>
      <c r="O3233" s="142"/>
    </row>
    <row r="3234" spans="9:15" x14ac:dyDescent="0.25">
      <c r="I3234" s="142"/>
      <c r="O3234" s="142"/>
    </row>
    <row r="3235" spans="9:15" x14ac:dyDescent="0.25">
      <c r="I3235" s="142"/>
      <c r="O3235" s="142"/>
    </row>
    <row r="3236" spans="9:15" x14ac:dyDescent="0.25">
      <c r="I3236" s="142"/>
      <c r="O3236" s="142"/>
    </row>
    <row r="3237" spans="9:15" x14ac:dyDescent="0.25">
      <c r="I3237" s="142"/>
      <c r="O3237" s="142"/>
    </row>
    <row r="3238" spans="9:15" x14ac:dyDescent="0.25">
      <c r="I3238" s="142"/>
      <c r="O3238" s="142"/>
    </row>
    <row r="3239" spans="9:15" x14ac:dyDescent="0.25">
      <c r="I3239" s="142"/>
      <c r="O3239" s="142"/>
    </row>
    <row r="3240" spans="9:15" x14ac:dyDescent="0.25">
      <c r="I3240" s="142"/>
      <c r="O3240" s="142"/>
    </row>
    <row r="3241" spans="9:15" x14ac:dyDescent="0.25">
      <c r="I3241" s="142"/>
      <c r="O3241" s="142"/>
    </row>
    <row r="3242" spans="9:15" x14ac:dyDescent="0.25">
      <c r="I3242" s="142"/>
      <c r="O3242" s="142"/>
    </row>
    <row r="3243" spans="9:15" x14ac:dyDescent="0.25">
      <c r="I3243" s="142"/>
      <c r="O3243" s="142"/>
    </row>
    <row r="3244" spans="9:15" x14ac:dyDescent="0.25">
      <c r="I3244" s="142"/>
      <c r="O3244" s="142"/>
    </row>
    <row r="3245" spans="9:15" x14ac:dyDescent="0.25">
      <c r="I3245" s="142"/>
      <c r="O3245" s="142"/>
    </row>
    <row r="3246" spans="9:15" x14ac:dyDescent="0.25">
      <c r="I3246" s="142"/>
      <c r="O3246" s="142"/>
    </row>
    <row r="3247" spans="9:15" x14ac:dyDescent="0.25">
      <c r="I3247" s="142"/>
      <c r="O3247" s="142"/>
    </row>
    <row r="3248" spans="9:15" x14ac:dyDescent="0.25">
      <c r="I3248" s="142"/>
      <c r="O3248" s="142"/>
    </row>
    <row r="3249" spans="9:15" x14ac:dyDescent="0.25">
      <c r="I3249" s="142"/>
      <c r="O3249" s="142"/>
    </row>
    <row r="3250" spans="9:15" x14ac:dyDescent="0.25">
      <c r="I3250" s="142"/>
      <c r="O3250" s="142"/>
    </row>
    <row r="3251" spans="9:15" x14ac:dyDescent="0.25">
      <c r="I3251" s="142"/>
      <c r="O3251" s="142"/>
    </row>
    <row r="3252" spans="9:15" x14ac:dyDescent="0.25">
      <c r="I3252" s="142"/>
      <c r="O3252" s="142"/>
    </row>
    <row r="3253" spans="9:15" x14ac:dyDescent="0.25">
      <c r="I3253" s="142"/>
      <c r="O3253" s="142"/>
    </row>
    <row r="3254" spans="9:15" x14ac:dyDescent="0.25">
      <c r="I3254" s="142"/>
      <c r="O3254" s="142"/>
    </row>
    <row r="3255" spans="9:15" x14ac:dyDescent="0.25">
      <c r="I3255" s="142"/>
      <c r="O3255" s="142"/>
    </row>
    <row r="3256" spans="9:15" x14ac:dyDescent="0.25">
      <c r="I3256" s="142"/>
      <c r="O3256" s="142"/>
    </row>
    <row r="3257" spans="9:15" x14ac:dyDescent="0.25">
      <c r="I3257" s="142"/>
      <c r="O3257" s="142"/>
    </row>
    <row r="3258" spans="9:15" x14ac:dyDescent="0.25">
      <c r="I3258" s="142"/>
      <c r="O3258" s="142"/>
    </row>
    <row r="3259" spans="9:15" x14ac:dyDescent="0.25">
      <c r="I3259" s="142"/>
      <c r="O3259" s="142"/>
    </row>
    <row r="3260" spans="9:15" x14ac:dyDescent="0.25">
      <c r="I3260" s="142"/>
      <c r="O3260" s="142"/>
    </row>
    <row r="3261" spans="9:15" x14ac:dyDescent="0.25">
      <c r="I3261" s="142"/>
      <c r="O3261" s="142"/>
    </row>
    <row r="3262" spans="9:15" x14ac:dyDescent="0.25">
      <c r="I3262" s="142"/>
      <c r="O3262" s="142"/>
    </row>
    <row r="3263" spans="9:15" x14ac:dyDescent="0.25">
      <c r="I3263" s="142"/>
      <c r="O3263" s="142"/>
    </row>
    <row r="3264" spans="9:15" x14ac:dyDescent="0.25">
      <c r="I3264" s="142"/>
      <c r="O3264" s="142"/>
    </row>
    <row r="3265" spans="9:15" x14ac:dyDescent="0.25">
      <c r="I3265" s="142"/>
      <c r="O3265" s="142"/>
    </row>
    <row r="3266" spans="9:15" x14ac:dyDescent="0.25">
      <c r="I3266" s="142"/>
      <c r="O3266" s="142"/>
    </row>
    <row r="3267" spans="9:15" x14ac:dyDescent="0.25">
      <c r="I3267" s="142"/>
      <c r="O3267" s="142"/>
    </row>
    <row r="3268" spans="9:15" x14ac:dyDescent="0.25">
      <c r="I3268" s="142"/>
      <c r="O3268" s="142"/>
    </row>
    <row r="3269" spans="9:15" x14ac:dyDescent="0.25">
      <c r="I3269" s="142"/>
      <c r="O3269" s="142"/>
    </row>
    <row r="3270" spans="9:15" x14ac:dyDescent="0.25">
      <c r="I3270" s="142"/>
      <c r="O3270" s="142"/>
    </row>
    <row r="3271" spans="9:15" x14ac:dyDescent="0.25">
      <c r="I3271" s="142"/>
      <c r="O3271" s="142"/>
    </row>
    <row r="3272" spans="9:15" x14ac:dyDescent="0.25">
      <c r="I3272" s="142"/>
      <c r="O3272" s="142"/>
    </row>
    <row r="3273" spans="9:15" x14ac:dyDescent="0.25">
      <c r="I3273" s="142"/>
      <c r="O3273" s="142"/>
    </row>
    <row r="3274" spans="9:15" x14ac:dyDescent="0.25">
      <c r="I3274" s="142"/>
      <c r="O3274" s="142"/>
    </row>
    <row r="3275" spans="9:15" x14ac:dyDescent="0.25">
      <c r="I3275" s="142"/>
      <c r="O3275" s="142"/>
    </row>
    <row r="3276" spans="9:15" x14ac:dyDescent="0.25">
      <c r="I3276" s="142"/>
      <c r="O3276" s="142"/>
    </row>
    <row r="3277" spans="9:15" x14ac:dyDescent="0.25">
      <c r="I3277" s="142"/>
      <c r="O3277" s="142"/>
    </row>
    <row r="3278" spans="9:15" x14ac:dyDescent="0.25">
      <c r="I3278" s="142"/>
      <c r="O3278" s="142"/>
    </row>
    <row r="3279" spans="9:15" x14ac:dyDescent="0.25">
      <c r="I3279" s="142"/>
      <c r="O3279" s="142"/>
    </row>
    <row r="3280" spans="9:15" x14ac:dyDescent="0.25">
      <c r="I3280" s="142"/>
      <c r="O3280" s="142"/>
    </row>
    <row r="3281" spans="9:15" x14ac:dyDescent="0.25">
      <c r="I3281" s="142"/>
      <c r="O3281" s="142"/>
    </row>
    <row r="3282" spans="9:15" x14ac:dyDescent="0.25">
      <c r="I3282" s="142"/>
      <c r="O3282" s="142"/>
    </row>
    <row r="3283" spans="9:15" x14ac:dyDescent="0.25">
      <c r="I3283" s="142"/>
      <c r="O3283" s="142"/>
    </row>
    <row r="3284" spans="9:15" x14ac:dyDescent="0.25">
      <c r="I3284" s="142"/>
      <c r="O3284" s="142"/>
    </row>
    <row r="3285" spans="9:15" x14ac:dyDescent="0.25">
      <c r="I3285" s="142"/>
      <c r="O3285" s="142"/>
    </row>
    <row r="3286" spans="9:15" x14ac:dyDescent="0.25">
      <c r="I3286" s="142"/>
      <c r="O3286" s="142"/>
    </row>
    <row r="3287" spans="9:15" x14ac:dyDescent="0.25">
      <c r="I3287" s="142"/>
      <c r="O3287" s="142"/>
    </row>
    <row r="3288" spans="9:15" x14ac:dyDescent="0.25">
      <c r="I3288" s="142"/>
      <c r="O3288" s="142"/>
    </row>
    <row r="3289" spans="9:15" x14ac:dyDescent="0.25">
      <c r="I3289" s="142"/>
      <c r="O3289" s="142"/>
    </row>
    <row r="3290" spans="9:15" x14ac:dyDescent="0.25">
      <c r="I3290" s="142"/>
      <c r="O3290" s="142"/>
    </row>
    <row r="3291" spans="9:15" x14ac:dyDescent="0.25">
      <c r="I3291" s="142"/>
      <c r="O3291" s="142"/>
    </row>
    <row r="3292" spans="9:15" x14ac:dyDescent="0.25">
      <c r="I3292" s="142"/>
      <c r="O3292" s="142"/>
    </row>
    <row r="3293" spans="9:15" x14ac:dyDescent="0.25">
      <c r="I3293" s="142"/>
      <c r="O3293" s="142"/>
    </row>
    <row r="3294" spans="9:15" x14ac:dyDescent="0.25">
      <c r="I3294" s="142"/>
      <c r="O3294" s="142"/>
    </row>
    <row r="3295" spans="9:15" x14ac:dyDescent="0.25">
      <c r="I3295" s="142"/>
      <c r="O3295" s="142"/>
    </row>
    <row r="3296" spans="9:15" x14ac:dyDescent="0.25">
      <c r="I3296" s="142"/>
      <c r="O3296" s="142"/>
    </row>
    <row r="3297" spans="9:15" x14ac:dyDescent="0.25">
      <c r="I3297" s="142"/>
      <c r="O3297" s="142"/>
    </row>
    <row r="3298" spans="9:15" x14ac:dyDescent="0.25">
      <c r="I3298" s="142"/>
      <c r="O3298" s="142"/>
    </row>
    <row r="3299" spans="9:15" x14ac:dyDescent="0.25">
      <c r="I3299" s="142"/>
      <c r="O3299" s="142"/>
    </row>
    <row r="3300" spans="9:15" x14ac:dyDescent="0.25">
      <c r="I3300" s="142"/>
      <c r="O3300" s="142"/>
    </row>
    <row r="3301" spans="9:15" x14ac:dyDescent="0.25">
      <c r="I3301" s="142"/>
      <c r="O3301" s="142"/>
    </row>
    <row r="3302" spans="9:15" x14ac:dyDescent="0.25">
      <c r="I3302" s="142"/>
      <c r="O3302" s="142"/>
    </row>
    <row r="3303" spans="9:15" x14ac:dyDescent="0.25">
      <c r="I3303" s="142"/>
      <c r="O3303" s="142"/>
    </row>
    <row r="3304" spans="9:15" x14ac:dyDescent="0.25">
      <c r="I3304" s="142"/>
      <c r="O3304" s="142"/>
    </row>
    <row r="3305" spans="9:15" x14ac:dyDescent="0.25">
      <c r="I3305" s="142"/>
      <c r="O3305" s="142"/>
    </row>
    <row r="3306" spans="9:15" x14ac:dyDescent="0.25">
      <c r="I3306" s="142"/>
      <c r="O3306" s="142"/>
    </row>
    <row r="3307" spans="9:15" x14ac:dyDescent="0.25">
      <c r="I3307" s="142"/>
      <c r="O3307" s="142"/>
    </row>
    <row r="3308" spans="9:15" x14ac:dyDescent="0.25">
      <c r="I3308" s="142"/>
      <c r="O3308" s="142"/>
    </row>
    <row r="3309" spans="9:15" x14ac:dyDescent="0.25">
      <c r="I3309" s="142"/>
      <c r="O3309" s="142"/>
    </row>
    <row r="3310" spans="9:15" x14ac:dyDescent="0.25">
      <c r="I3310" s="142"/>
      <c r="O3310" s="142"/>
    </row>
    <row r="3311" spans="9:15" x14ac:dyDescent="0.25">
      <c r="I3311" s="142"/>
      <c r="O3311" s="142"/>
    </row>
    <row r="3312" spans="9:15" x14ac:dyDescent="0.25">
      <c r="I3312" s="142"/>
      <c r="O3312" s="142"/>
    </row>
    <row r="3313" spans="9:15" x14ac:dyDescent="0.25">
      <c r="I3313" s="142"/>
      <c r="O3313" s="142"/>
    </row>
    <row r="3314" spans="9:15" x14ac:dyDescent="0.25">
      <c r="I3314" s="142"/>
      <c r="O3314" s="142"/>
    </row>
    <row r="3315" spans="9:15" x14ac:dyDescent="0.25">
      <c r="I3315" s="142"/>
      <c r="O3315" s="142"/>
    </row>
    <row r="3316" spans="9:15" x14ac:dyDescent="0.25">
      <c r="I3316" s="142"/>
      <c r="O3316" s="142"/>
    </row>
    <row r="3317" spans="9:15" x14ac:dyDescent="0.25">
      <c r="I3317" s="142"/>
      <c r="O3317" s="142"/>
    </row>
    <row r="3318" spans="9:15" x14ac:dyDescent="0.25">
      <c r="I3318" s="142"/>
      <c r="O3318" s="142"/>
    </row>
    <row r="3319" spans="9:15" x14ac:dyDescent="0.25">
      <c r="I3319" s="142"/>
      <c r="O3319" s="142"/>
    </row>
    <row r="3320" spans="9:15" x14ac:dyDescent="0.25">
      <c r="I3320" s="142"/>
      <c r="O3320" s="142"/>
    </row>
    <row r="3321" spans="9:15" x14ac:dyDescent="0.25">
      <c r="I3321" s="142"/>
      <c r="O3321" s="142"/>
    </row>
    <row r="3322" spans="9:15" x14ac:dyDescent="0.25">
      <c r="I3322" s="142"/>
      <c r="O3322" s="142"/>
    </row>
    <row r="3323" spans="9:15" x14ac:dyDescent="0.25">
      <c r="I3323" s="142"/>
      <c r="O3323" s="142"/>
    </row>
    <row r="3324" spans="9:15" x14ac:dyDescent="0.25">
      <c r="I3324" s="142"/>
      <c r="O3324" s="142"/>
    </row>
    <row r="3325" spans="9:15" x14ac:dyDescent="0.25">
      <c r="I3325" s="142"/>
      <c r="O3325" s="142"/>
    </row>
    <row r="3326" spans="9:15" x14ac:dyDescent="0.25">
      <c r="I3326" s="142"/>
      <c r="O3326" s="142"/>
    </row>
    <row r="3327" spans="9:15" x14ac:dyDescent="0.25">
      <c r="I3327" s="142"/>
      <c r="O3327" s="142"/>
    </row>
    <row r="3328" spans="9:15" x14ac:dyDescent="0.25">
      <c r="I3328" s="142"/>
      <c r="O3328" s="142"/>
    </row>
    <row r="3329" spans="9:15" x14ac:dyDescent="0.25">
      <c r="I3329" s="142"/>
      <c r="O3329" s="142"/>
    </row>
    <row r="3330" spans="9:15" x14ac:dyDescent="0.25">
      <c r="I3330" s="142"/>
      <c r="O3330" s="142"/>
    </row>
    <row r="3331" spans="9:15" x14ac:dyDescent="0.25">
      <c r="I3331" s="142"/>
      <c r="O3331" s="142"/>
    </row>
    <row r="3332" spans="9:15" x14ac:dyDescent="0.25">
      <c r="I3332" s="142"/>
      <c r="O3332" s="142"/>
    </row>
    <row r="3333" spans="9:15" x14ac:dyDescent="0.25">
      <c r="I3333" s="142"/>
      <c r="O3333" s="142"/>
    </row>
    <row r="3334" spans="9:15" x14ac:dyDescent="0.25">
      <c r="I3334" s="142"/>
      <c r="O3334" s="142"/>
    </row>
    <row r="3335" spans="9:15" x14ac:dyDescent="0.25">
      <c r="I3335" s="142"/>
      <c r="O3335" s="142"/>
    </row>
    <row r="3336" spans="9:15" x14ac:dyDescent="0.25">
      <c r="I3336" s="142"/>
      <c r="O3336" s="142"/>
    </row>
    <row r="3337" spans="9:15" x14ac:dyDescent="0.25">
      <c r="I3337" s="142"/>
      <c r="O3337" s="142"/>
    </row>
    <row r="3338" spans="9:15" x14ac:dyDescent="0.25">
      <c r="I3338" s="142"/>
      <c r="O3338" s="142"/>
    </row>
    <row r="3339" spans="9:15" x14ac:dyDescent="0.25">
      <c r="I3339" s="142"/>
      <c r="O3339" s="142"/>
    </row>
    <row r="3340" spans="9:15" x14ac:dyDescent="0.25">
      <c r="I3340" s="142"/>
      <c r="O3340" s="142"/>
    </row>
    <row r="3341" spans="9:15" x14ac:dyDescent="0.25">
      <c r="I3341" s="142"/>
      <c r="O3341" s="142"/>
    </row>
    <row r="3342" spans="9:15" x14ac:dyDescent="0.25">
      <c r="I3342" s="142"/>
      <c r="O3342" s="142"/>
    </row>
    <row r="3343" spans="9:15" x14ac:dyDescent="0.25">
      <c r="I3343" s="142"/>
      <c r="O3343" s="142"/>
    </row>
    <row r="3344" spans="9:15" x14ac:dyDescent="0.25">
      <c r="I3344" s="142"/>
      <c r="O3344" s="142"/>
    </row>
    <row r="3345" spans="9:15" x14ac:dyDescent="0.25">
      <c r="I3345" s="142"/>
      <c r="O3345" s="142"/>
    </row>
    <row r="3346" spans="9:15" x14ac:dyDescent="0.25">
      <c r="I3346" s="142"/>
      <c r="O3346" s="142"/>
    </row>
    <row r="3347" spans="9:15" x14ac:dyDescent="0.25">
      <c r="I3347" s="142"/>
      <c r="O3347" s="142"/>
    </row>
    <row r="3348" spans="9:15" x14ac:dyDescent="0.25">
      <c r="I3348" s="142"/>
      <c r="O3348" s="142"/>
    </row>
    <row r="3349" spans="9:15" x14ac:dyDescent="0.25">
      <c r="I3349" s="142"/>
      <c r="O3349" s="142"/>
    </row>
    <row r="3350" spans="9:15" x14ac:dyDescent="0.25">
      <c r="I3350" s="142"/>
      <c r="O3350" s="142"/>
    </row>
    <row r="3351" spans="9:15" x14ac:dyDescent="0.25">
      <c r="I3351" s="142"/>
      <c r="O3351" s="142"/>
    </row>
    <row r="3352" spans="9:15" x14ac:dyDescent="0.25">
      <c r="I3352" s="142"/>
      <c r="O3352" s="142"/>
    </row>
    <row r="3353" spans="9:15" x14ac:dyDescent="0.25">
      <c r="I3353" s="142"/>
      <c r="O3353" s="142"/>
    </row>
    <row r="3354" spans="9:15" x14ac:dyDescent="0.25">
      <c r="I3354" s="142"/>
      <c r="O3354" s="142"/>
    </row>
    <row r="3355" spans="9:15" x14ac:dyDescent="0.25">
      <c r="I3355" s="142"/>
      <c r="O3355" s="142"/>
    </row>
    <row r="3356" spans="9:15" x14ac:dyDescent="0.25">
      <c r="I3356" s="142"/>
      <c r="O3356" s="142"/>
    </row>
    <row r="3357" spans="9:15" x14ac:dyDescent="0.25">
      <c r="I3357" s="142"/>
      <c r="O3357" s="142"/>
    </row>
    <row r="3358" spans="9:15" x14ac:dyDescent="0.25">
      <c r="I3358" s="142"/>
      <c r="O3358" s="142"/>
    </row>
    <row r="3359" spans="9:15" x14ac:dyDescent="0.25">
      <c r="I3359" s="142"/>
      <c r="O3359" s="142"/>
    </row>
    <row r="3360" spans="9:15" x14ac:dyDescent="0.25">
      <c r="I3360" s="142"/>
      <c r="O3360" s="142"/>
    </row>
    <row r="3361" spans="9:15" x14ac:dyDescent="0.25">
      <c r="I3361" s="142"/>
      <c r="O3361" s="142"/>
    </row>
    <row r="3362" spans="9:15" x14ac:dyDescent="0.25">
      <c r="I3362" s="142"/>
      <c r="O3362" s="142"/>
    </row>
    <row r="3363" spans="9:15" x14ac:dyDescent="0.25">
      <c r="I3363" s="142"/>
      <c r="O3363" s="142"/>
    </row>
    <row r="3364" spans="9:15" x14ac:dyDescent="0.25">
      <c r="I3364" s="142"/>
      <c r="O3364" s="142"/>
    </row>
    <row r="3365" spans="9:15" x14ac:dyDescent="0.25">
      <c r="I3365" s="142"/>
      <c r="O3365" s="142"/>
    </row>
    <row r="3366" spans="9:15" x14ac:dyDescent="0.25">
      <c r="I3366" s="142"/>
      <c r="O3366" s="142"/>
    </row>
    <row r="3367" spans="9:15" x14ac:dyDescent="0.25">
      <c r="I3367" s="142"/>
      <c r="O3367" s="142"/>
    </row>
    <row r="3368" spans="9:15" x14ac:dyDescent="0.25">
      <c r="I3368" s="142"/>
      <c r="O3368" s="142"/>
    </row>
    <row r="3369" spans="9:15" x14ac:dyDescent="0.25">
      <c r="I3369" s="142"/>
      <c r="O3369" s="142"/>
    </row>
    <row r="3370" spans="9:15" x14ac:dyDescent="0.25">
      <c r="I3370" s="142"/>
      <c r="O3370" s="142"/>
    </row>
    <row r="3371" spans="9:15" x14ac:dyDescent="0.25">
      <c r="I3371" s="142"/>
      <c r="O3371" s="142"/>
    </row>
    <row r="3372" spans="9:15" x14ac:dyDescent="0.25">
      <c r="I3372" s="142"/>
      <c r="O3372" s="142"/>
    </row>
    <row r="3373" spans="9:15" x14ac:dyDescent="0.25">
      <c r="I3373" s="142"/>
      <c r="O3373" s="142"/>
    </row>
    <row r="3374" spans="9:15" x14ac:dyDescent="0.25">
      <c r="I3374" s="142"/>
      <c r="O3374" s="142"/>
    </row>
    <row r="3375" spans="9:15" x14ac:dyDescent="0.25">
      <c r="I3375" s="142"/>
      <c r="O3375" s="142"/>
    </row>
    <row r="3376" spans="9:15" x14ac:dyDescent="0.25">
      <c r="I3376" s="142"/>
      <c r="O3376" s="142"/>
    </row>
    <row r="3377" spans="9:15" x14ac:dyDescent="0.25">
      <c r="I3377" s="142"/>
      <c r="O3377" s="142"/>
    </row>
    <row r="3378" spans="9:15" x14ac:dyDescent="0.25">
      <c r="I3378" s="142"/>
      <c r="O3378" s="142"/>
    </row>
    <row r="3379" spans="9:15" x14ac:dyDescent="0.25">
      <c r="I3379" s="142"/>
      <c r="O3379" s="142"/>
    </row>
    <row r="3380" spans="9:15" x14ac:dyDescent="0.25">
      <c r="I3380" s="142"/>
      <c r="O3380" s="142"/>
    </row>
    <row r="3381" spans="9:15" x14ac:dyDescent="0.25">
      <c r="I3381" s="142"/>
      <c r="O3381" s="142"/>
    </row>
    <row r="3382" spans="9:15" x14ac:dyDescent="0.25">
      <c r="I3382" s="142"/>
      <c r="O3382" s="142"/>
    </row>
    <row r="3383" spans="9:15" x14ac:dyDescent="0.25">
      <c r="I3383" s="142"/>
      <c r="O3383" s="142"/>
    </row>
    <row r="3384" spans="9:15" x14ac:dyDescent="0.25">
      <c r="I3384" s="142"/>
      <c r="O3384" s="142"/>
    </row>
    <row r="3385" spans="9:15" x14ac:dyDescent="0.25">
      <c r="I3385" s="142"/>
      <c r="O3385" s="142"/>
    </row>
    <row r="3386" spans="9:15" x14ac:dyDescent="0.25">
      <c r="I3386" s="142"/>
      <c r="O3386" s="142"/>
    </row>
    <row r="3387" spans="9:15" x14ac:dyDescent="0.25">
      <c r="I3387" s="142"/>
      <c r="O3387" s="142"/>
    </row>
    <row r="3388" spans="9:15" x14ac:dyDescent="0.25">
      <c r="I3388" s="142"/>
      <c r="O3388" s="142"/>
    </row>
    <row r="3389" spans="9:15" x14ac:dyDescent="0.25">
      <c r="I3389" s="142"/>
      <c r="O3389" s="142"/>
    </row>
    <row r="3390" spans="9:15" x14ac:dyDescent="0.25">
      <c r="I3390" s="142"/>
      <c r="O3390" s="142"/>
    </row>
    <row r="3391" spans="9:15" x14ac:dyDescent="0.25">
      <c r="I3391" s="142"/>
      <c r="O3391" s="142"/>
    </row>
    <row r="3392" spans="9:15" x14ac:dyDescent="0.25">
      <c r="I3392" s="142"/>
      <c r="O3392" s="142"/>
    </row>
    <row r="3393" spans="9:15" x14ac:dyDescent="0.25">
      <c r="I3393" s="142"/>
      <c r="O3393" s="142"/>
    </row>
    <row r="3394" spans="9:15" x14ac:dyDescent="0.25">
      <c r="I3394" s="142"/>
      <c r="O3394" s="142"/>
    </row>
    <row r="3395" spans="9:15" x14ac:dyDescent="0.25">
      <c r="I3395" s="142"/>
      <c r="O3395" s="142"/>
    </row>
    <row r="3396" spans="9:15" x14ac:dyDescent="0.25">
      <c r="I3396" s="142"/>
      <c r="O3396" s="142"/>
    </row>
    <row r="3397" spans="9:15" x14ac:dyDescent="0.25">
      <c r="I3397" s="142"/>
      <c r="O3397" s="142"/>
    </row>
    <row r="3398" spans="9:15" x14ac:dyDescent="0.25">
      <c r="I3398" s="142"/>
      <c r="O3398" s="142"/>
    </row>
    <row r="3399" spans="9:15" x14ac:dyDescent="0.25">
      <c r="I3399" s="142"/>
      <c r="O3399" s="142"/>
    </row>
    <row r="3400" spans="9:15" x14ac:dyDescent="0.25">
      <c r="I3400" s="142"/>
      <c r="O3400" s="142"/>
    </row>
    <row r="3401" spans="9:15" x14ac:dyDescent="0.25">
      <c r="I3401" s="142"/>
      <c r="O3401" s="142"/>
    </row>
    <row r="3402" spans="9:15" x14ac:dyDescent="0.25">
      <c r="I3402" s="142"/>
      <c r="O3402" s="142"/>
    </row>
    <row r="3403" spans="9:15" x14ac:dyDescent="0.25">
      <c r="I3403" s="142"/>
      <c r="O3403" s="142"/>
    </row>
    <row r="3404" spans="9:15" x14ac:dyDescent="0.25">
      <c r="I3404" s="142"/>
      <c r="O3404" s="142"/>
    </row>
    <row r="3405" spans="9:15" x14ac:dyDescent="0.25">
      <c r="I3405" s="142"/>
      <c r="O3405" s="142"/>
    </row>
    <row r="3406" spans="9:15" x14ac:dyDescent="0.25">
      <c r="I3406" s="142"/>
      <c r="O3406" s="142"/>
    </row>
    <row r="3407" spans="9:15" x14ac:dyDescent="0.25">
      <c r="I3407" s="142"/>
      <c r="O3407" s="142"/>
    </row>
    <row r="3408" spans="9:15" x14ac:dyDescent="0.25">
      <c r="I3408" s="142"/>
      <c r="O3408" s="142"/>
    </row>
    <row r="3409" spans="9:15" x14ac:dyDescent="0.25">
      <c r="I3409" s="142"/>
      <c r="O3409" s="142"/>
    </row>
    <row r="3410" spans="9:15" x14ac:dyDescent="0.25">
      <c r="I3410" s="142"/>
      <c r="O3410" s="142"/>
    </row>
    <row r="3411" spans="9:15" x14ac:dyDescent="0.25">
      <c r="I3411" s="142"/>
      <c r="O3411" s="142"/>
    </row>
    <row r="3412" spans="9:15" x14ac:dyDescent="0.25">
      <c r="I3412" s="142"/>
      <c r="O3412" s="142"/>
    </row>
    <row r="3413" spans="9:15" x14ac:dyDescent="0.25">
      <c r="I3413" s="142"/>
      <c r="O3413" s="142"/>
    </row>
    <row r="3414" spans="9:15" x14ac:dyDescent="0.25">
      <c r="I3414" s="142"/>
      <c r="O3414" s="142"/>
    </row>
    <row r="3415" spans="9:15" x14ac:dyDescent="0.25">
      <c r="I3415" s="142"/>
      <c r="O3415" s="142"/>
    </row>
    <row r="3416" spans="9:15" x14ac:dyDescent="0.25">
      <c r="I3416" s="142"/>
      <c r="O3416" s="142"/>
    </row>
    <row r="3417" spans="9:15" x14ac:dyDescent="0.25">
      <c r="I3417" s="142"/>
      <c r="O3417" s="142"/>
    </row>
    <row r="3418" spans="9:15" x14ac:dyDescent="0.25">
      <c r="I3418" s="142"/>
      <c r="O3418" s="142"/>
    </row>
    <row r="3419" spans="9:15" x14ac:dyDescent="0.25">
      <c r="I3419" s="142"/>
      <c r="O3419" s="142"/>
    </row>
    <row r="3420" spans="9:15" x14ac:dyDescent="0.25">
      <c r="I3420" s="142"/>
      <c r="O3420" s="142"/>
    </row>
    <row r="3421" spans="9:15" x14ac:dyDescent="0.25">
      <c r="I3421" s="142"/>
      <c r="O3421" s="142"/>
    </row>
    <row r="3422" spans="9:15" x14ac:dyDescent="0.25">
      <c r="I3422" s="142"/>
      <c r="O3422" s="142"/>
    </row>
    <row r="3423" spans="9:15" x14ac:dyDescent="0.25">
      <c r="I3423" s="142"/>
      <c r="O3423" s="142"/>
    </row>
    <row r="3424" spans="9:15" x14ac:dyDescent="0.25">
      <c r="I3424" s="142"/>
      <c r="O3424" s="142"/>
    </row>
    <row r="3425" spans="9:15" x14ac:dyDescent="0.25">
      <c r="I3425" s="142"/>
      <c r="O3425" s="142"/>
    </row>
    <row r="3426" spans="9:15" x14ac:dyDescent="0.25">
      <c r="I3426" s="142"/>
      <c r="O3426" s="142"/>
    </row>
    <row r="3427" spans="9:15" x14ac:dyDescent="0.25">
      <c r="I3427" s="142"/>
      <c r="O3427" s="142"/>
    </row>
    <row r="3428" spans="9:15" x14ac:dyDescent="0.25">
      <c r="I3428" s="142"/>
      <c r="O3428" s="142"/>
    </row>
    <row r="3429" spans="9:15" x14ac:dyDescent="0.25">
      <c r="I3429" s="142"/>
      <c r="O3429" s="142"/>
    </row>
    <row r="3430" spans="9:15" x14ac:dyDescent="0.25">
      <c r="I3430" s="142"/>
      <c r="O3430" s="142"/>
    </row>
    <row r="3431" spans="9:15" x14ac:dyDescent="0.25">
      <c r="I3431" s="142"/>
      <c r="O3431" s="142"/>
    </row>
    <row r="3432" spans="9:15" x14ac:dyDescent="0.25">
      <c r="I3432" s="142"/>
      <c r="O3432" s="142"/>
    </row>
    <row r="3433" spans="9:15" x14ac:dyDescent="0.25">
      <c r="I3433" s="142"/>
      <c r="O3433" s="142"/>
    </row>
    <row r="3434" spans="9:15" x14ac:dyDescent="0.25">
      <c r="I3434" s="142"/>
      <c r="O3434" s="142"/>
    </row>
    <row r="3435" spans="9:15" x14ac:dyDescent="0.25">
      <c r="I3435" s="142"/>
      <c r="O3435" s="142"/>
    </row>
    <row r="3436" spans="9:15" x14ac:dyDescent="0.25">
      <c r="I3436" s="142"/>
      <c r="O3436" s="142"/>
    </row>
    <row r="3437" spans="9:15" x14ac:dyDescent="0.25">
      <c r="I3437" s="142"/>
      <c r="O3437" s="142"/>
    </row>
    <row r="3438" spans="9:15" x14ac:dyDescent="0.25">
      <c r="I3438" s="142"/>
      <c r="O3438" s="142"/>
    </row>
    <row r="3439" spans="9:15" x14ac:dyDescent="0.25">
      <c r="I3439" s="142"/>
      <c r="O3439" s="142"/>
    </row>
    <row r="3440" spans="9:15" x14ac:dyDescent="0.25">
      <c r="I3440" s="142"/>
      <c r="O3440" s="142"/>
    </row>
    <row r="3441" spans="9:15" x14ac:dyDescent="0.25">
      <c r="I3441" s="142"/>
      <c r="O3441" s="142"/>
    </row>
    <row r="3442" spans="9:15" x14ac:dyDescent="0.25">
      <c r="I3442" s="142"/>
      <c r="O3442" s="142"/>
    </row>
    <row r="3443" spans="9:15" x14ac:dyDescent="0.25">
      <c r="I3443" s="142"/>
      <c r="O3443" s="142"/>
    </row>
    <row r="3444" spans="9:15" x14ac:dyDescent="0.25">
      <c r="I3444" s="142"/>
      <c r="O3444" s="142"/>
    </row>
    <row r="3445" spans="9:15" x14ac:dyDescent="0.25">
      <c r="I3445" s="142"/>
      <c r="O3445" s="142"/>
    </row>
    <row r="3446" spans="9:15" x14ac:dyDescent="0.25">
      <c r="I3446" s="142"/>
      <c r="O3446" s="142"/>
    </row>
    <row r="3447" spans="9:15" x14ac:dyDescent="0.25">
      <c r="I3447" s="142"/>
      <c r="O3447" s="142"/>
    </row>
    <row r="3448" spans="9:15" x14ac:dyDescent="0.25">
      <c r="I3448" s="142"/>
      <c r="O3448" s="142"/>
    </row>
    <row r="3449" spans="9:15" x14ac:dyDescent="0.25">
      <c r="I3449" s="142"/>
      <c r="O3449" s="142"/>
    </row>
    <row r="3450" spans="9:15" x14ac:dyDescent="0.25">
      <c r="I3450" s="142"/>
      <c r="O3450" s="142"/>
    </row>
    <row r="3451" spans="9:15" x14ac:dyDescent="0.25">
      <c r="I3451" s="142"/>
      <c r="O3451" s="142"/>
    </row>
    <row r="3452" spans="9:15" x14ac:dyDescent="0.25">
      <c r="I3452" s="142"/>
      <c r="O3452" s="142"/>
    </row>
    <row r="3453" spans="9:15" x14ac:dyDescent="0.25">
      <c r="I3453" s="142"/>
      <c r="O3453" s="142"/>
    </row>
    <row r="3454" spans="9:15" x14ac:dyDescent="0.25">
      <c r="I3454" s="142"/>
      <c r="O3454" s="142"/>
    </row>
    <row r="3455" spans="9:15" x14ac:dyDescent="0.25">
      <c r="I3455" s="142"/>
      <c r="O3455" s="142"/>
    </row>
    <row r="3456" spans="9:15" x14ac:dyDescent="0.25">
      <c r="I3456" s="142"/>
      <c r="O3456" s="142"/>
    </row>
    <row r="3457" spans="9:15" x14ac:dyDescent="0.25">
      <c r="I3457" s="142"/>
      <c r="O3457" s="142"/>
    </row>
    <row r="3458" spans="9:15" x14ac:dyDescent="0.25">
      <c r="I3458" s="142"/>
      <c r="O3458" s="142"/>
    </row>
    <row r="3459" spans="9:15" x14ac:dyDescent="0.25">
      <c r="I3459" s="142"/>
      <c r="O3459" s="142"/>
    </row>
    <row r="3460" spans="9:15" x14ac:dyDescent="0.25">
      <c r="I3460" s="142"/>
      <c r="O3460" s="142"/>
    </row>
    <row r="3461" spans="9:15" x14ac:dyDescent="0.25">
      <c r="I3461" s="142"/>
      <c r="O3461" s="142"/>
    </row>
    <row r="3462" spans="9:15" x14ac:dyDescent="0.25">
      <c r="I3462" s="142"/>
      <c r="O3462" s="142"/>
    </row>
    <row r="3463" spans="9:15" x14ac:dyDescent="0.25">
      <c r="I3463" s="142"/>
      <c r="O3463" s="142"/>
    </row>
    <row r="3464" spans="9:15" x14ac:dyDescent="0.25">
      <c r="I3464" s="142"/>
      <c r="O3464" s="142"/>
    </row>
    <row r="3465" spans="9:15" x14ac:dyDescent="0.25">
      <c r="I3465" s="142"/>
      <c r="O3465" s="142"/>
    </row>
    <row r="3466" spans="9:15" x14ac:dyDescent="0.25">
      <c r="I3466" s="142"/>
      <c r="O3466" s="142"/>
    </row>
    <row r="3467" spans="9:15" x14ac:dyDescent="0.25">
      <c r="I3467" s="142"/>
      <c r="O3467" s="142"/>
    </row>
    <row r="3468" spans="9:15" x14ac:dyDescent="0.25">
      <c r="I3468" s="142"/>
      <c r="O3468" s="142"/>
    </row>
    <row r="3469" spans="9:15" x14ac:dyDescent="0.25">
      <c r="I3469" s="142"/>
      <c r="O3469" s="142"/>
    </row>
    <row r="3470" spans="9:15" x14ac:dyDescent="0.25">
      <c r="I3470" s="142"/>
      <c r="O3470" s="142"/>
    </row>
    <row r="3471" spans="9:15" x14ac:dyDescent="0.25">
      <c r="I3471" s="142"/>
      <c r="O3471" s="142"/>
    </row>
    <row r="3472" spans="9:15" x14ac:dyDescent="0.25">
      <c r="I3472" s="142"/>
      <c r="O3472" s="142"/>
    </row>
    <row r="3473" spans="9:15" x14ac:dyDescent="0.25">
      <c r="I3473" s="142"/>
      <c r="O3473" s="142"/>
    </row>
    <row r="3474" spans="9:15" x14ac:dyDescent="0.25">
      <c r="I3474" s="142"/>
      <c r="O3474" s="142"/>
    </row>
    <row r="3475" spans="9:15" x14ac:dyDescent="0.25">
      <c r="I3475" s="142"/>
      <c r="O3475" s="142"/>
    </row>
    <row r="3476" spans="9:15" x14ac:dyDescent="0.25">
      <c r="I3476" s="142"/>
      <c r="O3476" s="142"/>
    </row>
    <row r="3477" spans="9:15" x14ac:dyDescent="0.25">
      <c r="I3477" s="142"/>
      <c r="O3477" s="142"/>
    </row>
    <row r="3478" spans="9:15" x14ac:dyDescent="0.25">
      <c r="I3478" s="142"/>
      <c r="O3478" s="142"/>
    </row>
    <row r="3479" spans="9:15" x14ac:dyDescent="0.25">
      <c r="I3479" s="142"/>
      <c r="O3479" s="142"/>
    </row>
    <row r="3480" spans="9:15" x14ac:dyDescent="0.25">
      <c r="I3480" s="142"/>
      <c r="O3480" s="142"/>
    </row>
    <row r="3481" spans="9:15" x14ac:dyDescent="0.25">
      <c r="I3481" s="142"/>
      <c r="O3481" s="142"/>
    </row>
    <row r="3482" spans="9:15" x14ac:dyDescent="0.25">
      <c r="I3482" s="142"/>
      <c r="O3482" s="142"/>
    </row>
    <row r="3483" spans="9:15" x14ac:dyDescent="0.25">
      <c r="I3483" s="142"/>
      <c r="O3483" s="142"/>
    </row>
    <row r="3484" spans="9:15" x14ac:dyDescent="0.25">
      <c r="I3484" s="142"/>
      <c r="O3484" s="142"/>
    </row>
    <row r="3485" spans="9:15" x14ac:dyDescent="0.25">
      <c r="I3485" s="142"/>
      <c r="O3485" s="142"/>
    </row>
    <row r="3486" spans="9:15" x14ac:dyDescent="0.25">
      <c r="I3486" s="142"/>
      <c r="O3486" s="142"/>
    </row>
    <row r="3487" spans="9:15" x14ac:dyDescent="0.25">
      <c r="I3487" s="142"/>
      <c r="O3487" s="142"/>
    </row>
    <row r="3488" spans="9:15" x14ac:dyDescent="0.25">
      <c r="I3488" s="142"/>
      <c r="O3488" s="142"/>
    </row>
    <row r="3489" spans="9:15" x14ac:dyDescent="0.25">
      <c r="I3489" s="142"/>
      <c r="O3489" s="142"/>
    </row>
    <row r="3490" spans="9:15" x14ac:dyDescent="0.25">
      <c r="I3490" s="142"/>
      <c r="O3490" s="142"/>
    </row>
    <row r="3491" spans="9:15" x14ac:dyDescent="0.25">
      <c r="I3491" s="142"/>
      <c r="O3491" s="142"/>
    </row>
    <row r="3492" spans="9:15" x14ac:dyDescent="0.25">
      <c r="I3492" s="142"/>
      <c r="O3492" s="142"/>
    </row>
    <row r="3493" spans="9:15" x14ac:dyDescent="0.25">
      <c r="I3493" s="142"/>
      <c r="O3493" s="142"/>
    </row>
    <row r="3494" spans="9:15" x14ac:dyDescent="0.25">
      <c r="I3494" s="142"/>
      <c r="O3494" s="142"/>
    </row>
    <row r="3495" spans="9:15" x14ac:dyDescent="0.25">
      <c r="I3495" s="142"/>
      <c r="O3495" s="142"/>
    </row>
    <row r="3496" spans="9:15" x14ac:dyDescent="0.25">
      <c r="I3496" s="142"/>
      <c r="O3496" s="142"/>
    </row>
    <row r="3497" spans="9:15" x14ac:dyDescent="0.25">
      <c r="I3497" s="142"/>
      <c r="O3497" s="142"/>
    </row>
    <row r="3498" spans="9:15" x14ac:dyDescent="0.25">
      <c r="I3498" s="142"/>
      <c r="O3498" s="142"/>
    </row>
    <row r="3499" spans="9:15" x14ac:dyDescent="0.25">
      <c r="I3499" s="142"/>
      <c r="O3499" s="142"/>
    </row>
    <row r="3500" spans="9:15" x14ac:dyDescent="0.25">
      <c r="I3500" s="142"/>
      <c r="O3500" s="142"/>
    </row>
    <row r="3501" spans="9:15" x14ac:dyDescent="0.25">
      <c r="I3501" s="142"/>
      <c r="O3501" s="142"/>
    </row>
    <row r="3502" spans="9:15" x14ac:dyDescent="0.25">
      <c r="I3502" s="142"/>
      <c r="O3502" s="142"/>
    </row>
    <row r="3503" spans="9:15" x14ac:dyDescent="0.25">
      <c r="I3503" s="142"/>
      <c r="O3503" s="142"/>
    </row>
    <row r="3504" spans="9:15" x14ac:dyDescent="0.25">
      <c r="I3504" s="142"/>
      <c r="O3504" s="142"/>
    </row>
    <row r="3505" spans="9:15" x14ac:dyDescent="0.25">
      <c r="I3505" s="142"/>
      <c r="O3505" s="142"/>
    </row>
    <row r="3506" spans="9:15" x14ac:dyDescent="0.25">
      <c r="I3506" s="142"/>
      <c r="O3506" s="142"/>
    </row>
    <row r="3507" spans="9:15" x14ac:dyDescent="0.25">
      <c r="I3507" s="142"/>
      <c r="O3507" s="142"/>
    </row>
    <row r="3508" spans="9:15" x14ac:dyDescent="0.25">
      <c r="I3508" s="142"/>
      <c r="O3508" s="142"/>
    </row>
    <row r="3509" spans="9:15" x14ac:dyDescent="0.25">
      <c r="I3509" s="142"/>
      <c r="O3509" s="142"/>
    </row>
    <row r="3510" spans="9:15" x14ac:dyDescent="0.25">
      <c r="I3510" s="142"/>
      <c r="O3510" s="142"/>
    </row>
    <row r="3511" spans="9:15" x14ac:dyDescent="0.25">
      <c r="I3511" s="142"/>
      <c r="O3511" s="142"/>
    </row>
    <row r="3512" spans="9:15" x14ac:dyDescent="0.25">
      <c r="I3512" s="142"/>
      <c r="O3512" s="142"/>
    </row>
    <row r="3513" spans="9:15" x14ac:dyDescent="0.25">
      <c r="I3513" s="142"/>
      <c r="O3513" s="142"/>
    </row>
    <row r="3514" spans="9:15" x14ac:dyDescent="0.25">
      <c r="I3514" s="142"/>
      <c r="O3514" s="142"/>
    </row>
    <row r="3515" spans="9:15" x14ac:dyDescent="0.25">
      <c r="I3515" s="142"/>
      <c r="O3515" s="142"/>
    </row>
    <row r="3516" spans="9:15" x14ac:dyDescent="0.25">
      <c r="I3516" s="142"/>
      <c r="O3516" s="142"/>
    </row>
    <row r="3517" spans="9:15" x14ac:dyDescent="0.25">
      <c r="I3517" s="142"/>
      <c r="O3517" s="142"/>
    </row>
    <row r="3518" spans="9:15" x14ac:dyDescent="0.25">
      <c r="I3518" s="142"/>
      <c r="O3518" s="142"/>
    </row>
    <row r="3519" spans="9:15" x14ac:dyDescent="0.25">
      <c r="I3519" s="142"/>
      <c r="O3519" s="142"/>
    </row>
    <row r="3520" spans="9:15" x14ac:dyDescent="0.25">
      <c r="I3520" s="142"/>
      <c r="O3520" s="142"/>
    </row>
    <row r="3521" spans="9:15" x14ac:dyDescent="0.25">
      <c r="I3521" s="142"/>
      <c r="O3521" s="142"/>
    </row>
    <row r="3522" spans="9:15" x14ac:dyDescent="0.25">
      <c r="I3522" s="142"/>
      <c r="O3522" s="142"/>
    </row>
    <row r="3523" spans="9:15" x14ac:dyDescent="0.25">
      <c r="I3523" s="142"/>
      <c r="O3523" s="142"/>
    </row>
    <row r="3524" spans="9:15" x14ac:dyDescent="0.25">
      <c r="I3524" s="142"/>
      <c r="O3524" s="142"/>
    </row>
    <row r="3525" spans="9:15" x14ac:dyDescent="0.25">
      <c r="I3525" s="142"/>
      <c r="O3525" s="142"/>
    </row>
    <row r="3526" spans="9:15" x14ac:dyDescent="0.25">
      <c r="I3526" s="142"/>
      <c r="O3526" s="142"/>
    </row>
    <row r="3527" spans="9:15" x14ac:dyDescent="0.25">
      <c r="I3527" s="142"/>
      <c r="O3527" s="142"/>
    </row>
    <row r="3528" spans="9:15" x14ac:dyDescent="0.25">
      <c r="I3528" s="142"/>
      <c r="O3528" s="142"/>
    </row>
    <row r="3529" spans="9:15" x14ac:dyDescent="0.25">
      <c r="I3529" s="142"/>
      <c r="O3529" s="142"/>
    </row>
    <row r="3530" spans="9:15" x14ac:dyDescent="0.25">
      <c r="I3530" s="142"/>
      <c r="O3530" s="142"/>
    </row>
    <row r="3531" spans="9:15" x14ac:dyDescent="0.25">
      <c r="I3531" s="142"/>
      <c r="O3531" s="142"/>
    </row>
    <row r="3532" spans="9:15" x14ac:dyDescent="0.25">
      <c r="I3532" s="142"/>
      <c r="O3532" s="142"/>
    </row>
    <row r="3533" spans="9:15" x14ac:dyDescent="0.25">
      <c r="I3533" s="142"/>
      <c r="O3533" s="142"/>
    </row>
    <row r="3534" spans="9:15" x14ac:dyDescent="0.25">
      <c r="I3534" s="142"/>
      <c r="O3534" s="142"/>
    </row>
    <row r="3535" spans="9:15" x14ac:dyDescent="0.25">
      <c r="I3535" s="142"/>
      <c r="O3535" s="142"/>
    </row>
    <row r="3536" spans="9:15" x14ac:dyDescent="0.25">
      <c r="I3536" s="142"/>
      <c r="O3536" s="142"/>
    </row>
    <row r="3537" spans="9:15" x14ac:dyDescent="0.25">
      <c r="I3537" s="142"/>
      <c r="O3537" s="142"/>
    </row>
    <row r="3538" spans="9:15" x14ac:dyDescent="0.25">
      <c r="I3538" s="142"/>
      <c r="O3538" s="142"/>
    </row>
    <row r="3539" spans="9:15" x14ac:dyDescent="0.25">
      <c r="I3539" s="142"/>
      <c r="O3539" s="142"/>
    </row>
    <row r="3540" spans="9:15" x14ac:dyDescent="0.25">
      <c r="I3540" s="142"/>
      <c r="O3540" s="142"/>
    </row>
    <row r="3541" spans="9:15" x14ac:dyDescent="0.25">
      <c r="I3541" s="142"/>
      <c r="O3541" s="142"/>
    </row>
    <row r="3542" spans="9:15" x14ac:dyDescent="0.25">
      <c r="I3542" s="142"/>
      <c r="O3542" s="142"/>
    </row>
    <row r="3543" spans="9:15" x14ac:dyDescent="0.25">
      <c r="I3543" s="142"/>
      <c r="O3543" s="142"/>
    </row>
    <row r="3544" spans="9:15" x14ac:dyDescent="0.25">
      <c r="I3544" s="142"/>
      <c r="O3544" s="142"/>
    </row>
    <row r="3545" spans="9:15" x14ac:dyDescent="0.25">
      <c r="I3545" s="142"/>
      <c r="O3545" s="142"/>
    </row>
    <row r="3546" spans="9:15" x14ac:dyDescent="0.25">
      <c r="I3546" s="142"/>
      <c r="O3546" s="142"/>
    </row>
    <row r="3547" spans="9:15" x14ac:dyDescent="0.25">
      <c r="I3547" s="142"/>
      <c r="O3547" s="142"/>
    </row>
    <row r="3548" spans="9:15" x14ac:dyDescent="0.25">
      <c r="I3548" s="142"/>
      <c r="O3548" s="142"/>
    </row>
    <row r="3549" spans="9:15" x14ac:dyDescent="0.25">
      <c r="I3549" s="142"/>
      <c r="O3549" s="142"/>
    </row>
    <row r="3550" spans="9:15" x14ac:dyDescent="0.25">
      <c r="I3550" s="142"/>
      <c r="O3550" s="142"/>
    </row>
    <row r="3551" spans="9:15" x14ac:dyDescent="0.25">
      <c r="I3551" s="142"/>
      <c r="O3551" s="142"/>
    </row>
    <row r="3552" spans="9:15" x14ac:dyDescent="0.25">
      <c r="I3552" s="142"/>
      <c r="O3552" s="142"/>
    </row>
    <row r="3553" spans="9:15" x14ac:dyDescent="0.25">
      <c r="I3553" s="142"/>
      <c r="O3553" s="142"/>
    </row>
    <row r="3554" spans="9:15" x14ac:dyDescent="0.25">
      <c r="I3554" s="142"/>
      <c r="O3554" s="142"/>
    </row>
    <row r="3555" spans="9:15" x14ac:dyDescent="0.25">
      <c r="I3555" s="142"/>
      <c r="O3555" s="142"/>
    </row>
    <row r="3556" spans="9:15" x14ac:dyDescent="0.25">
      <c r="I3556" s="142"/>
      <c r="O3556" s="142"/>
    </row>
    <row r="3557" spans="9:15" x14ac:dyDescent="0.25">
      <c r="I3557" s="142"/>
      <c r="O3557" s="142"/>
    </row>
    <row r="3558" spans="9:15" x14ac:dyDescent="0.25">
      <c r="I3558" s="142"/>
      <c r="O3558" s="142"/>
    </row>
    <row r="3559" spans="9:15" x14ac:dyDescent="0.25">
      <c r="I3559" s="142"/>
      <c r="O3559" s="142"/>
    </row>
    <row r="3560" spans="9:15" x14ac:dyDescent="0.25">
      <c r="I3560" s="142"/>
      <c r="O3560" s="142"/>
    </row>
    <row r="3561" spans="9:15" x14ac:dyDescent="0.25">
      <c r="I3561" s="142"/>
      <c r="O3561" s="142"/>
    </row>
    <row r="3562" spans="9:15" x14ac:dyDescent="0.25">
      <c r="I3562" s="142"/>
      <c r="O3562" s="142"/>
    </row>
    <row r="3563" spans="9:15" x14ac:dyDescent="0.25">
      <c r="I3563" s="142"/>
      <c r="O3563" s="142"/>
    </row>
    <row r="3564" spans="9:15" x14ac:dyDescent="0.25">
      <c r="I3564" s="142"/>
      <c r="O3564" s="142"/>
    </row>
    <row r="3565" spans="9:15" x14ac:dyDescent="0.25">
      <c r="I3565" s="142"/>
      <c r="O3565" s="142"/>
    </row>
    <row r="3566" spans="9:15" x14ac:dyDescent="0.25">
      <c r="I3566" s="142"/>
      <c r="O3566" s="142"/>
    </row>
    <row r="3567" spans="9:15" x14ac:dyDescent="0.25">
      <c r="I3567" s="142"/>
      <c r="O3567" s="142"/>
    </row>
    <row r="3568" spans="9:15" x14ac:dyDescent="0.25">
      <c r="I3568" s="142"/>
      <c r="O3568" s="142"/>
    </row>
    <row r="3569" spans="9:15" x14ac:dyDescent="0.25">
      <c r="I3569" s="142"/>
      <c r="O3569" s="142"/>
    </row>
    <row r="3570" spans="9:15" x14ac:dyDescent="0.25">
      <c r="I3570" s="142"/>
      <c r="O3570" s="142"/>
    </row>
    <row r="3571" spans="9:15" x14ac:dyDescent="0.25">
      <c r="I3571" s="142"/>
      <c r="O3571" s="142"/>
    </row>
    <row r="3572" spans="9:15" x14ac:dyDescent="0.25">
      <c r="I3572" s="142"/>
      <c r="O3572" s="142"/>
    </row>
    <row r="3573" spans="9:15" x14ac:dyDescent="0.25">
      <c r="I3573" s="142"/>
      <c r="O3573" s="142"/>
    </row>
    <row r="3574" spans="9:15" x14ac:dyDescent="0.25">
      <c r="I3574" s="142"/>
      <c r="O3574" s="142"/>
    </row>
    <row r="3575" spans="9:15" x14ac:dyDescent="0.25">
      <c r="I3575" s="142"/>
      <c r="O3575" s="142"/>
    </row>
    <row r="3576" spans="9:15" x14ac:dyDescent="0.25">
      <c r="I3576" s="142"/>
      <c r="O3576" s="142"/>
    </row>
    <row r="3577" spans="9:15" x14ac:dyDescent="0.25">
      <c r="I3577" s="142"/>
      <c r="O3577" s="142"/>
    </row>
    <row r="3578" spans="9:15" x14ac:dyDescent="0.25">
      <c r="I3578" s="142"/>
      <c r="O3578" s="142"/>
    </row>
    <row r="3579" spans="9:15" x14ac:dyDescent="0.25">
      <c r="I3579" s="142"/>
      <c r="O3579" s="142"/>
    </row>
    <row r="3580" spans="9:15" x14ac:dyDescent="0.25">
      <c r="I3580" s="142"/>
      <c r="O3580" s="142"/>
    </row>
    <row r="3581" spans="9:15" x14ac:dyDescent="0.25">
      <c r="I3581" s="142"/>
      <c r="O3581" s="142"/>
    </row>
    <row r="3582" spans="9:15" x14ac:dyDescent="0.25">
      <c r="I3582" s="142"/>
      <c r="O3582" s="142"/>
    </row>
    <row r="3583" spans="9:15" x14ac:dyDescent="0.25">
      <c r="I3583" s="142"/>
      <c r="O3583" s="142"/>
    </row>
    <row r="3584" spans="9:15" x14ac:dyDescent="0.25">
      <c r="I3584" s="142"/>
      <c r="O3584" s="142"/>
    </row>
    <row r="3585" spans="9:15" x14ac:dyDescent="0.25">
      <c r="I3585" s="142"/>
      <c r="O3585" s="142"/>
    </row>
    <row r="3586" spans="9:15" x14ac:dyDescent="0.25">
      <c r="I3586" s="142"/>
      <c r="O3586" s="142"/>
    </row>
    <row r="3587" spans="9:15" x14ac:dyDescent="0.25">
      <c r="I3587" s="142"/>
      <c r="O3587" s="142"/>
    </row>
    <row r="3588" spans="9:15" x14ac:dyDescent="0.25">
      <c r="I3588" s="142"/>
      <c r="O3588" s="142"/>
    </row>
    <row r="3589" spans="9:15" x14ac:dyDescent="0.25">
      <c r="I3589" s="142"/>
      <c r="O3589" s="142"/>
    </row>
    <row r="3590" spans="9:15" x14ac:dyDescent="0.25">
      <c r="I3590" s="142"/>
      <c r="O3590" s="142"/>
    </row>
    <row r="3591" spans="9:15" x14ac:dyDescent="0.25">
      <c r="I3591" s="142"/>
      <c r="O3591" s="142"/>
    </row>
    <row r="3592" spans="9:15" x14ac:dyDescent="0.25">
      <c r="I3592" s="142"/>
      <c r="O3592" s="142"/>
    </row>
    <row r="3593" spans="9:15" x14ac:dyDescent="0.25">
      <c r="I3593" s="142"/>
      <c r="O3593" s="142"/>
    </row>
    <row r="3594" spans="9:15" x14ac:dyDescent="0.25">
      <c r="I3594" s="142"/>
      <c r="O3594" s="142"/>
    </row>
    <row r="3595" spans="9:15" x14ac:dyDescent="0.25">
      <c r="I3595" s="142"/>
      <c r="O3595" s="142"/>
    </row>
    <row r="3596" spans="9:15" x14ac:dyDescent="0.25">
      <c r="I3596" s="142"/>
      <c r="O3596" s="142"/>
    </row>
    <row r="3597" spans="9:15" x14ac:dyDescent="0.25">
      <c r="I3597" s="142"/>
      <c r="O3597" s="142"/>
    </row>
    <row r="3598" spans="9:15" x14ac:dyDescent="0.25">
      <c r="I3598" s="142"/>
      <c r="O3598" s="142"/>
    </row>
    <row r="3599" spans="9:15" x14ac:dyDescent="0.25">
      <c r="I3599" s="142"/>
      <c r="O3599" s="142"/>
    </row>
    <row r="3600" spans="9:15" x14ac:dyDescent="0.25">
      <c r="I3600" s="142"/>
      <c r="O3600" s="142"/>
    </row>
    <row r="3601" spans="9:15" x14ac:dyDescent="0.25">
      <c r="I3601" s="142"/>
      <c r="O3601" s="142"/>
    </row>
    <row r="3602" spans="9:15" x14ac:dyDescent="0.25">
      <c r="I3602" s="142"/>
      <c r="O3602" s="142"/>
    </row>
    <row r="3603" spans="9:15" x14ac:dyDescent="0.25">
      <c r="I3603" s="142"/>
      <c r="O3603" s="142"/>
    </row>
    <row r="3604" spans="9:15" x14ac:dyDescent="0.25">
      <c r="I3604" s="142"/>
      <c r="O3604" s="142"/>
    </row>
    <row r="3605" spans="9:15" x14ac:dyDescent="0.25">
      <c r="I3605" s="142"/>
      <c r="O3605" s="142"/>
    </row>
    <row r="3606" spans="9:15" x14ac:dyDescent="0.25">
      <c r="I3606" s="142"/>
      <c r="O3606" s="142"/>
    </row>
    <row r="3607" spans="9:15" x14ac:dyDescent="0.25">
      <c r="I3607" s="142"/>
      <c r="O3607" s="142"/>
    </row>
    <row r="3608" spans="9:15" x14ac:dyDescent="0.25">
      <c r="I3608" s="142"/>
      <c r="O3608" s="142"/>
    </row>
    <row r="3609" spans="9:15" x14ac:dyDescent="0.25">
      <c r="I3609" s="142"/>
      <c r="O3609" s="142"/>
    </row>
    <row r="3610" spans="9:15" x14ac:dyDescent="0.25">
      <c r="I3610" s="142"/>
      <c r="O3610" s="142"/>
    </row>
    <row r="3611" spans="9:15" x14ac:dyDescent="0.25">
      <c r="I3611" s="142"/>
      <c r="O3611" s="142"/>
    </row>
    <row r="3612" spans="9:15" x14ac:dyDescent="0.25">
      <c r="I3612" s="142"/>
      <c r="O3612" s="142"/>
    </row>
    <row r="3613" spans="9:15" x14ac:dyDescent="0.25">
      <c r="I3613" s="142"/>
      <c r="O3613" s="142"/>
    </row>
    <row r="3614" spans="9:15" x14ac:dyDescent="0.25">
      <c r="I3614" s="142"/>
      <c r="O3614" s="142"/>
    </row>
    <row r="3615" spans="9:15" x14ac:dyDescent="0.25">
      <c r="I3615" s="142"/>
      <c r="O3615" s="142"/>
    </row>
    <row r="3616" spans="9:15" x14ac:dyDescent="0.25">
      <c r="I3616" s="142"/>
      <c r="O3616" s="142"/>
    </row>
    <row r="3617" spans="9:15" x14ac:dyDescent="0.25">
      <c r="I3617" s="142"/>
      <c r="O3617" s="142"/>
    </row>
    <row r="3618" spans="9:15" x14ac:dyDescent="0.25">
      <c r="I3618" s="142"/>
      <c r="O3618" s="142"/>
    </row>
    <row r="3619" spans="9:15" x14ac:dyDescent="0.25">
      <c r="I3619" s="142"/>
      <c r="O3619" s="142"/>
    </row>
    <row r="3620" spans="9:15" x14ac:dyDescent="0.25">
      <c r="I3620" s="142"/>
      <c r="O3620" s="142"/>
    </row>
    <row r="3621" spans="9:15" x14ac:dyDescent="0.25">
      <c r="I3621" s="142"/>
      <c r="O3621" s="142"/>
    </row>
    <row r="3622" spans="9:15" x14ac:dyDescent="0.25">
      <c r="I3622" s="142"/>
      <c r="O3622" s="142"/>
    </row>
    <row r="3623" spans="9:15" x14ac:dyDescent="0.25">
      <c r="I3623" s="142"/>
      <c r="O3623" s="142"/>
    </row>
    <row r="3624" spans="9:15" x14ac:dyDescent="0.25">
      <c r="I3624" s="142"/>
      <c r="O3624" s="142"/>
    </row>
    <row r="3625" spans="9:15" x14ac:dyDescent="0.25">
      <c r="I3625" s="142"/>
      <c r="O3625" s="142"/>
    </row>
    <row r="3626" spans="9:15" x14ac:dyDescent="0.25">
      <c r="I3626" s="142"/>
      <c r="O3626" s="142"/>
    </row>
    <row r="3627" spans="9:15" x14ac:dyDescent="0.25">
      <c r="I3627" s="142"/>
      <c r="O3627" s="142"/>
    </row>
    <row r="3628" spans="9:15" x14ac:dyDescent="0.25">
      <c r="I3628" s="142"/>
      <c r="O3628" s="142"/>
    </row>
    <row r="3629" spans="9:15" x14ac:dyDescent="0.25">
      <c r="I3629" s="142"/>
      <c r="O3629" s="142"/>
    </row>
    <row r="3630" spans="9:15" x14ac:dyDescent="0.25">
      <c r="I3630" s="142"/>
      <c r="O3630" s="142"/>
    </row>
    <row r="3631" spans="9:15" x14ac:dyDescent="0.25">
      <c r="I3631" s="142"/>
      <c r="O3631" s="142"/>
    </row>
    <row r="3632" spans="9:15" x14ac:dyDescent="0.25">
      <c r="I3632" s="142"/>
      <c r="O3632" s="142"/>
    </row>
    <row r="3633" spans="9:15" x14ac:dyDescent="0.25">
      <c r="I3633" s="142"/>
      <c r="O3633" s="142"/>
    </row>
    <row r="3634" spans="9:15" x14ac:dyDescent="0.25">
      <c r="I3634" s="142"/>
      <c r="O3634" s="142"/>
    </row>
    <row r="3635" spans="9:15" x14ac:dyDescent="0.25">
      <c r="I3635" s="142"/>
      <c r="O3635" s="142"/>
    </row>
    <row r="3636" spans="9:15" x14ac:dyDescent="0.25">
      <c r="I3636" s="142"/>
      <c r="O3636" s="142"/>
    </row>
    <row r="3637" spans="9:15" x14ac:dyDescent="0.25">
      <c r="I3637" s="142"/>
      <c r="O3637" s="142"/>
    </row>
    <row r="3638" spans="9:15" x14ac:dyDescent="0.25">
      <c r="I3638" s="142"/>
      <c r="O3638" s="142"/>
    </row>
    <row r="3639" spans="9:15" x14ac:dyDescent="0.25">
      <c r="I3639" s="142"/>
      <c r="O3639" s="142"/>
    </row>
    <row r="3640" spans="9:15" x14ac:dyDescent="0.25">
      <c r="I3640" s="142"/>
      <c r="O3640" s="142"/>
    </row>
    <row r="3641" spans="9:15" x14ac:dyDescent="0.25">
      <c r="I3641" s="142"/>
      <c r="O3641" s="142"/>
    </row>
    <row r="3642" spans="9:15" x14ac:dyDescent="0.25">
      <c r="I3642" s="142"/>
      <c r="O3642" s="142"/>
    </row>
    <row r="3643" spans="9:15" x14ac:dyDescent="0.25">
      <c r="I3643" s="142"/>
      <c r="O3643" s="142"/>
    </row>
    <row r="3644" spans="9:15" x14ac:dyDescent="0.25">
      <c r="I3644" s="142"/>
      <c r="O3644" s="142"/>
    </row>
    <row r="3645" spans="9:15" x14ac:dyDescent="0.25">
      <c r="I3645" s="142"/>
      <c r="O3645" s="142"/>
    </row>
    <row r="3646" spans="9:15" x14ac:dyDescent="0.25">
      <c r="I3646" s="142"/>
      <c r="O3646" s="142"/>
    </row>
    <row r="3647" spans="9:15" x14ac:dyDescent="0.25">
      <c r="I3647" s="142"/>
      <c r="O3647" s="142"/>
    </row>
    <row r="3648" spans="9:15" x14ac:dyDescent="0.25">
      <c r="I3648" s="142"/>
      <c r="O3648" s="142"/>
    </row>
    <row r="3649" spans="9:15" x14ac:dyDescent="0.25">
      <c r="I3649" s="142"/>
      <c r="O3649" s="142"/>
    </row>
    <row r="3650" spans="9:15" x14ac:dyDescent="0.25">
      <c r="I3650" s="142"/>
      <c r="O3650" s="142"/>
    </row>
    <row r="3651" spans="9:15" x14ac:dyDescent="0.25">
      <c r="I3651" s="142"/>
      <c r="O3651" s="142"/>
    </row>
    <row r="3652" spans="9:15" x14ac:dyDescent="0.25">
      <c r="I3652" s="142"/>
      <c r="O3652" s="142"/>
    </row>
    <row r="3653" spans="9:15" x14ac:dyDescent="0.25">
      <c r="I3653" s="142"/>
      <c r="O3653" s="142"/>
    </row>
    <row r="3654" spans="9:15" x14ac:dyDescent="0.25">
      <c r="I3654" s="142"/>
      <c r="O3654" s="142"/>
    </row>
    <row r="3655" spans="9:15" x14ac:dyDescent="0.25">
      <c r="I3655" s="142"/>
      <c r="O3655" s="142"/>
    </row>
    <row r="3656" spans="9:15" x14ac:dyDescent="0.25">
      <c r="I3656" s="142"/>
      <c r="O3656" s="142"/>
    </row>
    <row r="3657" spans="9:15" x14ac:dyDescent="0.25">
      <c r="I3657" s="142"/>
      <c r="O3657" s="142"/>
    </row>
    <row r="3658" spans="9:15" x14ac:dyDescent="0.25">
      <c r="I3658" s="142"/>
      <c r="O3658" s="142"/>
    </row>
    <row r="3659" spans="9:15" x14ac:dyDescent="0.25">
      <c r="I3659" s="142"/>
      <c r="O3659" s="142"/>
    </row>
    <row r="3660" spans="9:15" x14ac:dyDescent="0.25">
      <c r="I3660" s="142"/>
      <c r="O3660" s="142"/>
    </row>
    <row r="3661" spans="9:15" x14ac:dyDescent="0.25">
      <c r="I3661" s="142"/>
      <c r="O3661" s="142"/>
    </row>
    <row r="3662" spans="9:15" x14ac:dyDescent="0.25">
      <c r="I3662" s="142"/>
      <c r="O3662" s="142"/>
    </row>
    <row r="3663" spans="9:15" x14ac:dyDescent="0.25">
      <c r="I3663" s="142"/>
      <c r="O3663" s="142"/>
    </row>
    <row r="3664" spans="9:15" x14ac:dyDescent="0.25">
      <c r="I3664" s="142"/>
      <c r="O3664" s="142"/>
    </row>
    <row r="3665" spans="9:15" x14ac:dyDescent="0.25">
      <c r="I3665" s="142"/>
      <c r="O3665" s="142"/>
    </row>
    <row r="3666" spans="9:15" x14ac:dyDescent="0.25">
      <c r="I3666" s="142"/>
      <c r="O3666" s="142"/>
    </row>
    <row r="3667" spans="9:15" x14ac:dyDescent="0.25">
      <c r="I3667" s="142"/>
      <c r="O3667" s="142"/>
    </row>
    <row r="3668" spans="9:15" x14ac:dyDescent="0.25">
      <c r="I3668" s="142"/>
      <c r="O3668" s="142"/>
    </row>
    <row r="3669" spans="9:15" x14ac:dyDescent="0.25">
      <c r="I3669" s="142"/>
      <c r="O3669" s="142"/>
    </row>
    <row r="3670" spans="9:15" x14ac:dyDescent="0.25">
      <c r="I3670" s="142"/>
      <c r="O3670" s="142"/>
    </row>
    <row r="3671" spans="9:15" x14ac:dyDescent="0.25">
      <c r="I3671" s="142"/>
      <c r="O3671" s="142"/>
    </row>
    <row r="3672" spans="9:15" x14ac:dyDescent="0.25">
      <c r="I3672" s="142"/>
      <c r="O3672" s="142"/>
    </row>
    <row r="3673" spans="9:15" x14ac:dyDescent="0.25">
      <c r="I3673" s="142"/>
      <c r="O3673" s="142"/>
    </row>
    <row r="3674" spans="9:15" x14ac:dyDescent="0.25">
      <c r="I3674" s="142"/>
      <c r="O3674" s="142"/>
    </row>
    <row r="3675" spans="9:15" x14ac:dyDescent="0.25">
      <c r="I3675" s="142"/>
      <c r="O3675" s="142"/>
    </row>
    <row r="3676" spans="9:15" x14ac:dyDescent="0.25">
      <c r="I3676" s="142"/>
      <c r="O3676" s="142"/>
    </row>
    <row r="3677" spans="9:15" x14ac:dyDescent="0.25">
      <c r="I3677" s="142"/>
      <c r="O3677" s="142"/>
    </row>
    <row r="3678" spans="9:15" x14ac:dyDescent="0.25">
      <c r="I3678" s="142"/>
      <c r="O3678" s="142"/>
    </row>
    <row r="3679" spans="9:15" x14ac:dyDescent="0.25">
      <c r="I3679" s="142"/>
      <c r="O3679" s="142"/>
    </row>
    <row r="3680" spans="9:15" x14ac:dyDescent="0.25">
      <c r="I3680" s="142"/>
      <c r="O3680" s="142"/>
    </row>
    <row r="3681" spans="9:15" x14ac:dyDescent="0.25">
      <c r="I3681" s="142"/>
      <c r="O3681" s="142"/>
    </row>
    <row r="3682" spans="9:15" x14ac:dyDescent="0.25">
      <c r="I3682" s="142"/>
      <c r="O3682" s="142"/>
    </row>
    <row r="3683" spans="9:15" x14ac:dyDescent="0.25">
      <c r="I3683" s="142"/>
      <c r="O3683" s="142"/>
    </row>
    <row r="3684" spans="9:15" x14ac:dyDescent="0.25">
      <c r="I3684" s="142"/>
      <c r="O3684" s="142"/>
    </row>
    <row r="3685" spans="9:15" x14ac:dyDescent="0.25">
      <c r="I3685" s="142"/>
      <c r="O3685" s="142"/>
    </row>
    <row r="3686" spans="9:15" x14ac:dyDescent="0.25">
      <c r="I3686" s="142"/>
      <c r="O3686" s="142"/>
    </row>
    <row r="3687" spans="9:15" x14ac:dyDescent="0.25">
      <c r="I3687" s="142"/>
      <c r="O3687" s="142"/>
    </row>
    <row r="3688" spans="9:15" x14ac:dyDescent="0.25">
      <c r="I3688" s="142"/>
      <c r="O3688" s="142"/>
    </row>
    <row r="3689" spans="9:15" x14ac:dyDescent="0.25">
      <c r="I3689" s="142"/>
      <c r="O3689" s="142"/>
    </row>
    <row r="3690" spans="9:15" x14ac:dyDescent="0.25">
      <c r="I3690" s="142"/>
      <c r="O3690" s="142"/>
    </row>
    <row r="3691" spans="9:15" x14ac:dyDescent="0.25">
      <c r="I3691" s="142"/>
      <c r="O3691" s="142"/>
    </row>
    <row r="3692" spans="9:15" x14ac:dyDescent="0.25">
      <c r="I3692" s="142"/>
      <c r="O3692" s="142"/>
    </row>
    <row r="3693" spans="9:15" x14ac:dyDescent="0.25">
      <c r="I3693" s="142"/>
      <c r="O3693" s="142"/>
    </row>
    <row r="3694" spans="9:15" x14ac:dyDescent="0.25">
      <c r="I3694" s="142"/>
      <c r="O3694" s="142"/>
    </row>
    <row r="3695" spans="9:15" x14ac:dyDescent="0.25">
      <c r="I3695" s="142"/>
      <c r="O3695" s="142"/>
    </row>
    <row r="3696" spans="9:15" x14ac:dyDescent="0.25">
      <c r="I3696" s="142"/>
      <c r="O3696" s="142"/>
    </row>
    <row r="3697" spans="9:15" x14ac:dyDescent="0.25">
      <c r="I3697" s="142"/>
      <c r="O3697" s="142"/>
    </row>
    <row r="3698" spans="9:15" x14ac:dyDescent="0.25">
      <c r="I3698" s="142"/>
      <c r="O3698" s="142"/>
    </row>
    <row r="3699" spans="9:15" x14ac:dyDescent="0.25">
      <c r="I3699" s="142"/>
      <c r="O3699" s="142"/>
    </row>
    <row r="3700" spans="9:15" x14ac:dyDescent="0.25">
      <c r="I3700" s="142"/>
      <c r="O3700" s="142"/>
    </row>
    <row r="3701" spans="9:15" x14ac:dyDescent="0.25">
      <c r="I3701" s="142"/>
      <c r="O3701" s="142"/>
    </row>
    <row r="3702" spans="9:15" x14ac:dyDescent="0.25">
      <c r="I3702" s="142"/>
      <c r="O3702" s="142"/>
    </row>
    <row r="3703" spans="9:15" x14ac:dyDescent="0.25">
      <c r="I3703" s="142"/>
      <c r="O3703" s="142"/>
    </row>
    <row r="3704" spans="9:15" x14ac:dyDescent="0.25">
      <c r="I3704" s="142"/>
      <c r="O3704" s="142"/>
    </row>
    <row r="3705" spans="9:15" x14ac:dyDescent="0.25">
      <c r="I3705" s="142"/>
      <c r="O3705" s="142"/>
    </row>
    <row r="3706" spans="9:15" x14ac:dyDescent="0.25">
      <c r="I3706" s="142"/>
      <c r="O3706" s="142"/>
    </row>
    <row r="3707" spans="9:15" x14ac:dyDescent="0.25">
      <c r="I3707" s="142"/>
      <c r="O3707" s="142"/>
    </row>
    <row r="3708" spans="9:15" x14ac:dyDescent="0.25">
      <c r="I3708" s="142"/>
      <c r="O3708" s="142"/>
    </row>
    <row r="3709" spans="9:15" x14ac:dyDescent="0.25">
      <c r="I3709" s="142"/>
      <c r="O3709" s="142"/>
    </row>
    <row r="3710" spans="9:15" x14ac:dyDescent="0.25">
      <c r="I3710" s="142"/>
      <c r="O3710" s="142"/>
    </row>
    <row r="3711" spans="9:15" x14ac:dyDescent="0.25">
      <c r="I3711" s="142"/>
      <c r="O3711" s="142"/>
    </row>
    <row r="3712" spans="9:15" x14ac:dyDescent="0.25">
      <c r="I3712" s="142"/>
      <c r="O3712" s="142"/>
    </row>
    <row r="3713" spans="9:15" x14ac:dyDescent="0.25">
      <c r="I3713" s="142"/>
      <c r="O3713" s="142"/>
    </row>
    <row r="3714" spans="9:15" x14ac:dyDescent="0.25">
      <c r="I3714" s="142"/>
      <c r="O3714" s="142"/>
    </row>
    <row r="3715" spans="9:15" x14ac:dyDescent="0.25">
      <c r="I3715" s="142"/>
      <c r="O3715" s="142"/>
    </row>
    <row r="3716" spans="9:15" x14ac:dyDescent="0.25">
      <c r="I3716" s="142"/>
      <c r="O3716" s="142"/>
    </row>
    <row r="3717" spans="9:15" x14ac:dyDescent="0.25">
      <c r="I3717" s="142"/>
      <c r="O3717" s="142"/>
    </row>
    <row r="3718" spans="9:15" x14ac:dyDescent="0.25">
      <c r="I3718" s="142"/>
      <c r="O3718" s="142"/>
    </row>
    <row r="3719" spans="9:15" x14ac:dyDescent="0.25">
      <c r="I3719" s="142"/>
      <c r="O3719" s="142"/>
    </row>
    <row r="3720" spans="9:15" x14ac:dyDescent="0.25">
      <c r="I3720" s="142"/>
      <c r="O3720" s="142"/>
    </row>
    <row r="3721" spans="9:15" x14ac:dyDescent="0.25">
      <c r="I3721" s="142"/>
      <c r="O3721" s="142"/>
    </row>
    <row r="3722" spans="9:15" x14ac:dyDescent="0.25">
      <c r="I3722" s="142"/>
      <c r="O3722" s="142"/>
    </row>
    <row r="3723" spans="9:15" x14ac:dyDescent="0.25">
      <c r="I3723" s="142"/>
      <c r="O3723" s="142"/>
    </row>
    <row r="3724" spans="9:15" x14ac:dyDescent="0.25">
      <c r="I3724" s="142"/>
      <c r="O3724" s="142"/>
    </row>
    <row r="3725" spans="9:15" x14ac:dyDescent="0.25">
      <c r="I3725" s="142"/>
      <c r="O3725" s="142"/>
    </row>
    <row r="3726" spans="9:15" x14ac:dyDescent="0.25">
      <c r="I3726" s="142"/>
      <c r="O3726" s="142"/>
    </row>
    <row r="3727" spans="9:15" x14ac:dyDescent="0.25">
      <c r="I3727" s="142"/>
      <c r="O3727" s="142"/>
    </row>
    <row r="3728" spans="9:15" x14ac:dyDescent="0.25">
      <c r="I3728" s="142"/>
      <c r="O3728" s="142"/>
    </row>
    <row r="3729" spans="9:15" x14ac:dyDescent="0.25">
      <c r="I3729" s="142"/>
      <c r="O3729" s="142"/>
    </row>
    <row r="3730" spans="9:15" x14ac:dyDescent="0.25">
      <c r="I3730" s="142"/>
      <c r="O3730" s="142"/>
    </row>
    <row r="3731" spans="9:15" x14ac:dyDescent="0.25">
      <c r="I3731" s="142"/>
      <c r="O3731" s="142"/>
    </row>
    <row r="3732" spans="9:15" x14ac:dyDescent="0.25">
      <c r="I3732" s="142"/>
      <c r="O3732" s="142"/>
    </row>
    <row r="3733" spans="9:15" x14ac:dyDescent="0.25">
      <c r="I3733" s="142"/>
      <c r="O3733" s="142"/>
    </row>
    <row r="3734" spans="9:15" x14ac:dyDescent="0.25">
      <c r="I3734" s="142"/>
      <c r="O3734" s="142"/>
    </row>
    <row r="3735" spans="9:15" x14ac:dyDescent="0.25">
      <c r="I3735" s="142"/>
      <c r="O3735" s="142"/>
    </row>
    <row r="3736" spans="9:15" x14ac:dyDescent="0.25">
      <c r="I3736" s="142"/>
      <c r="O3736" s="142"/>
    </row>
    <row r="3737" spans="9:15" x14ac:dyDescent="0.25">
      <c r="I3737" s="142"/>
      <c r="O3737" s="142"/>
    </row>
    <row r="3738" spans="9:15" x14ac:dyDescent="0.25">
      <c r="I3738" s="142"/>
      <c r="O3738" s="142"/>
    </row>
    <row r="3739" spans="9:15" x14ac:dyDescent="0.25">
      <c r="I3739" s="142"/>
      <c r="O3739" s="142"/>
    </row>
    <row r="3740" spans="9:15" x14ac:dyDescent="0.25">
      <c r="I3740" s="142"/>
      <c r="O3740" s="142"/>
    </row>
    <row r="3741" spans="9:15" x14ac:dyDescent="0.25">
      <c r="I3741" s="142"/>
      <c r="O3741" s="142"/>
    </row>
    <row r="3742" spans="9:15" x14ac:dyDescent="0.25">
      <c r="I3742" s="142"/>
      <c r="O3742" s="142"/>
    </row>
    <row r="3743" spans="9:15" x14ac:dyDescent="0.25">
      <c r="I3743" s="142"/>
      <c r="O3743" s="142"/>
    </row>
    <row r="3744" spans="9:15" x14ac:dyDescent="0.25">
      <c r="I3744" s="142"/>
      <c r="O3744" s="142"/>
    </row>
    <row r="3745" spans="9:15" x14ac:dyDescent="0.25">
      <c r="I3745" s="142"/>
      <c r="O3745" s="142"/>
    </row>
    <row r="3746" spans="9:15" x14ac:dyDescent="0.25">
      <c r="I3746" s="142"/>
      <c r="O3746" s="142"/>
    </row>
    <row r="3747" spans="9:15" x14ac:dyDescent="0.25">
      <c r="I3747" s="142"/>
      <c r="O3747" s="142"/>
    </row>
    <row r="3748" spans="9:15" x14ac:dyDescent="0.25">
      <c r="I3748" s="142"/>
      <c r="O3748" s="142"/>
    </row>
    <row r="3749" spans="9:15" x14ac:dyDescent="0.25">
      <c r="I3749" s="142"/>
      <c r="O3749" s="142"/>
    </row>
    <row r="3750" spans="9:15" x14ac:dyDescent="0.25">
      <c r="I3750" s="142"/>
      <c r="O3750" s="142"/>
    </row>
    <row r="3751" spans="9:15" x14ac:dyDescent="0.25">
      <c r="I3751" s="142"/>
      <c r="O3751" s="142"/>
    </row>
    <row r="3752" spans="9:15" x14ac:dyDescent="0.25">
      <c r="I3752" s="142"/>
      <c r="O3752" s="142"/>
    </row>
    <row r="3753" spans="9:15" x14ac:dyDescent="0.25">
      <c r="I3753" s="142"/>
      <c r="O3753" s="142"/>
    </row>
    <row r="3754" spans="9:15" x14ac:dyDescent="0.25">
      <c r="I3754" s="142"/>
      <c r="O3754" s="142"/>
    </row>
    <row r="3755" spans="9:15" x14ac:dyDescent="0.25">
      <c r="I3755" s="142"/>
      <c r="O3755" s="142"/>
    </row>
    <row r="3756" spans="9:15" x14ac:dyDescent="0.25">
      <c r="I3756" s="142"/>
      <c r="O3756" s="142"/>
    </row>
    <row r="3757" spans="9:15" x14ac:dyDescent="0.25">
      <c r="I3757" s="142"/>
      <c r="O3757" s="142"/>
    </row>
    <row r="3758" spans="9:15" x14ac:dyDescent="0.25">
      <c r="I3758" s="142"/>
      <c r="O3758" s="142"/>
    </row>
    <row r="3759" spans="9:15" x14ac:dyDescent="0.25">
      <c r="I3759" s="142"/>
      <c r="O3759" s="142"/>
    </row>
    <row r="3760" spans="9:15" x14ac:dyDescent="0.25">
      <c r="I3760" s="142"/>
      <c r="O3760" s="142"/>
    </row>
    <row r="3761" spans="9:15" x14ac:dyDescent="0.25">
      <c r="I3761" s="142"/>
      <c r="O3761" s="142"/>
    </row>
    <row r="3762" spans="9:15" x14ac:dyDescent="0.25">
      <c r="I3762" s="142"/>
      <c r="O3762" s="142"/>
    </row>
    <row r="3763" spans="9:15" x14ac:dyDescent="0.25">
      <c r="I3763" s="142"/>
      <c r="O3763" s="142"/>
    </row>
    <row r="3764" spans="9:15" x14ac:dyDescent="0.25">
      <c r="I3764" s="142"/>
      <c r="O3764" s="142"/>
    </row>
    <row r="3765" spans="9:15" x14ac:dyDescent="0.25">
      <c r="I3765" s="142"/>
      <c r="O3765" s="142"/>
    </row>
    <row r="3766" spans="9:15" x14ac:dyDescent="0.25">
      <c r="I3766" s="142"/>
      <c r="O3766" s="142"/>
    </row>
    <row r="3767" spans="9:15" x14ac:dyDescent="0.25">
      <c r="I3767" s="142"/>
      <c r="O3767" s="142"/>
    </row>
    <row r="3768" spans="9:15" x14ac:dyDescent="0.25">
      <c r="I3768" s="142"/>
      <c r="O3768" s="142"/>
    </row>
    <row r="3769" spans="9:15" x14ac:dyDescent="0.25">
      <c r="I3769" s="142"/>
      <c r="O3769" s="142"/>
    </row>
    <row r="3770" spans="9:15" x14ac:dyDescent="0.25">
      <c r="I3770" s="142"/>
      <c r="O3770" s="142"/>
    </row>
    <row r="3771" spans="9:15" x14ac:dyDescent="0.25">
      <c r="I3771" s="142"/>
      <c r="O3771" s="142"/>
    </row>
    <row r="3772" spans="9:15" x14ac:dyDescent="0.25">
      <c r="I3772" s="142"/>
      <c r="O3772" s="142"/>
    </row>
    <row r="3773" spans="9:15" x14ac:dyDescent="0.25">
      <c r="I3773" s="142"/>
      <c r="O3773" s="142"/>
    </row>
    <row r="3774" spans="9:15" x14ac:dyDescent="0.25">
      <c r="I3774" s="142"/>
      <c r="O3774" s="142"/>
    </row>
    <row r="3775" spans="9:15" x14ac:dyDescent="0.25">
      <c r="I3775" s="142"/>
      <c r="O3775" s="142"/>
    </row>
    <row r="3776" spans="9:15" x14ac:dyDescent="0.25">
      <c r="I3776" s="142"/>
      <c r="O3776" s="142"/>
    </row>
    <row r="3777" spans="9:15" x14ac:dyDescent="0.25">
      <c r="I3777" s="142"/>
      <c r="O3777" s="142"/>
    </row>
    <row r="3778" spans="9:15" x14ac:dyDescent="0.25">
      <c r="I3778" s="142"/>
      <c r="O3778" s="142"/>
    </row>
    <row r="3779" spans="9:15" x14ac:dyDescent="0.25">
      <c r="I3779" s="142"/>
      <c r="O3779" s="142"/>
    </row>
    <row r="3780" spans="9:15" x14ac:dyDescent="0.25">
      <c r="I3780" s="142"/>
      <c r="O3780" s="142"/>
    </row>
    <row r="3781" spans="9:15" x14ac:dyDescent="0.25">
      <c r="I3781" s="142"/>
      <c r="O3781" s="142"/>
    </row>
    <row r="3782" spans="9:15" x14ac:dyDescent="0.25">
      <c r="I3782" s="142"/>
      <c r="O3782" s="142"/>
    </row>
    <row r="3783" spans="9:15" x14ac:dyDescent="0.25">
      <c r="I3783" s="142"/>
      <c r="O3783" s="142"/>
    </row>
    <row r="3784" spans="9:15" x14ac:dyDescent="0.25">
      <c r="I3784" s="142"/>
      <c r="O3784" s="142"/>
    </row>
    <row r="3785" spans="9:15" x14ac:dyDescent="0.25">
      <c r="I3785" s="142"/>
      <c r="O3785" s="142"/>
    </row>
    <row r="3786" spans="9:15" x14ac:dyDescent="0.25">
      <c r="I3786" s="142"/>
      <c r="O3786" s="142"/>
    </row>
    <row r="3787" spans="9:15" x14ac:dyDescent="0.25">
      <c r="I3787" s="142"/>
      <c r="O3787" s="142"/>
    </row>
    <row r="3788" spans="9:15" x14ac:dyDescent="0.25">
      <c r="I3788" s="142"/>
      <c r="O3788" s="142"/>
    </row>
    <row r="3789" spans="9:15" x14ac:dyDescent="0.25">
      <c r="I3789" s="142"/>
      <c r="O3789" s="142"/>
    </row>
    <row r="3790" spans="9:15" x14ac:dyDescent="0.25">
      <c r="I3790" s="142"/>
      <c r="O3790" s="142"/>
    </row>
    <row r="3791" spans="9:15" x14ac:dyDescent="0.25">
      <c r="I3791" s="142"/>
      <c r="O3791" s="142"/>
    </row>
    <row r="3792" spans="9:15" x14ac:dyDescent="0.25">
      <c r="I3792" s="142"/>
      <c r="O3792" s="142"/>
    </row>
    <row r="3793" spans="9:15" x14ac:dyDescent="0.25">
      <c r="I3793" s="142"/>
      <c r="O3793" s="142"/>
    </row>
    <row r="3794" spans="9:15" x14ac:dyDescent="0.25">
      <c r="I3794" s="142"/>
      <c r="O3794" s="142"/>
    </row>
    <row r="3795" spans="9:15" x14ac:dyDescent="0.25">
      <c r="I3795" s="142"/>
      <c r="O3795" s="142"/>
    </row>
    <row r="3796" spans="9:15" x14ac:dyDescent="0.25">
      <c r="I3796" s="142"/>
      <c r="O3796" s="142"/>
    </row>
    <row r="3797" spans="9:15" x14ac:dyDescent="0.25">
      <c r="I3797" s="142"/>
      <c r="O3797" s="142"/>
    </row>
    <row r="3798" spans="9:15" x14ac:dyDescent="0.25">
      <c r="I3798" s="142"/>
      <c r="O3798" s="142"/>
    </row>
    <row r="3799" spans="9:15" x14ac:dyDescent="0.25">
      <c r="I3799" s="142"/>
      <c r="O3799" s="142"/>
    </row>
    <row r="3800" spans="9:15" x14ac:dyDescent="0.25">
      <c r="I3800" s="142"/>
      <c r="O3800" s="142"/>
    </row>
    <row r="3801" spans="9:15" x14ac:dyDescent="0.25">
      <c r="I3801" s="142"/>
      <c r="O3801" s="142"/>
    </row>
    <row r="3802" spans="9:15" x14ac:dyDescent="0.25">
      <c r="I3802" s="142"/>
      <c r="O3802" s="142"/>
    </row>
    <row r="3803" spans="9:15" x14ac:dyDescent="0.25">
      <c r="I3803" s="142"/>
      <c r="O3803" s="142"/>
    </row>
    <row r="3804" spans="9:15" x14ac:dyDescent="0.25">
      <c r="I3804" s="142"/>
      <c r="O3804" s="142"/>
    </row>
    <row r="3805" spans="9:15" x14ac:dyDescent="0.25">
      <c r="I3805" s="142"/>
      <c r="O3805" s="142"/>
    </row>
    <row r="3806" spans="9:15" x14ac:dyDescent="0.25">
      <c r="I3806" s="142"/>
      <c r="O3806" s="142"/>
    </row>
    <row r="3807" spans="9:15" x14ac:dyDescent="0.25">
      <c r="I3807" s="142"/>
      <c r="O3807" s="142"/>
    </row>
    <row r="3808" spans="9:15" x14ac:dyDescent="0.25">
      <c r="I3808" s="142"/>
      <c r="O3808" s="142"/>
    </row>
    <row r="3809" spans="9:15" x14ac:dyDescent="0.25">
      <c r="I3809" s="142"/>
      <c r="O3809" s="142"/>
    </row>
    <row r="3810" spans="9:15" x14ac:dyDescent="0.25">
      <c r="I3810" s="142"/>
      <c r="O3810" s="142"/>
    </row>
    <row r="3811" spans="9:15" x14ac:dyDescent="0.25">
      <c r="I3811" s="142"/>
      <c r="O3811" s="142"/>
    </row>
    <row r="3812" spans="9:15" x14ac:dyDescent="0.25">
      <c r="I3812" s="142"/>
      <c r="O3812" s="142"/>
    </row>
    <row r="3813" spans="9:15" x14ac:dyDescent="0.25">
      <c r="I3813" s="142"/>
      <c r="O3813" s="142"/>
    </row>
    <row r="3814" spans="9:15" x14ac:dyDescent="0.25">
      <c r="I3814" s="142"/>
      <c r="O3814" s="142"/>
    </row>
    <row r="3815" spans="9:15" x14ac:dyDescent="0.25">
      <c r="I3815" s="142"/>
      <c r="O3815" s="142"/>
    </row>
    <row r="3816" spans="9:15" x14ac:dyDescent="0.25">
      <c r="I3816" s="142"/>
      <c r="O3816" s="142"/>
    </row>
    <row r="3817" spans="9:15" x14ac:dyDescent="0.25">
      <c r="I3817" s="142"/>
      <c r="O3817" s="142"/>
    </row>
    <row r="3818" spans="9:15" x14ac:dyDescent="0.25">
      <c r="I3818" s="142"/>
      <c r="O3818" s="142"/>
    </row>
    <row r="3819" spans="9:15" x14ac:dyDescent="0.25">
      <c r="I3819" s="142"/>
      <c r="O3819" s="142"/>
    </row>
    <row r="3820" spans="9:15" x14ac:dyDescent="0.25">
      <c r="I3820" s="142"/>
      <c r="O3820" s="142"/>
    </row>
    <row r="3821" spans="9:15" x14ac:dyDescent="0.25">
      <c r="I3821" s="142"/>
      <c r="O3821" s="142"/>
    </row>
    <row r="3822" spans="9:15" x14ac:dyDescent="0.25">
      <c r="I3822" s="142"/>
      <c r="O3822" s="142"/>
    </row>
    <row r="3823" spans="9:15" x14ac:dyDescent="0.25">
      <c r="I3823" s="142"/>
      <c r="O3823" s="142"/>
    </row>
    <row r="3824" spans="9:15" x14ac:dyDescent="0.25">
      <c r="I3824" s="142"/>
      <c r="O3824" s="142"/>
    </row>
    <row r="3825" spans="9:15" x14ac:dyDescent="0.25">
      <c r="I3825" s="142"/>
      <c r="O3825" s="142"/>
    </row>
    <row r="3826" spans="9:15" x14ac:dyDescent="0.25">
      <c r="I3826" s="142"/>
      <c r="O3826" s="142"/>
    </row>
    <row r="3827" spans="9:15" x14ac:dyDescent="0.25">
      <c r="I3827" s="142"/>
      <c r="O3827" s="142"/>
    </row>
    <row r="3828" spans="9:15" x14ac:dyDescent="0.25">
      <c r="I3828" s="142"/>
      <c r="O3828" s="142"/>
    </row>
    <row r="3829" spans="9:15" x14ac:dyDescent="0.25">
      <c r="I3829" s="142"/>
      <c r="O3829" s="142"/>
    </row>
    <row r="3830" spans="9:15" x14ac:dyDescent="0.25">
      <c r="I3830" s="142"/>
      <c r="O3830" s="142"/>
    </row>
    <row r="3831" spans="9:15" x14ac:dyDescent="0.25">
      <c r="I3831" s="142"/>
      <c r="O3831" s="142"/>
    </row>
    <row r="3832" spans="9:15" x14ac:dyDescent="0.25">
      <c r="I3832" s="142"/>
      <c r="O3832" s="142"/>
    </row>
    <row r="3833" spans="9:15" x14ac:dyDescent="0.25">
      <c r="I3833" s="142"/>
      <c r="O3833" s="142"/>
    </row>
    <row r="3834" spans="9:15" x14ac:dyDescent="0.25">
      <c r="I3834" s="142"/>
      <c r="O3834" s="142"/>
    </row>
    <row r="3835" spans="9:15" x14ac:dyDescent="0.25">
      <c r="I3835" s="142"/>
      <c r="O3835" s="142"/>
    </row>
    <row r="3836" spans="9:15" x14ac:dyDescent="0.25">
      <c r="I3836" s="142"/>
      <c r="O3836" s="142"/>
    </row>
    <row r="3837" spans="9:15" x14ac:dyDescent="0.25">
      <c r="I3837" s="142"/>
      <c r="O3837" s="142"/>
    </row>
    <row r="3838" spans="9:15" x14ac:dyDescent="0.25">
      <c r="I3838" s="142"/>
      <c r="O3838" s="142"/>
    </row>
    <row r="3839" spans="9:15" x14ac:dyDescent="0.25">
      <c r="I3839" s="142"/>
      <c r="O3839" s="142"/>
    </row>
    <row r="3840" spans="9:15" x14ac:dyDescent="0.25">
      <c r="I3840" s="142"/>
      <c r="O3840" s="142"/>
    </row>
    <row r="3841" spans="9:15" x14ac:dyDescent="0.25">
      <c r="I3841" s="142"/>
      <c r="O3841" s="142"/>
    </row>
    <row r="3842" spans="9:15" x14ac:dyDescent="0.25">
      <c r="I3842" s="142"/>
      <c r="O3842" s="142"/>
    </row>
    <row r="3843" spans="9:15" x14ac:dyDescent="0.25">
      <c r="I3843" s="142"/>
      <c r="O3843" s="142"/>
    </row>
    <row r="3844" spans="9:15" x14ac:dyDescent="0.25">
      <c r="I3844" s="142"/>
      <c r="O3844" s="142"/>
    </row>
    <row r="3845" spans="9:15" x14ac:dyDescent="0.25">
      <c r="I3845" s="142"/>
      <c r="O3845" s="142"/>
    </row>
    <row r="3846" spans="9:15" x14ac:dyDescent="0.25">
      <c r="I3846" s="142"/>
      <c r="O3846" s="142"/>
    </row>
    <row r="3847" spans="9:15" x14ac:dyDescent="0.25">
      <c r="I3847" s="142"/>
      <c r="O3847" s="142"/>
    </row>
    <row r="3848" spans="9:15" x14ac:dyDescent="0.25">
      <c r="I3848" s="142"/>
      <c r="O3848" s="142"/>
    </row>
    <row r="3849" spans="9:15" x14ac:dyDescent="0.25">
      <c r="I3849" s="142"/>
      <c r="O3849" s="142"/>
    </row>
    <row r="3850" spans="9:15" x14ac:dyDescent="0.25">
      <c r="I3850" s="142"/>
      <c r="O3850" s="142"/>
    </row>
    <row r="3851" spans="9:15" x14ac:dyDescent="0.25">
      <c r="I3851" s="142"/>
      <c r="O3851" s="142"/>
    </row>
    <row r="3852" spans="9:15" x14ac:dyDescent="0.25">
      <c r="I3852" s="142"/>
      <c r="O3852" s="142"/>
    </row>
    <row r="3853" spans="9:15" x14ac:dyDescent="0.25">
      <c r="I3853" s="142"/>
      <c r="O3853" s="142"/>
    </row>
    <row r="3854" spans="9:15" x14ac:dyDescent="0.25">
      <c r="I3854" s="142"/>
      <c r="O3854" s="142"/>
    </row>
    <row r="3855" spans="9:15" x14ac:dyDescent="0.25">
      <c r="I3855" s="142"/>
      <c r="O3855" s="142"/>
    </row>
    <row r="3856" spans="9:15" x14ac:dyDescent="0.25">
      <c r="I3856" s="142"/>
      <c r="O3856" s="142"/>
    </row>
    <row r="3857" spans="9:15" x14ac:dyDescent="0.25">
      <c r="I3857" s="142"/>
      <c r="O3857" s="142"/>
    </row>
    <row r="3858" spans="9:15" x14ac:dyDescent="0.25">
      <c r="I3858" s="142"/>
      <c r="O3858" s="142"/>
    </row>
    <row r="3859" spans="9:15" x14ac:dyDescent="0.25">
      <c r="I3859" s="142"/>
      <c r="O3859" s="142"/>
    </row>
    <row r="3860" spans="9:15" x14ac:dyDescent="0.25">
      <c r="I3860" s="142"/>
      <c r="O3860" s="142"/>
    </row>
    <row r="3861" spans="9:15" x14ac:dyDescent="0.25">
      <c r="I3861" s="142"/>
      <c r="O3861" s="142"/>
    </row>
    <row r="3862" spans="9:15" x14ac:dyDescent="0.25">
      <c r="I3862" s="142"/>
      <c r="O3862" s="142"/>
    </row>
    <row r="3863" spans="9:15" x14ac:dyDescent="0.25">
      <c r="I3863" s="142"/>
      <c r="O3863" s="142"/>
    </row>
    <row r="3864" spans="9:15" x14ac:dyDescent="0.25">
      <c r="I3864" s="142"/>
      <c r="O3864" s="142"/>
    </row>
    <row r="3865" spans="9:15" x14ac:dyDescent="0.25">
      <c r="I3865" s="142"/>
      <c r="O3865" s="142"/>
    </row>
    <row r="3866" spans="9:15" x14ac:dyDescent="0.25">
      <c r="I3866" s="142"/>
      <c r="O3866" s="142"/>
    </row>
    <row r="3867" spans="9:15" x14ac:dyDescent="0.25">
      <c r="I3867" s="142"/>
      <c r="O3867" s="142"/>
    </row>
    <row r="3868" spans="9:15" x14ac:dyDescent="0.25">
      <c r="I3868" s="142"/>
      <c r="O3868" s="142"/>
    </row>
    <row r="3869" spans="9:15" x14ac:dyDescent="0.25">
      <c r="I3869" s="142"/>
      <c r="O3869" s="142"/>
    </row>
    <row r="3870" spans="9:15" x14ac:dyDescent="0.25">
      <c r="I3870" s="142"/>
      <c r="O3870" s="142"/>
    </row>
    <row r="3871" spans="9:15" x14ac:dyDescent="0.25">
      <c r="I3871" s="142"/>
      <c r="O3871" s="142"/>
    </row>
    <row r="3872" spans="9:15" x14ac:dyDescent="0.25">
      <c r="I3872" s="142"/>
      <c r="O3872" s="142"/>
    </row>
    <row r="3873" spans="9:15" x14ac:dyDescent="0.25">
      <c r="I3873" s="142"/>
      <c r="O3873" s="142"/>
    </row>
    <row r="3874" spans="9:15" x14ac:dyDescent="0.25">
      <c r="I3874" s="142"/>
      <c r="O3874" s="142"/>
    </row>
    <row r="3875" spans="9:15" x14ac:dyDescent="0.25">
      <c r="I3875" s="142"/>
      <c r="O3875" s="142"/>
    </row>
    <row r="3876" spans="9:15" x14ac:dyDescent="0.25">
      <c r="I3876" s="142"/>
      <c r="O3876" s="142"/>
    </row>
    <row r="3877" spans="9:15" x14ac:dyDescent="0.25">
      <c r="I3877" s="142"/>
      <c r="O3877" s="142"/>
    </row>
    <row r="3878" spans="9:15" x14ac:dyDescent="0.25">
      <c r="I3878" s="142"/>
      <c r="O3878" s="142"/>
    </row>
    <row r="3879" spans="9:15" x14ac:dyDescent="0.25">
      <c r="I3879" s="142"/>
      <c r="O3879" s="142"/>
    </row>
    <row r="3880" spans="9:15" x14ac:dyDescent="0.25">
      <c r="I3880" s="142"/>
      <c r="O3880" s="142"/>
    </row>
    <row r="3881" spans="9:15" x14ac:dyDescent="0.25">
      <c r="I3881" s="142"/>
      <c r="O3881" s="142"/>
    </row>
    <row r="3882" spans="9:15" x14ac:dyDescent="0.25">
      <c r="I3882" s="142"/>
      <c r="O3882" s="142"/>
    </row>
    <row r="3883" spans="9:15" x14ac:dyDescent="0.25">
      <c r="I3883" s="142"/>
      <c r="O3883" s="142"/>
    </row>
    <row r="3884" spans="9:15" x14ac:dyDescent="0.25">
      <c r="I3884" s="142"/>
      <c r="O3884" s="142"/>
    </row>
    <row r="3885" spans="9:15" x14ac:dyDescent="0.25">
      <c r="I3885" s="142"/>
      <c r="O3885" s="142"/>
    </row>
    <row r="3886" spans="9:15" x14ac:dyDescent="0.25">
      <c r="I3886" s="142"/>
      <c r="O3886" s="142"/>
    </row>
    <row r="3887" spans="9:15" x14ac:dyDescent="0.25">
      <c r="I3887" s="142"/>
      <c r="O3887" s="142"/>
    </row>
    <row r="3888" spans="9:15" x14ac:dyDescent="0.25">
      <c r="I3888" s="142"/>
      <c r="O3888" s="142"/>
    </row>
    <row r="3889" spans="9:15" x14ac:dyDescent="0.25">
      <c r="I3889" s="142"/>
      <c r="O3889" s="142"/>
    </row>
    <row r="3890" spans="9:15" x14ac:dyDescent="0.25">
      <c r="I3890" s="142"/>
      <c r="O3890" s="142"/>
    </row>
    <row r="3891" spans="9:15" x14ac:dyDescent="0.25">
      <c r="I3891" s="142"/>
      <c r="O3891" s="142"/>
    </row>
    <row r="3892" spans="9:15" x14ac:dyDescent="0.25">
      <c r="I3892" s="142"/>
      <c r="O3892" s="142"/>
    </row>
    <row r="3893" spans="9:15" x14ac:dyDescent="0.25">
      <c r="I3893" s="142"/>
      <c r="O3893" s="142"/>
    </row>
    <row r="3894" spans="9:15" x14ac:dyDescent="0.25">
      <c r="I3894" s="142"/>
      <c r="O3894" s="142"/>
    </row>
    <row r="3895" spans="9:15" x14ac:dyDescent="0.25">
      <c r="I3895" s="142"/>
      <c r="O3895" s="142"/>
    </row>
    <row r="3896" spans="9:15" x14ac:dyDescent="0.25">
      <c r="I3896" s="142"/>
      <c r="O3896" s="142"/>
    </row>
    <row r="3897" spans="9:15" x14ac:dyDescent="0.25">
      <c r="I3897" s="142"/>
      <c r="O3897" s="142"/>
    </row>
    <row r="3898" spans="9:15" x14ac:dyDescent="0.25">
      <c r="I3898" s="142"/>
      <c r="O3898" s="142"/>
    </row>
    <row r="3899" spans="9:15" x14ac:dyDescent="0.25">
      <c r="I3899" s="142"/>
      <c r="O3899" s="142"/>
    </row>
    <row r="3900" spans="9:15" x14ac:dyDescent="0.25">
      <c r="I3900" s="142"/>
      <c r="O3900" s="142"/>
    </row>
    <row r="3901" spans="9:15" x14ac:dyDescent="0.25">
      <c r="I3901" s="142"/>
      <c r="O3901" s="142"/>
    </row>
    <row r="3902" spans="9:15" x14ac:dyDescent="0.25">
      <c r="I3902" s="142"/>
      <c r="O3902" s="142"/>
    </row>
    <row r="3903" spans="9:15" x14ac:dyDescent="0.25">
      <c r="I3903" s="142"/>
      <c r="O3903" s="142"/>
    </row>
    <row r="3904" spans="9:15" x14ac:dyDescent="0.25">
      <c r="I3904" s="142"/>
      <c r="O3904" s="142"/>
    </row>
    <row r="3905" spans="9:15" x14ac:dyDescent="0.25">
      <c r="I3905" s="142"/>
      <c r="O3905" s="142"/>
    </row>
    <row r="3906" spans="9:15" x14ac:dyDescent="0.25">
      <c r="I3906" s="142"/>
      <c r="O3906" s="142"/>
    </row>
    <row r="3907" spans="9:15" x14ac:dyDescent="0.25">
      <c r="I3907" s="142"/>
      <c r="O3907" s="142"/>
    </row>
    <row r="3908" spans="9:15" x14ac:dyDescent="0.25">
      <c r="I3908" s="142"/>
      <c r="O3908" s="142"/>
    </row>
    <row r="3909" spans="9:15" x14ac:dyDescent="0.25">
      <c r="I3909" s="142"/>
      <c r="O3909" s="142"/>
    </row>
    <row r="3910" spans="9:15" x14ac:dyDescent="0.25">
      <c r="I3910" s="142"/>
      <c r="O3910" s="142"/>
    </row>
    <row r="3911" spans="9:15" x14ac:dyDescent="0.25">
      <c r="I3911" s="142"/>
      <c r="O3911" s="142"/>
    </row>
    <row r="3912" spans="9:15" x14ac:dyDescent="0.25">
      <c r="I3912" s="142"/>
      <c r="O3912" s="142"/>
    </row>
    <row r="3913" spans="9:15" x14ac:dyDescent="0.25">
      <c r="I3913" s="142"/>
      <c r="O3913" s="142"/>
    </row>
    <row r="3914" spans="9:15" x14ac:dyDescent="0.25">
      <c r="I3914" s="142"/>
      <c r="O3914" s="142"/>
    </row>
    <row r="3915" spans="9:15" x14ac:dyDescent="0.25">
      <c r="I3915" s="142"/>
      <c r="O3915" s="142"/>
    </row>
    <row r="3916" spans="9:15" x14ac:dyDescent="0.25">
      <c r="I3916" s="142"/>
      <c r="O3916" s="142"/>
    </row>
    <row r="3917" spans="9:15" x14ac:dyDescent="0.25">
      <c r="I3917" s="142"/>
      <c r="O3917" s="142"/>
    </row>
    <row r="3918" spans="9:15" x14ac:dyDescent="0.25">
      <c r="I3918" s="142"/>
      <c r="O3918" s="142"/>
    </row>
    <row r="3919" spans="9:15" x14ac:dyDescent="0.25">
      <c r="I3919" s="142"/>
      <c r="O3919" s="142"/>
    </row>
    <row r="3920" spans="9:15" x14ac:dyDescent="0.25">
      <c r="I3920" s="142"/>
      <c r="O3920" s="142"/>
    </row>
    <row r="3921" spans="9:15" x14ac:dyDescent="0.25">
      <c r="I3921" s="142"/>
      <c r="O3921" s="142"/>
    </row>
    <row r="3922" spans="9:15" x14ac:dyDescent="0.25">
      <c r="I3922" s="142"/>
      <c r="O3922" s="142"/>
    </row>
    <row r="3923" spans="9:15" x14ac:dyDescent="0.25">
      <c r="I3923" s="142"/>
      <c r="O3923" s="142"/>
    </row>
    <row r="3924" spans="9:15" x14ac:dyDescent="0.25">
      <c r="I3924" s="142"/>
      <c r="O3924" s="142"/>
    </row>
    <row r="3925" spans="9:15" x14ac:dyDescent="0.25">
      <c r="I3925" s="142"/>
      <c r="O3925" s="142"/>
    </row>
    <row r="3926" spans="9:15" x14ac:dyDescent="0.25">
      <c r="I3926" s="142"/>
      <c r="O3926" s="142"/>
    </row>
    <row r="3927" spans="9:15" x14ac:dyDescent="0.25">
      <c r="I3927" s="142"/>
      <c r="O3927" s="142"/>
    </row>
    <row r="3928" spans="9:15" x14ac:dyDescent="0.25">
      <c r="I3928" s="142"/>
      <c r="O3928" s="142"/>
    </row>
    <row r="3929" spans="9:15" x14ac:dyDescent="0.25">
      <c r="I3929" s="142"/>
      <c r="O3929" s="142"/>
    </row>
    <row r="3930" spans="9:15" x14ac:dyDescent="0.25">
      <c r="I3930" s="142"/>
      <c r="O3930" s="142"/>
    </row>
    <row r="3931" spans="9:15" x14ac:dyDescent="0.25">
      <c r="I3931" s="142"/>
      <c r="O3931" s="142"/>
    </row>
    <row r="3932" spans="9:15" x14ac:dyDescent="0.25">
      <c r="I3932" s="142"/>
      <c r="O3932" s="142"/>
    </row>
    <row r="3933" spans="9:15" x14ac:dyDescent="0.25">
      <c r="I3933" s="142"/>
      <c r="O3933" s="142"/>
    </row>
    <row r="3934" spans="9:15" x14ac:dyDescent="0.25">
      <c r="I3934" s="142"/>
      <c r="O3934" s="142"/>
    </row>
    <row r="3935" spans="9:15" x14ac:dyDescent="0.25">
      <c r="I3935" s="142"/>
      <c r="O3935" s="142"/>
    </row>
    <row r="3936" spans="9:15" x14ac:dyDescent="0.25">
      <c r="I3936" s="142"/>
      <c r="O3936" s="142"/>
    </row>
    <row r="3937" spans="9:15" x14ac:dyDescent="0.25">
      <c r="I3937" s="142"/>
      <c r="O3937" s="142"/>
    </row>
    <row r="3938" spans="9:15" x14ac:dyDescent="0.25">
      <c r="I3938" s="142"/>
      <c r="O3938" s="142"/>
    </row>
    <row r="3939" spans="9:15" x14ac:dyDescent="0.25">
      <c r="I3939" s="142"/>
      <c r="O3939" s="142"/>
    </row>
    <row r="3940" spans="9:15" x14ac:dyDescent="0.25">
      <c r="I3940" s="142"/>
      <c r="O3940" s="142"/>
    </row>
    <row r="3941" spans="9:15" x14ac:dyDescent="0.25">
      <c r="I3941" s="142"/>
      <c r="O3941" s="142"/>
    </row>
    <row r="3942" spans="9:15" x14ac:dyDescent="0.25">
      <c r="I3942" s="142"/>
      <c r="O3942" s="142"/>
    </row>
    <row r="3943" spans="9:15" x14ac:dyDescent="0.25">
      <c r="I3943" s="142"/>
      <c r="O3943" s="142"/>
    </row>
    <row r="3944" spans="9:15" x14ac:dyDescent="0.25">
      <c r="I3944" s="142"/>
      <c r="O3944" s="142"/>
    </row>
    <row r="3945" spans="9:15" x14ac:dyDescent="0.25">
      <c r="I3945" s="142"/>
      <c r="O3945" s="142"/>
    </row>
    <row r="3946" spans="9:15" x14ac:dyDescent="0.25">
      <c r="I3946" s="142"/>
      <c r="O3946" s="142"/>
    </row>
    <row r="3947" spans="9:15" x14ac:dyDescent="0.25">
      <c r="I3947" s="142"/>
      <c r="O3947" s="142"/>
    </row>
    <row r="3948" spans="9:15" x14ac:dyDescent="0.25">
      <c r="I3948" s="142"/>
      <c r="O3948" s="142"/>
    </row>
    <row r="3949" spans="9:15" x14ac:dyDescent="0.25">
      <c r="I3949" s="142"/>
      <c r="O3949" s="142"/>
    </row>
    <row r="3950" spans="9:15" x14ac:dyDescent="0.25">
      <c r="I3950" s="142"/>
      <c r="O3950" s="142"/>
    </row>
    <row r="3951" spans="9:15" x14ac:dyDescent="0.25">
      <c r="I3951" s="142"/>
      <c r="O3951" s="142"/>
    </row>
    <row r="3952" spans="9:15" x14ac:dyDescent="0.25">
      <c r="I3952" s="142"/>
      <c r="O3952" s="142"/>
    </row>
    <row r="3953" spans="9:15" x14ac:dyDescent="0.25">
      <c r="I3953" s="142"/>
      <c r="O3953" s="142"/>
    </row>
    <row r="3954" spans="9:15" x14ac:dyDescent="0.25">
      <c r="I3954" s="142"/>
      <c r="O3954" s="142"/>
    </row>
    <row r="3955" spans="9:15" x14ac:dyDescent="0.25">
      <c r="I3955" s="142"/>
      <c r="O3955" s="142"/>
    </row>
    <row r="3956" spans="9:15" x14ac:dyDescent="0.25">
      <c r="I3956" s="142"/>
      <c r="O3956" s="142"/>
    </row>
    <row r="3957" spans="9:15" x14ac:dyDescent="0.25">
      <c r="I3957" s="142"/>
      <c r="O3957" s="142"/>
    </row>
    <row r="3958" spans="9:15" x14ac:dyDescent="0.25">
      <c r="I3958" s="142"/>
      <c r="O3958" s="142"/>
    </row>
    <row r="3959" spans="9:15" x14ac:dyDescent="0.25">
      <c r="I3959" s="142"/>
      <c r="O3959" s="142"/>
    </row>
    <row r="3960" spans="9:15" x14ac:dyDescent="0.25">
      <c r="I3960" s="142"/>
      <c r="O3960" s="142"/>
    </row>
    <row r="3961" spans="9:15" x14ac:dyDescent="0.25">
      <c r="I3961" s="142"/>
      <c r="O3961" s="142"/>
    </row>
    <row r="3962" spans="9:15" x14ac:dyDescent="0.25">
      <c r="I3962" s="142"/>
      <c r="O3962" s="142"/>
    </row>
    <row r="3963" spans="9:15" x14ac:dyDescent="0.25">
      <c r="I3963" s="142"/>
      <c r="O3963" s="142"/>
    </row>
    <row r="3964" spans="9:15" x14ac:dyDescent="0.25">
      <c r="I3964" s="142"/>
      <c r="O3964" s="142"/>
    </row>
    <row r="3965" spans="9:15" x14ac:dyDescent="0.25">
      <c r="I3965" s="142"/>
      <c r="O3965" s="142"/>
    </row>
    <row r="3966" spans="9:15" x14ac:dyDescent="0.25">
      <c r="I3966" s="142"/>
      <c r="O3966" s="142"/>
    </row>
    <row r="3967" spans="9:15" x14ac:dyDescent="0.25">
      <c r="I3967" s="142"/>
      <c r="O3967" s="142"/>
    </row>
    <row r="3968" spans="9:15" x14ac:dyDescent="0.25">
      <c r="I3968" s="142"/>
      <c r="O3968" s="142"/>
    </row>
    <row r="3969" spans="9:15" x14ac:dyDescent="0.25">
      <c r="I3969" s="142"/>
      <c r="O3969" s="142"/>
    </row>
    <row r="3970" spans="9:15" x14ac:dyDescent="0.25">
      <c r="I3970" s="142"/>
      <c r="O3970" s="142"/>
    </row>
    <row r="3971" spans="9:15" x14ac:dyDescent="0.25">
      <c r="I3971" s="142"/>
      <c r="O3971" s="142"/>
    </row>
    <row r="3972" spans="9:15" x14ac:dyDescent="0.25">
      <c r="I3972" s="142"/>
      <c r="O3972" s="142"/>
    </row>
    <row r="3973" spans="9:15" x14ac:dyDescent="0.25">
      <c r="I3973" s="142"/>
      <c r="O3973" s="142"/>
    </row>
    <row r="3974" spans="9:15" x14ac:dyDescent="0.25">
      <c r="I3974" s="142"/>
      <c r="O3974" s="142"/>
    </row>
    <row r="3975" spans="9:15" x14ac:dyDescent="0.25">
      <c r="I3975" s="142"/>
      <c r="O3975" s="142"/>
    </row>
    <row r="3976" spans="9:15" x14ac:dyDescent="0.25">
      <c r="I3976" s="142"/>
      <c r="O3976" s="142"/>
    </row>
    <row r="3977" spans="9:15" x14ac:dyDescent="0.25">
      <c r="I3977" s="142"/>
      <c r="O3977" s="142"/>
    </row>
    <row r="3978" spans="9:15" x14ac:dyDescent="0.25">
      <c r="I3978" s="142"/>
      <c r="O3978" s="142"/>
    </row>
    <row r="3979" spans="9:15" x14ac:dyDescent="0.25">
      <c r="I3979" s="142"/>
      <c r="O3979" s="142"/>
    </row>
    <row r="3980" spans="9:15" x14ac:dyDescent="0.25">
      <c r="I3980" s="142"/>
      <c r="O3980" s="142"/>
    </row>
    <row r="3981" spans="9:15" x14ac:dyDescent="0.25">
      <c r="I3981" s="142"/>
      <c r="O3981" s="142"/>
    </row>
    <row r="3982" spans="9:15" x14ac:dyDescent="0.25">
      <c r="I3982" s="142"/>
      <c r="O3982" s="142"/>
    </row>
    <row r="3983" spans="9:15" x14ac:dyDescent="0.25">
      <c r="I3983" s="142"/>
      <c r="O3983" s="142"/>
    </row>
    <row r="3984" spans="9:15" x14ac:dyDescent="0.25">
      <c r="I3984" s="142"/>
      <c r="O3984" s="142"/>
    </row>
    <row r="3985" spans="9:15" x14ac:dyDescent="0.25">
      <c r="I3985" s="142"/>
      <c r="O3985" s="142"/>
    </row>
    <row r="3986" spans="9:15" x14ac:dyDescent="0.25">
      <c r="I3986" s="142"/>
      <c r="O3986" s="142"/>
    </row>
    <row r="3987" spans="9:15" x14ac:dyDescent="0.25">
      <c r="I3987" s="142"/>
      <c r="O3987" s="142"/>
    </row>
    <row r="3988" spans="9:15" x14ac:dyDescent="0.25">
      <c r="I3988" s="142"/>
      <c r="O3988" s="142"/>
    </row>
    <row r="3989" spans="9:15" x14ac:dyDescent="0.25">
      <c r="I3989" s="142"/>
      <c r="O3989" s="142"/>
    </row>
    <row r="3990" spans="9:15" x14ac:dyDescent="0.25">
      <c r="I3990" s="142"/>
      <c r="O3990" s="142"/>
    </row>
    <row r="3991" spans="9:15" x14ac:dyDescent="0.25">
      <c r="I3991" s="142"/>
      <c r="O3991" s="142"/>
    </row>
    <row r="3992" spans="9:15" x14ac:dyDescent="0.25">
      <c r="I3992" s="142"/>
      <c r="O3992" s="142"/>
    </row>
    <row r="3993" spans="9:15" x14ac:dyDescent="0.25">
      <c r="I3993" s="142"/>
      <c r="O3993" s="142"/>
    </row>
    <row r="3994" spans="9:15" x14ac:dyDescent="0.25">
      <c r="I3994" s="142"/>
      <c r="O3994" s="142"/>
    </row>
    <row r="3995" spans="9:15" x14ac:dyDescent="0.25">
      <c r="I3995" s="142"/>
      <c r="O3995" s="142"/>
    </row>
    <row r="3996" spans="9:15" x14ac:dyDescent="0.25">
      <c r="I3996" s="142"/>
      <c r="O3996" s="142"/>
    </row>
    <row r="3997" spans="9:15" x14ac:dyDescent="0.25">
      <c r="I3997" s="142"/>
      <c r="O3997" s="142"/>
    </row>
    <row r="3998" spans="9:15" x14ac:dyDescent="0.25">
      <c r="I3998" s="142"/>
      <c r="O3998" s="142"/>
    </row>
    <row r="3999" spans="9:15" x14ac:dyDescent="0.25">
      <c r="I3999" s="142"/>
      <c r="O3999" s="142"/>
    </row>
    <row r="4000" spans="9:15" x14ac:dyDescent="0.25">
      <c r="I4000" s="142"/>
      <c r="O4000" s="142"/>
    </row>
    <row r="4001" spans="9:15" x14ac:dyDescent="0.25">
      <c r="I4001" s="142"/>
      <c r="O4001" s="142"/>
    </row>
    <row r="4002" spans="9:15" x14ac:dyDescent="0.25">
      <c r="I4002" s="142"/>
      <c r="O4002" s="142"/>
    </row>
    <row r="4003" spans="9:15" x14ac:dyDescent="0.25">
      <c r="I4003" s="142"/>
      <c r="O4003" s="142"/>
    </row>
    <row r="4004" spans="9:15" x14ac:dyDescent="0.25">
      <c r="I4004" s="142"/>
      <c r="O4004" s="142"/>
    </row>
    <row r="4005" spans="9:15" x14ac:dyDescent="0.25">
      <c r="I4005" s="142"/>
      <c r="O4005" s="142"/>
    </row>
    <row r="4006" spans="9:15" x14ac:dyDescent="0.25">
      <c r="I4006" s="142"/>
      <c r="O4006" s="142"/>
    </row>
    <row r="4007" spans="9:15" x14ac:dyDescent="0.25">
      <c r="I4007" s="142"/>
      <c r="O4007" s="142"/>
    </row>
    <row r="4008" spans="9:15" x14ac:dyDescent="0.25">
      <c r="I4008" s="142"/>
      <c r="O4008" s="142"/>
    </row>
    <row r="4009" spans="9:15" x14ac:dyDescent="0.25">
      <c r="I4009" s="142"/>
      <c r="O4009" s="142"/>
    </row>
    <row r="4010" spans="9:15" x14ac:dyDescent="0.25">
      <c r="I4010" s="142"/>
      <c r="O4010" s="142"/>
    </row>
    <row r="4011" spans="9:15" x14ac:dyDescent="0.25">
      <c r="I4011" s="142"/>
      <c r="O4011" s="142"/>
    </row>
    <row r="4012" spans="9:15" x14ac:dyDescent="0.25">
      <c r="I4012" s="142"/>
      <c r="O4012" s="142"/>
    </row>
    <row r="4013" spans="9:15" x14ac:dyDescent="0.25">
      <c r="I4013" s="142"/>
      <c r="O4013" s="142"/>
    </row>
    <row r="4014" spans="9:15" x14ac:dyDescent="0.25">
      <c r="I4014" s="142"/>
      <c r="O4014" s="142"/>
    </row>
    <row r="4015" spans="9:15" x14ac:dyDescent="0.25">
      <c r="I4015" s="142"/>
      <c r="O4015" s="142"/>
    </row>
    <row r="4016" spans="9:15" x14ac:dyDescent="0.25">
      <c r="I4016" s="142"/>
      <c r="O4016" s="142"/>
    </row>
    <row r="4017" spans="9:15" x14ac:dyDescent="0.25">
      <c r="I4017" s="142"/>
      <c r="O4017" s="142"/>
    </row>
    <row r="4018" spans="9:15" x14ac:dyDescent="0.25">
      <c r="I4018" s="142"/>
      <c r="O4018" s="142"/>
    </row>
    <row r="4019" spans="9:15" x14ac:dyDescent="0.25">
      <c r="I4019" s="142"/>
      <c r="O4019" s="142"/>
    </row>
    <row r="4020" spans="9:15" x14ac:dyDescent="0.25">
      <c r="I4020" s="142"/>
      <c r="O4020" s="142"/>
    </row>
    <row r="4021" spans="9:15" x14ac:dyDescent="0.25">
      <c r="I4021" s="142"/>
      <c r="O4021" s="142"/>
    </row>
    <row r="4022" spans="9:15" x14ac:dyDescent="0.25">
      <c r="I4022" s="142"/>
      <c r="O4022" s="142"/>
    </row>
    <row r="4023" spans="9:15" x14ac:dyDescent="0.25">
      <c r="I4023" s="142"/>
      <c r="O4023" s="142"/>
    </row>
    <row r="4024" spans="9:15" x14ac:dyDescent="0.25">
      <c r="I4024" s="142"/>
      <c r="O4024" s="142"/>
    </row>
    <row r="4025" spans="9:15" x14ac:dyDescent="0.25">
      <c r="I4025" s="142"/>
      <c r="O4025" s="142"/>
    </row>
    <row r="4026" spans="9:15" x14ac:dyDescent="0.25">
      <c r="I4026" s="142"/>
      <c r="O4026" s="142"/>
    </row>
    <row r="4027" spans="9:15" x14ac:dyDescent="0.25">
      <c r="I4027" s="142"/>
      <c r="O4027" s="142"/>
    </row>
    <row r="4028" spans="9:15" x14ac:dyDescent="0.25">
      <c r="I4028" s="142"/>
      <c r="O4028" s="142"/>
    </row>
    <row r="4029" spans="9:15" x14ac:dyDescent="0.25">
      <c r="I4029" s="142"/>
      <c r="O4029" s="142"/>
    </row>
    <row r="4030" spans="9:15" x14ac:dyDescent="0.25">
      <c r="I4030" s="142"/>
      <c r="O4030" s="142"/>
    </row>
    <row r="4031" spans="9:15" x14ac:dyDescent="0.25">
      <c r="I4031" s="142"/>
      <c r="O4031" s="142"/>
    </row>
    <row r="4032" spans="9:15" x14ac:dyDescent="0.25">
      <c r="I4032" s="142"/>
      <c r="O4032" s="142"/>
    </row>
    <row r="4033" spans="9:15" x14ac:dyDescent="0.25">
      <c r="I4033" s="142"/>
      <c r="O4033" s="142"/>
    </row>
    <row r="4034" spans="9:15" x14ac:dyDescent="0.25">
      <c r="I4034" s="142"/>
      <c r="O4034" s="142"/>
    </row>
    <row r="4035" spans="9:15" x14ac:dyDescent="0.25">
      <c r="I4035" s="142"/>
      <c r="O4035" s="142"/>
    </row>
    <row r="4036" spans="9:15" x14ac:dyDescent="0.25">
      <c r="I4036" s="142"/>
      <c r="O4036" s="142"/>
    </row>
    <row r="4037" spans="9:15" x14ac:dyDescent="0.25">
      <c r="I4037" s="142"/>
      <c r="O4037" s="142"/>
    </row>
    <row r="4038" spans="9:15" x14ac:dyDescent="0.25">
      <c r="I4038" s="142"/>
      <c r="O4038" s="142"/>
    </row>
    <row r="4039" spans="9:15" x14ac:dyDescent="0.25">
      <c r="I4039" s="142"/>
      <c r="O4039" s="142"/>
    </row>
    <row r="4040" spans="9:15" x14ac:dyDescent="0.25">
      <c r="I4040" s="142"/>
      <c r="O4040" s="142"/>
    </row>
    <row r="4041" spans="9:15" x14ac:dyDescent="0.25">
      <c r="I4041" s="142"/>
      <c r="O4041" s="142"/>
    </row>
    <row r="4042" spans="9:15" x14ac:dyDescent="0.25">
      <c r="I4042" s="142"/>
      <c r="O4042" s="142"/>
    </row>
    <row r="4043" spans="9:15" x14ac:dyDescent="0.25">
      <c r="I4043" s="142"/>
      <c r="O4043" s="142"/>
    </row>
    <row r="4044" spans="9:15" x14ac:dyDescent="0.25">
      <c r="I4044" s="142"/>
      <c r="O4044" s="142"/>
    </row>
    <row r="4045" spans="9:15" x14ac:dyDescent="0.25">
      <c r="I4045" s="142"/>
      <c r="O4045" s="142"/>
    </row>
    <row r="4046" spans="9:15" x14ac:dyDescent="0.25">
      <c r="I4046" s="142"/>
      <c r="O4046" s="142"/>
    </row>
    <row r="4047" spans="9:15" x14ac:dyDescent="0.25">
      <c r="I4047" s="142"/>
      <c r="O4047" s="142"/>
    </row>
    <row r="4048" spans="9:15" x14ac:dyDescent="0.25">
      <c r="I4048" s="142"/>
      <c r="O4048" s="142"/>
    </row>
    <row r="4049" spans="9:15" x14ac:dyDescent="0.25">
      <c r="I4049" s="142"/>
      <c r="O4049" s="142"/>
    </row>
    <row r="4050" spans="9:15" x14ac:dyDescent="0.25">
      <c r="I4050" s="142"/>
      <c r="O4050" s="142"/>
    </row>
    <row r="4051" spans="9:15" x14ac:dyDescent="0.25">
      <c r="I4051" s="142"/>
      <c r="O4051" s="142"/>
    </row>
    <row r="4052" spans="9:15" x14ac:dyDescent="0.25">
      <c r="I4052" s="142"/>
      <c r="O4052" s="142"/>
    </row>
    <row r="4053" spans="9:15" x14ac:dyDescent="0.25">
      <c r="I4053" s="142"/>
      <c r="O4053" s="142"/>
    </row>
    <row r="4054" spans="9:15" x14ac:dyDescent="0.25">
      <c r="I4054" s="142"/>
      <c r="O4054" s="142"/>
    </row>
    <row r="4055" spans="9:15" x14ac:dyDescent="0.25">
      <c r="I4055" s="142"/>
      <c r="O4055" s="142"/>
    </row>
    <row r="4056" spans="9:15" x14ac:dyDescent="0.25">
      <c r="I4056" s="142"/>
      <c r="O4056" s="142"/>
    </row>
    <row r="4057" spans="9:15" x14ac:dyDescent="0.25">
      <c r="I4057" s="142"/>
      <c r="O4057" s="142"/>
    </row>
    <row r="4058" spans="9:15" x14ac:dyDescent="0.25">
      <c r="I4058" s="142"/>
      <c r="O4058" s="142"/>
    </row>
    <row r="4059" spans="9:15" x14ac:dyDescent="0.25">
      <c r="I4059" s="142"/>
      <c r="O4059" s="142"/>
    </row>
    <row r="4060" spans="9:15" x14ac:dyDescent="0.25">
      <c r="I4060" s="142"/>
      <c r="O4060" s="142"/>
    </row>
    <row r="4061" spans="9:15" x14ac:dyDescent="0.25">
      <c r="I4061" s="142"/>
      <c r="O4061" s="142"/>
    </row>
    <row r="4062" spans="9:15" x14ac:dyDescent="0.25">
      <c r="I4062" s="142"/>
      <c r="O4062" s="142"/>
    </row>
    <row r="4063" spans="9:15" x14ac:dyDescent="0.25">
      <c r="I4063" s="142"/>
      <c r="O4063" s="142"/>
    </row>
    <row r="4064" spans="9:15" x14ac:dyDescent="0.25">
      <c r="I4064" s="142"/>
      <c r="O4064" s="142"/>
    </row>
    <row r="4065" spans="9:15" x14ac:dyDescent="0.25">
      <c r="I4065" s="142"/>
      <c r="O4065" s="142"/>
    </row>
    <row r="4066" spans="9:15" x14ac:dyDescent="0.25">
      <c r="I4066" s="142"/>
      <c r="O4066" s="142"/>
    </row>
    <row r="4067" spans="9:15" x14ac:dyDescent="0.25">
      <c r="I4067" s="142"/>
      <c r="O4067" s="142"/>
    </row>
    <row r="4068" spans="9:15" x14ac:dyDescent="0.25">
      <c r="I4068" s="142"/>
      <c r="O4068" s="142"/>
    </row>
    <row r="4069" spans="9:15" x14ac:dyDescent="0.25">
      <c r="I4069" s="142"/>
      <c r="O4069" s="142"/>
    </row>
    <row r="4070" spans="9:15" x14ac:dyDescent="0.25">
      <c r="I4070" s="142"/>
      <c r="O4070" s="142"/>
    </row>
    <row r="4071" spans="9:15" x14ac:dyDescent="0.25">
      <c r="I4071" s="142"/>
      <c r="O4071" s="142"/>
    </row>
    <row r="4072" spans="9:15" x14ac:dyDescent="0.25">
      <c r="I4072" s="142"/>
      <c r="O4072" s="142"/>
    </row>
    <row r="4073" spans="9:15" x14ac:dyDescent="0.25">
      <c r="I4073" s="142"/>
      <c r="O4073" s="142"/>
    </row>
    <row r="4074" spans="9:15" x14ac:dyDescent="0.25">
      <c r="I4074" s="142"/>
      <c r="O4074" s="142"/>
    </row>
    <row r="4075" spans="9:15" x14ac:dyDescent="0.25">
      <c r="I4075" s="142"/>
      <c r="O4075" s="142"/>
    </row>
    <row r="4076" spans="9:15" x14ac:dyDescent="0.25">
      <c r="I4076" s="142"/>
      <c r="O4076" s="142"/>
    </row>
    <row r="4077" spans="9:15" x14ac:dyDescent="0.25">
      <c r="I4077" s="142"/>
      <c r="O4077" s="142"/>
    </row>
    <row r="4078" spans="9:15" x14ac:dyDescent="0.25">
      <c r="I4078" s="142"/>
      <c r="O4078" s="142"/>
    </row>
    <row r="4079" spans="9:15" x14ac:dyDescent="0.25">
      <c r="I4079" s="142"/>
      <c r="O4079" s="142"/>
    </row>
    <row r="4080" spans="9:15" x14ac:dyDescent="0.25">
      <c r="I4080" s="142"/>
      <c r="O4080" s="142"/>
    </row>
    <row r="4081" spans="9:15" x14ac:dyDescent="0.25">
      <c r="I4081" s="142"/>
      <c r="O4081" s="142"/>
    </row>
    <row r="4082" spans="9:15" x14ac:dyDescent="0.25">
      <c r="I4082" s="142"/>
      <c r="O4082" s="142"/>
    </row>
    <row r="4083" spans="9:15" x14ac:dyDescent="0.25">
      <c r="I4083" s="142"/>
      <c r="O4083" s="142"/>
    </row>
    <row r="4084" spans="9:15" x14ac:dyDescent="0.25">
      <c r="I4084" s="142"/>
      <c r="O4084" s="142"/>
    </row>
    <row r="4085" spans="9:15" x14ac:dyDescent="0.25">
      <c r="I4085" s="142"/>
      <c r="O4085" s="142"/>
    </row>
    <row r="4086" spans="9:15" x14ac:dyDescent="0.25">
      <c r="I4086" s="142"/>
      <c r="O4086" s="142"/>
    </row>
    <row r="4087" spans="9:15" x14ac:dyDescent="0.25">
      <c r="I4087" s="142"/>
      <c r="O4087" s="142"/>
    </row>
    <row r="4088" spans="9:15" x14ac:dyDescent="0.25">
      <c r="I4088" s="142"/>
      <c r="O4088" s="142"/>
    </row>
    <row r="4089" spans="9:15" x14ac:dyDescent="0.25">
      <c r="I4089" s="142"/>
      <c r="O4089" s="142"/>
    </row>
    <row r="4090" spans="9:15" x14ac:dyDescent="0.25">
      <c r="I4090" s="142"/>
      <c r="O4090" s="142"/>
    </row>
    <row r="4091" spans="9:15" x14ac:dyDescent="0.25">
      <c r="I4091" s="142"/>
      <c r="O4091" s="142"/>
    </row>
    <row r="4092" spans="9:15" x14ac:dyDescent="0.25">
      <c r="I4092" s="142"/>
      <c r="O4092" s="142"/>
    </row>
    <row r="4093" spans="9:15" x14ac:dyDescent="0.25">
      <c r="I4093" s="142"/>
      <c r="O4093" s="142"/>
    </row>
    <row r="4094" spans="9:15" x14ac:dyDescent="0.25">
      <c r="I4094" s="142"/>
      <c r="O4094" s="142"/>
    </row>
    <row r="4095" spans="9:15" x14ac:dyDescent="0.25">
      <c r="I4095" s="142"/>
      <c r="O4095" s="142"/>
    </row>
    <row r="4096" spans="9:15" x14ac:dyDescent="0.25">
      <c r="I4096" s="142"/>
      <c r="O4096" s="142"/>
    </row>
    <row r="4097" spans="9:15" x14ac:dyDescent="0.25">
      <c r="I4097" s="142"/>
      <c r="O4097" s="142"/>
    </row>
    <row r="4098" spans="9:15" x14ac:dyDescent="0.25">
      <c r="I4098" s="142"/>
      <c r="O4098" s="142"/>
    </row>
    <row r="4099" spans="9:15" x14ac:dyDescent="0.25">
      <c r="I4099" s="142"/>
      <c r="O4099" s="142"/>
    </row>
    <row r="4100" spans="9:15" x14ac:dyDescent="0.25">
      <c r="I4100" s="142"/>
      <c r="O4100" s="142"/>
    </row>
    <row r="4101" spans="9:15" x14ac:dyDescent="0.25">
      <c r="I4101" s="142"/>
      <c r="O4101" s="142"/>
    </row>
    <row r="4102" spans="9:15" x14ac:dyDescent="0.25">
      <c r="I4102" s="142"/>
      <c r="O4102" s="142"/>
    </row>
    <row r="4103" spans="9:15" x14ac:dyDescent="0.25">
      <c r="I4103" s="142"/>
      <c r="O4103" s="142"/>
    </row>
    <row r="4104" spans="9:15" x14ac:dyDescent="0.25">
      <c r="I4104" s="142"/>
      <c r="O4104" s="142"/>
    </row>
    <row r="4105" spans="9:15" x14ac:dyDescent="0.25">
      <c r="I4105" s="142"/>
      <c r="O4105" s="142"/>
    </row>
    <row r="4106" spans="9:15" x14ac:dyDescent="0.25">
      <c r="I4106" s="142"/>
      <c r="O4106" s="142"/>
    </row>
    <row r="4107" spans="9:15" x14ac:dyDescent="0.25">
      <c r="I4107" s="142"/>
      <c r="O4107" s="142"/>
    </row>
    <row r="4108" spans="9:15" x14ac:dyDescent="0.25">
      <c r="I4108" s="142"/>
      <c r="O4108" s="142"/>
    </row>
    <row r="4109" spans="9:15" x14ac:dyDescent="0.25">
      <c r="I4109" s="142"/>
      <c r="O4109" s="142"/>
    </row>
    <row r="4110" spans="9:15" x14ac:dyDescent="0.25">
      <c r="I4110" s="142"/>
      <c r="O4110" s="142"/>
    </row>
    <row r="4111" spans="9:15" x14ac:dyDescent="0.25">
      <c r="I4111" s="142"/>
      <c r="O4111" s="142"/>
    </row>
    <row r="4112" spans="9:15" x14ac:dyDescent="0.25">
      <c r="I4112" s="142"/>
      <c r="O4112" s="142"/>
    </row>
    <row r="4113" spans="9:15" x14ac:dyDescent="0.25">
      <c r="I4113" s="142"/>
      <c r="O4113" s="142"/>
    </row>
    <row r="4114" spans="9:15" x14ac:dyDescent="0.25">
      <c r="I4114" s="142"/>
      <c r="O4114" s="142"/>
    </row>
    <row r="4115" spans="9:15" x14ac:dyDescent="0.25">
      <c r="I4115" s="142"/>
      <c r="O4115" s="142"/>
    </row>
    <row r="4116" spans="9:15" x14ac:dyDescent="0.25">
      <c r="I4116" s="142"/>
      <c r="O4116" s="142"/>
    </row>
    <row r="4117" spans="9:15" x14ac:dyDescent="0.25">
      <c r="I4117" s="142"/>
      <c r="O4117" s="142"/>
    </row>
    <row r="4118" spans="9:15" x14ac:dyDescent="0.25">
      <c r="I4118" s="142"/>
      <c r="O4118" s="142"/>
    </row>
    <row r="4119" spans="9:15" x14ac:dyDescent="0.25">
      <c r="I4119" s="142"/>
      <c r="O4119" s="142"/>
    </row>
    <row r="4120" spans="9:15" x14ac:dyDescent="0.25">
      <c r="I4120" s="142"/>
      <c r="O4120" s="142"/>
    </row>
    <row r="4121" spans="9:15" x14ac:dyDescent="0.25">
      <c r="I4121" s="142"/>
      <c r="O4121" s="142"/>
    </row>
    <row r="4122" spans="9:15" x14ac:dyDescent="0.25">
      <c r="I4122" s="142"/>
      <c r="O4122" s="142"/>
    </row>
    <row r="4123" spans="9:15" x14ac:dyDescent="0.25">
      <c r="I4123" s="142"/>
      <c r="O4123" s="142"/>
    </row>
    <row r="4124" spans="9:15" x14ac:dyDescent="0.25">
      <c r="I4124" s="142"/>
      <c r="O4124" s="142"/>
    </row>
    <row r="4125" spans="9:15" x14ac:dyDescent="0.25">
      <c r="I4125" s="142"/>
      <c r="O4125" s="142"/>
    </row>
    <row r="4126" spans="9:15" x14ac:dyDescent="0.25">
      <c r="I4126" s="142"/>
      <c r="O4126" s="142"/>
    </row>
    <row r="4127" spans="9:15" x14ac:dyDescent="0.25">
      <c r="I4127" s="142"/>
      <c r="O4127" s="142"/>
    </row>
    <row r="4128" spans="9:15" x14ac:dyDescent="0.25">
      <c r="I4128" s="142"/>
      <c r="O4128" s="142"/>
    </row>
    <row r="4129" spans="9:15" x14ac:dyDescent="0.25">
      <c r="I4129" s="142"/>
      <c r="O4129" s="142"/>
    </row>
    <row r="4130" spans="9:15" x14ac:dyDescent="0.25">
      <c r="I4130" s="142"/>
      <c r="O4130" s="142"/>
    </row>
    <row r="4131" spans="9:15" x14ac:dyDescent="0.25">
      <c r="I4131" s="142"/>
      <c r="O4131" s="142"/>
    </row>
    <row r="4132" spans="9:15" x14ac:dyDescent="0.25">
      <c r="I4132" s="142"/>
      <c r="O4132" s="142"/>
    </row>
    <row r="4133" spans="9:15" x14ac:dyDescent="0.25">
      <c r="I4133" s="142"/>
      <c r="O4133" s="142"/>
    </row>
    <row r="4134" spans="9:15" x14ac:dyDescent="0.25">
      <c r="I4134" s="142"/>
      <c r="O4134" s="142"/>
    </row>
    <row r="4135" spans="9:15" x14ac:dyDescent="0.25">
      <c r="I4135" s="142"/>
      <c r="O4135" s="142"/>
    </row>
    <row r="4136" spans="9:15" x14ac:dyDescent="0.25">
      <c r="I4136" s="142"/>
      <c r="O4136" s="142"/>
    </row>
    <row r="4137" spans="9:15" x14ac:dyDescent="0.25">
      <c r="I4137" s="142"/>
      <c r="O4137" s="142"/>
    </row>
    <row r="4138" spans="9:15" x14ac:dyDescent="0.25">
      <c r="I4138" s="142"/>
      <c r="O4138" s="142"/>
    </row>
    <row r="4139" spans="9:15" x14ac:dyDescent="0.25">
      <c r="I4139" s="142"/>
      <c r="O4139" s="142"/>
    </row>
    <row r="4140" spans="9:15" x14ac:dyDescent="0.25">
      <c r="I4140" s="142"/>
      <c r="O4140" s="142"/>
    </row>
    <row r="4141" spans="9:15" x14ac:dyDescent="0.25">
      <c r="I4141" s="142"/>
      <c r="O4141" s="142"/>
    </row>
    <row r="4142" spans="9:15" x14ac:dyDescent="0.25">
      <c r="I4142" s="142"/>
      <c r="O4142" s="142"/>
    </row>
    <row r="4143" spans="9:15" x14ac:dyDescent="0.25">
      <c r="I4143" s="142"/>
      <c r="O4143" s="142"/>
    </row>
    <row r="4144" spans="9:15" x14ac:dyDescent="0.25">
      <c r="I4144" s="142"/>
      <c r="O4144" s="142"/>
    </row>
    <row r="4145" spans="9:15" x14ac:dyDescent="0.25">
      <c r="I4145" s="142"/>
      <c r="O4145" s="142"/>
    </row>
    <row r="4146" spans="9:15" x14ac:dyDescent="0.25">
      <c r="I4146" s="142"/>
      <c r="O4146" s="142"/>
    </row>
    <row r="4147" spans="9:15" x14ac:dyDescent="0.25">
      <c r="I4147" s="142"/>
      <c r="O4147" s="142"/>
    </row>
    <row r="4148" spans="9:15" x14ac:dyDescent="0.25">
      <c r="I4148" s="142"/>
      <c r="O4148" s="142"/>
    </row>
    <row r="4149" spans="9:15" x14ac:dyDescent="0.25">
      <c r="I4149" s="142"/>
      <c r="O4149" s="142"/>
    </row>
    <row r="4150" spans="9:15" x14ac:dyDescent="0.25">
      <c r="I4150" s="142"/>
      <c r="O4150" s="142"/>
    </row>
    <row r="4151" spans="9:15" x14ac:dyDescent="0.25">
      <c r="I4151" s="142"/>
      <c r="O4151" s="142"/>
    </row>
    <row r="4152" spans="9:15" x14ac:dyDescent="0.25">
      <c r="I4152" s="142"/>
      <c r="O4152" s="142"/>
    </row>
    <row r="4153" spans="9:15" x14ac:dyDescent="0.25">
      <c r="I4153" s="142"/>
      <c r="O4153" s="142"/>
    </row>
    <row r="4154" spans="9:15" x14ac:dyDescent="0.25">
      <c r="I4154" s="142"/>
      <c r="O4154" s="142"/>
    </row>
    <row r="4155" spans="9:15" x14ac:dyDescent="0.25">
      <c r="I4155" s="142"/>
      <c r="O4155" s="142"/>
    </row>
    <row r="4156" spans="9:15" x14ac:dyDescent="0.25">
      <c r="I4156" s="142"/>
      <c r="O4156" s="142"/>
    </row>
    <row r="4157" spans="9:15" x14ac:dyDescent="0.25">
      <c r="I4157" s="142"/>
      <c r="O4157" s="142"/>
    </row>
    <row r="4158" spans="9:15" x14ac:dyDescent="0.25">
      <c r="I4158" s="142"/>
      <c r="O4158" s="142"/>
    </row>
    <row r="4159" spans="9:15" x14ac:dyDescent="0.25">
      <c r="I4159" s="142"/>
      <c r="O4159" s="142"/>
    </row>
    <row r="4160" spans="9:15" x14ac:dyDescent="0.25">
      <c r="I4160" s="142"/>
      <c r="O4160" s="142"/>
    </row>
    <row r="4161" spans="9:15" x14ac:dyDescent="0.25">
      <c r="I4161" s="142"/>
      <c r="O4161" s="142"/>
    </row>
    <row r="4162" spans="9:15" x14ac:dyDescent="0.25">
      <c r="I4162" s="142"/>
      <c r="O4162" s="142"/>
    </row>
    <row r="4163" spans="9:15" x14ac:dyDescent="0.25">
      <c r="I4163" s="142"/>
      <c r="O4163" s="142"/>
    </row>
    <row r="4164" spans="9:15" x14ac:dyDescent="0.25">
      <c r="I4164" s="142"/>
      <c r="O4164" s="142"/>
    </row>
    <row r="4165" spans="9:15" x14ac:dyDescent="0.25">
      <c r="I4165" s="142"/>
      <c r="O4165" s="142"/>
    </row>
    <row r="4166" spans="9:15" x14ac:dyDescent="0.25">
      <c r="I4166" s="142"/>
      <c r="O4166" s="142"/>
    </row>
    <row r="4167" spans="9:15" x14ac:dyDescent="0.25">
      <c r="I4167" s="142"/>
      <c r="O4167" s="142"/>
    </row>
    <row r="4168" spans="9:15" x14ac:dyDescent="0.25">
      <c r="I4168" s="142"/>
      <c r="O4168" s="142"/>
    </row>
    <row r="4169" spans="9:15" x14ac:dyDescent="0.25">
      <c r="I4169" s="142"/>
      <c r="O4169" s="142"/>
    </row>
    <row r="4170" spans="9:15" x14ac:dyDescent="0.25">
      <c r="I4170" s="142"/>
      <c r="O4170" s="142"/>
    </row>
    <row r="4171" spans="9:15" x14ac:dyDescent="0.25">
      <c r="I4171" s="142"/>
      <c r="O4171" s="142"/>
    </row>
    <row r="4172" spans="9:15" x14ac:dyDescent="0.25">
      <c r="I4172" s="142"/>
      <c r="O4172" s="142"/>
    </row>
    <row r="4173" spans="9:15" x14ac:dyDescent="0.25">
      <c r="I4173" s="142"/>
      <c r="O4173" s="142"/>
    </row>
    <row r="4174" spans="9:15" x14ac:dyDescent="0.25">
      <c r="I4174" s="142"/>
      <c r="O4174" s="142"/>
    </row>
    <row r="4175" spans="9:15" x14ac:dyDescent="0.25">
      <c r="I4175" s="142"/>
      <c r="O4175" s="142"/>
    </row>
    <row r="4176" spans="9:15" x14ac:dyDescent="0.25">
      <c r="I4176" s="142"/>
      <c r="O4176" s="142"/>
    </row>
    <row r="4177" spans="9:15" x14ac:dyDescent="0.25">
      <c r="I4177" s="142"/>
      <c r="O4177" s="142"/>
    </row>
    <row r="4178" spans="9:15" x14ac:dyDescent="0.25">
      <c r="I4178" s="142"/>
      <c r="O4178" s="142"/>
    </row>
    <row r="4179" spans="9:15" x14ac:dyDescent="0.25">
      <c r="I4179" s="142"/>
      <c r="O4179" s="142"/>
    </row>
    <row r="4180" spans="9:15" x14ac:dyDescent="0.25">
      <c r="I4180" s="142"/>
      <c r="O4180" s="142"/>
    </row>
    <row r="4181" spans="9:15" x14ac:dyDescent="0.25">
      <c r="I4181" s="142"/>
      <c r="O4181" s="142"/>
    </row>
    <row r="4182" spans="9:15" x14ac:dyDescent="0.25">
      <c r="I4182" s="142"/>
      <c r="O4182" s="142"/>
    </row>
    <row r="4183" spans="9:15" x14ac:dyDescent="0.25">
      <c r="I4183" s="142"/>
      <c r="O4183" s="142"/>
    </row>
    <row r="4184" spans="9:15" x14ac:dyDescent="0.25">
      <c r="I4184" s="142"/>
      <c r="O4184" s="142"/>
    </row>
    <row r="4185" spans="9:15" x14ac:dyDescent="0.25">
      <c r="I4185" s="142"/>
      <c r="O4185" s="142"/>
    </row>
    <row r="4186" spans="9:15" x14ac:dyDescent="0.25">
      <c r="I4186" s="142"/>
      <c r="O4186" s="142"/>
    </row>
    <row r="4187" spans="9:15" x14ac:dyDescent="0.25">
      <c r="I4187" s="142"/>
      <c r="O4187" s="142"/>
    </row>
    <row r="4188" spans="9:15" x14ac:dyDescent="0.25">
      <c r="I4188" s="142"/>
      <c r="O4188" s="142"/>
    </row>
    <row r="4189" spans="9:15" x14ac:dyDescent="0.25">
      <c r="I4189" s="142"/>
      <c r="O4189" s="142"/>
    </row>
    <row r="4190" spans="9:15" x14ac:dyDescent="0.25">
      <c r="I4190" s="142"/>
      <c r="O4190" s="142"/>
    </row>
    <row r="4191" spans="9:15" x14ac:dyDescent="0.25">
      <c r="I4191" s="142"/>
      <c r="O4191" s="142"/>
    </row>
    <row r="4192" spans="9:15" x14ac:dyDescent="0.25">
      <c r="I4192" s="142"/>
      <c r="O4192" s="142"/>
    </row>
    <row r="4193" spans="9:15" x14ac:dyDescent="0.25">
      <c r="I4193" s="142"/>
      <c r="O4193" s="142"/>
    </row>
    <row r="4194" spans="9:15" x14ac:dyDescent="0.25">
      <c r="I4194" s="142"/>
      <c r="O4194" s="142"/>
    </row>
    <row r="4195" spans="9:15" x14ac:dyDescent="0.25">
      <c r="I4195" s="142"/>
      <c r="O4195" s="142"/>
    </row>
    <row r="4196" spans="9:15" x14ac:dyDescent="0.25">
      <c r="I4196" s="142"/>
      <c r="O4196" s="142"/>
    </row>
    <row r="4197" spans="9:15" x14ac:dyDescent="0.25">
      <c r="I4197" s="142"/>
      <c r="O4197" s="142"/>
    </row>
    <row r="4198" spans="9:15" x14ac:dyDescent="0.25">
      <c r="I4198" s="142"/>
      <c r="O4198" s="142"/>
    </row>
    <row r="4199" spans="9:15" x14ac:dyDescent="0.25">
      <c r="I4199" s="142"/>
      <c r="O4199" s="142"/>
    </row>
    <row r="4200" spans="9:15" x14ac:dyDescent="0.25">
      <c r="I4200" s="142"/>
      <c r="O4200" s="142"/>
    </row>
    <row r="4201" spans="9:15" x14ac:dyDescent="0.25">
      <c r="I4201" s="142"/>
      <c r="O4201" s="142"/>
    </row>
    <row r="4202" spans="9:15" x14ac:dyDescent="0.25">
      <c r="I4202" s="142"/>
      <c r="O4202" s="142"/>
    </row>
    <row r="4203" spans="9:15" x14ac:dyDescent="0.25">
      <c r="I4203" s="142"/>
      <c r="O4203" s="142"/>
    </row>
    <row r="4204" spans="9:15" x14ac:dyDescent="0.25">
      <c r="I4204" s="142"/>
      <c r="O4204" s="142"/>
    </row>
    <row r="4205" spans="9:15" x14ac:dyDescent="0.25">
      <c r="I4205" s="142"/>
      <c r="O4205" s="142"/>
    </row>
    <row r="4206" spans="9:15" x14ac:dyDescent="0.25">
      <c r="I4206" s="142"/>
      <c r="O4206" s="142"/>
    </row>
    <row r="4207" spans="9:15" x14ac:dyDescent="0.25">
      <c r="I4207" s="142"/>
      <c r="O4207" s="142"/>
    </row>
    <row r="4208" spans="9:15" x14ac:dyDescent="0.25">
      <c r="I4208" s="142"/>
      <c r="O4208" s="142"/>
    </row>
    <row r="4209" spans="9:15" x14ac:dyDescent="0.25">
      <c r="I4209" s="142"/>
      <c r="O4209" s="142"/>
    </row>
    <row r="4210" spans="9:15" x14ac:dyDescent="0.25">
      <c r="I4210" s="142"/>
      <c r="O4210" s="142"/>
    </row>
    <row r="4211" spans="9:15" x14ac:dyDescent="0.25">
      <c r="I4211" s="142"/>
      <c r="O4211" s="142"/>
    </row>
    <row r="4212" spans="9:15" x14ac:dyDescent="0.25">
      <c r="I4212" s="142"/>
      <c r="O4212" s="142"/>
    </row>
    <row r="4213" spans="9:15" x14ac:dyDescent="0.25">
      <c r="I4213" s="142"/>
      <c r="O4213" s="142"/>
    </row>
    <row r="4214" spans="9:15" x14ac:dyDescent="0.25">
      <c r="I4214" s="142"/>
      <c r="O4214" s="142"/>
    </row>
    <row r="4215" spans="9:15" x14ac:dyDescent="0.25">
      <c r="I4215" s="142"/>
      <c r="O4215" s="142"/>
    </row>
    <row r="4216" spans="9:15" x14ac:dyDescent="0.25">
      <c r="I4216" s="142"/>
      <c r="O4216" s="142"/>
    </row>
    <row r="4217" spans="9:15" x14ac:dyDescent="0.25">
      <c r="I4217" s="142"/>
      <c r="O4217" s="142"/>
    </row>
    <row r="4218" spans="9:15" x14ac:dyDescent="0.25">
      <c r="I4218" s="142"/>
      <c r="O4218" s="142"/>
    </row>
    <row r="4219" spans="9:15" x14ac:dyDescent="0.25">
      <c r="I4219" s="142"/>
      <c r="O4219" s="142"/>
    </row>
    <row r="4220" spans="9:15" x14ac:dyDescent="0.25">
      <c r="I4220" s="142"/>
      <c r="O4220" s="142"/>
    </row>
    <row r="4221" spans="9:15" x14ac:dyDescent="0.25">
      <c r="I4221" s="142"/>
      <c r="O4221" s="142"/>
    </row>
    <row r="4222" spans="9:15" x14ac:dyDescent="0.25">
      <c r="I4222" s="142"/>
      <c r="O4222" s="142"/>
    </row>
    <row r="4223" spans="9:15" x14ac:dyDescent="0.25">
      <c r="I4223" s="142"/>
      <c r="O4223" s="142"/>
    </row>
    <row r="4224" spans="9:15" x14ac:dyDescent="0.25">
      <c r="I4224" s="142"/>
      <c r="O4224" s="142"/>
    </row>
    <row r="4225" spans="9:15" x14ac:dyDescent="0.25">
      <c r="I4225" s="142"/>
      <c r="O4225" s="142"/>
    </row>
    <row r="4226" spans="9:15" x14ac:dyDescent="0.25">
      <c r="I4226" s="142"/>
      <c r="O4226" s="142"/>
    </row>
    <row r="4227" spans="9:15" x14ac:dyDescent="0.25">
      <c r="I4227" s="142"/>
      <c r="O4227" s="142"/>
    </row>
    <row r="4228" spans="9:15" x14ac:dyDescent="0.25">
      <c r="I4228" s="142"/>
      <c r="O4228" s="142"/>
    </row>
    <row r="4229" spans="9:15" x14ac:dyDescent="0.25">
      <c r="I4229" s="142"/>
      <c r="O4229" s="142"/>
    </row>
    <row r="4230" spans="9:15" x14ac:dyDescent="0.25">
      <c r="I4230" s="142"/>
      <c r="O4230" s="142"/>
    </row>
    <row r="4231" spans="9:15" x14ac:dyDescent="0.25">
      <c r="I4231" s="142"/>
      <c r="O4231" s="142"/>
    </row>
    <row r="4232" spans="9:15" x14ac:dyDescent="0.25">
      <c r="I4232" s="142"/>
      <c r="O4232" s="142"/>
    </row>
    <row r="4233" spans="9:15" x14ac:dyDescent="0.25">
      <c r="I4233" s="142"/>
      <c r="O4233" s="142"/>
    </row>
    <row r="4234" spans="9:15" x14ac:dyDescent="0.25">
      <c r="I4234" s="142"/>
      <c r="O4234" s="142"/>
    </row>
    <row r="4235" spans="9:15" x14ac:dyDescent="0.25">
      <c r="I4235" s="142"/>
      <c r="O4235" s="142"/>
    </row>
    <row r="4236" spans="9:15" x14ac:dyDescent="0.25">
      <c r="I4236" s="142"/>
      <c r="O4236" s="142"/>
    </row>
    <row r="4237" spans="9:15" x14ac:dyDescent="0.25">
      <c r="I4237" s="142"/>
      <c r="O4237" s="142"/>
    </row>
    <row r="4238" spans="9:15" x14ac:dyDescent="0.25">
      <c r="I4238" s="142"/>
      <c r="O4238" s="142"/>
    </row>
    <row r="4239" spans="9:15" x14ac:dyDescent="0.25">
      <c r="I4239" s="142"/>
      <c r="O4239" s="142"/>
    </row>
    <row r="4240" spans="9:15" x14ac:dyDescent="0.25">
      <c r="I4240" s="142"/>
      <c r="O4240" s="142"/>
    </row>
    <row r="4241" spans="9:15" x14ac:dyDescent="0.25">
      <c r="I4241" s="142"/>
      <c r="O4241" s="142"/>
    </row>
    <row r="4242" spans="9:15" x14ac:dyDescent="0.25">
      <c r="I4242" s="142"/>
      <c r="O4242" s="142"/>
    </row>
    <row r="4243" spans="9:15" x14ac:dyDescent="0.25">
      <c r="I4243" s="142"/>
      <c r="O4243" s="142"/>
    </row>
    <row r="4244" spans="9:15" x14ac:dyDescent="0.25">
      <c r="I4244" s="142"/>
      <c r="O4244" s="142"/>
    </row>
    <row r="4245" spans="9:15" x14ac:dyDescent="0.25">
      <c r="I4245" s="142"/>
      <c r="O4245" s="142"/>
    </row>
    <row r="4246" spans="9:15" x14ac:dyDescent="0.25">
      <c r="I4246" s="142"/>
      <c r="O4246" s="142"/>
    </row>
    <row r="4247" spans="9:15" x14ac:dyDescent="0.25">
      <c r="I4247" s="142"/>
      <c r="O4247" s="142"/>
    </row>
    <row r="4248" spans="9:15" x14ac:dyDescent="0.25">
      <c r="I4248" s="142"/>
      <c r="O4248" s="142"/>
    </row>
    <row r="4249" spans="9:15" x14ac:dyDescent="0.25">
      <c r="I4249" s="142"/>
      <c r="O4249" s="142"/>
    </row>
    <row r="4250" spans="9:15" x14ac:dyDescent="0.25">
      <c r="I4250" s="142"/>
      <c r="O4250" s="142"/>
    </row>
    <row r="4251" spans="9:15" x14ac:dyDescent="0.25">
      <c r="I4251" s="142"/>
      <c r="O4251" s="142"/>
    </row>
    <row r="4252" spans="9:15" x14ac:dyDescent="0.25">
      <c r="I4252" s="142"/>
      <c r="O4252" s="142"/>
    </row>
    <row r="4253" spans="9:15" x14ac:dyDescent="0.25">
      <c r="I4253" s="142"/>
      <c r="O4253" s="142"/>
    </row>
    <row r="4254" spans="9:15" x14ac:dyDescent="0.25">
      <c r="I4254" s="142"/>
      <c r="O4254" s="142"/>
    </row>
    <row r="4255" spans="9:15" x14ac:dyDescent="0.25">
      <c r="I4255" s="142"/>
      <c r="O4255" s="142"/>
    </row>
    <row r="4256" spans="9:15" x14ac:dyDescent="0.25">
      <c r="I4256" s="142"/>
      <c r="O4256" s="142"/>
    </row>
    <row r="4257" spans="9:15" x14ac:dyDescent="0.25">
      <c r="I4257" s="142"/>
      <c r="O4257" s="142"/>
    </row>
    <row r="4258" spans="9:15" x14ac:dyDescent="0.25">
      <c r="I4258" s="142"/>
      <c r="O4258" s="142"/>
    </row>
    <row r="4259" spans="9:15" x14ac:dyDescent="0.25">
      <c r="I4259" s="142"/>
      <c r="O4259" s="142"/>
    </row>
    <row r="4260" spans="9:15" x14ac:dyDescent="0.25">
      <c r="I4260" s="142"/>
      <c r="O4260" s="142"/>
    </row>
    <row r="4261" spans="9:15" x14ac:dyDescent="0.25">
      <c r="I4261" s="142"/>
      <c r="O4261" s="142"/>
    </row>
    <row r="4262" spans="9:15" x14ac:dyDescent="0.25">
      <c r="I4262" s="142"/>
      <c r="O4262" s="142"/>
    </row>
    <row r="4263" spans="9:15" x14ac:dyDescent="0.25">
      <c r="I4263" s="142"/>
      <c r="O4263" s="142"/>
    </row>
    <row r="4264" spans="9:15" x14ac:dyDescent="0.25">
      <c r="I4264" s="142"/>
      <c r="O4264" s="142"/>
    </row>
    <row r="4265" spans="9:15" x14ac:dyDescent="0.25">
      <c r="I4265" s="142"/>
      <c r="O4265" s="142"/>
    </row>
    <row r="4266" spans="9:15" x14ac:dyDescent="0.25">
      <c r="I4266" s="142"/>
      <c r="O4266" s="142"/>
    </row>
    <row r="4267" spans="9:15" x14ac:dyDescent="0.25">
      <c r="I4267" s="142"/>
      <c r="O4267" s="142"/>
    </row>
    <row r="4268" spans="9:15" x14ac:dyDescent="0.25">
      <c r="I4268" s="142"/>
      <c r="O4268" s="142"/>
    </row>
    <row r="4269" spans="9:15" x14ac:dyDescent="0.25">
      <c r="I4269" s="142"/>
      <c r="O4269" s="142"/>
    </row>
    <row r="4270" spans="9:15" x14ac:dyDescent="0.25">
      <c r="I4270" s="142"/>
      <c r="O4270" s="142"/>
    </row>
    <row r="4271" spans="9:15" x14ac:dyDescent="0.25">
      <c r="I4271" s="142"/>
      <c r="O4271" s="142"/>
    </row>
    <row r="4272" spans="9:15" x14ac:dyDescent="0.25">
      <c r="I4272" s="142"/>
      <c r="O4272" s="142"/>
    </row>
    <row r="4273" spans="9:15" x14ac:dyDescent="0.25">
      <c r="I4273" s="142"/>
      <c r="O4273" s="142"/>
    </row>
    <row r="4274" spans="9:15" x14ac:dyDescent="0.25">
      <c r="I4274" s="142"/>
      <c r="O4274" s="142"/>
    </row>
    <row r="4275" spans="9:15" x14ac:dyDescent="0.25">
      <c r="I4275" s="142"/>
      <c r="O4275" s="142"/>
    </row>
    <row r="4276" spans="9:15" x14ac:dyDescent="0.25">
      <c r="I4276" s="142"/>
      <c r="O4276" s="142"/>
    </row>
    <row r="4277" spans="9:15" x14ac:dyDescent="0.25">
      <c r="I4277" s="142"/>
      <c r="O4277" s="142"/>
    </row>
    <row r="4278" spans="9:15" x14ac:dyDescent="0.25">
      <c r="I4278" s="142"/>
      <c r="O4278" s="142"/>
    </row>
    <row r="4279" spans="9:15" x14ac:dyDescent="0.25">
      <c r="I4279" s="142"/>
      <c r="O4279" s="142"/>
    </row>
    <row r="4280" spans="9:15" x14ac:dyDescent="0.25">
      <c r="I4280" s="142"/>
      <c r="O4280" s="142"/>
    </row>
    <row r="4281" spans="9:15" x14ac:dyDescent="0.25">
      <c r="I4281" s="142"/>
      <c r="O4281" s="142"/>
    </row>
    <row r="4282" spans="9:15" x14ac:dyDescent="0.25">
      <c r="I4282" s="142"/>
      <c r="O4282" s="142"/>
    </row>
    <row r="4283" spans="9:15" x14ac:dyDescent="0.25">
      <c r="I4283" s="142"/>
      <c r="O4283" s="142"/>
    </row>
    <row r="4284" spans="9:15" x14ac:dyDescent="0.25">
      <c r="I4284" s="142"/>
      <c r="O4284" s="142"/>
    </row>
    <row r="4285" spans="9:15" x14ac:dyDescent="0.25">
      <c r="I4285" s="142"/>
      <c r="O4285" s="142"/>
    </row>
    <row r="4286" spans="9:15" x14ac:dyDescent="0.25">
      <c r="I4286" s="142"/>
      <c r="O4286" s="142"/>
    </row>
    <row r="4287" spans="9:15" x14ac:dyDescent="0.25">
      <c r="I4287" s="142"/>
      <c r="O4287" s="142"/>
    </row>
    <row r="4288" spans="9:15" x14ac:dyDescent="0.25">
      <c r="I4288" s="142"/>
      <c r="O4288" s="142"/>
    </row>
    <row r="4289" spans="9:15" x14ac:dyDescent="0.25">
      <c r="I4289" s="142"/>
      <c r="O4289" s="142"/>
    </row>
    <row r="4290" spans="9:15" x14ac:dyDescent="0.25">
      <c r="I4290" s="142"/>
      <c r="O4290" s="142"/>
    </row>
    <row r="4291" spans="9:15" x14ac:dyDescent="0.25">
      <c r="I4291" s="142"/>
      <c r="O4291" s="142"/>
    </row>
    <row r="4292" spans="9:15" x14ac:dyDescent="0.25">
      <c r="I4292" s="142"/>
      <c r="O4292" s="142"/>
    </row>
    <row r="4293" spans="9:15" x14ac:dyDescent="0.25">
      <c r="I4293" s="142"/>
      <c r="O4293" s="142"/>
    </row>
    <row r="4294" spans="9:15" x14ac:dyDescent="0.25">
      <c r="I4294" s="142"/>
      <c r="O4294" s="142"/>
    </row>
    <row r="4295" spans="9:15" x14ac:dyDescent="0.25">
      <c r="I4295" s="142"/>
      <c r="O4295" s="142"/>
    </row>
    <row r="4296" spans="9:15" x14ac:dyDescent="0.25">
      <c r="I4296" s="142"/>
      <c r="O4296" s="142"/>
    </row>
    <row r="4297" spans="9:15" x14ac:dyDescent="0.25">
      <c r="I4297" s="142"/>
      <c r="O4297" s="142"/>
    </row>
    <row r="4298" spans="9:15" x14ac:dyDescent="0.25">
      <c r="I4298" s="142"/>
      <c r="O4298" s="142"/>
    </row>
    <row r="4299" spans="9:15" x14ac:dyDescent="0.25">
      <c r="I4299" s="142"/>
      <c r="O4299" s="142"/>
    </row>
    <row r="4300" spans="9:15" x14ac:dyDescent="0.25">
      <c r="I4300" s="142"/>
      <c r="O4300" s="142"/>
    </row>
    <row r="4301" spans="9:15" x14ac:dyDescent="0.25">
      <c r="I4301" s="142"/>
      <c r="O4301" s="142"/>
    </row>
    <row r="4302" spans="9:15" x14ac:dyDescent="0.25">
      <c r="I4302" s="142"/>
      <c r="O4302" s="142"/>
    </row>
    <row r="4303" spans="9:15" x14ac:dyDescent="0.25">
      <c r="I4303" s="142"/>
      <c r="O4303" s="142"/>
    </row>
    <row r="4304" spans="9:15" x14ac:dyDescent="0.25">
      <c r="I4304" s="142"/>
      <c r="O4304" s="142"/>
    </row>
    <row r="4305" spans="9:15" x14ac:dyDescent="0.25">
      <c r="I4305" s="142"/>
      <c r="O4305" s="142"/>
    </row>
    <row r="4306" spans="9:15" x14ac:dyDescent="0.25">
      <c r="I4306" s="142"/>
      <c r="O4306" s="142"/>
    </row>
    <row r="4307" spans="9:15" x14ac:dyDescent="0.25">
      <c r="I4307" s="142"/>
      <c r="O4307" s="142"/>
    </row>
    <row r="4308" spans="9:15" x14ac:dyDescent="0.25">
      <c r="I4308" s="142"/>
      <c r="O4308" s="142"/>
    </row>
    <row r="4309" spans="9:15" x14ac:dyDescent="0.25">
      <c r="I4309" s="142"/>
      <c r="O4309" s="142"/>
    </row>
    <row r="4310" spans="9:15" x14ac:dyDescent="0.25">
      <c r="I4310" s="142"/>
      <c r="O4310" s="142"/>
    </row>
    <row r="4311" spans="9:15" x14ac:dyDescent="0.25">
      <c r="I4311" s="142"/>
      <c r="O4311" s="142"/>
    </row>
    <row r="4312" spans="9:15" x14ac:dyDescent="0.25">
      <c r="I4312" s="142"/>
      <c r="O4312" s="142"/>
    </row>
    <row r="4313" spans="9:15" x14ac:dyDescent="0.25">
      <c r="I4313" s="142"/>
      <c r="O4313" s="142"/>
    </row>
    <row r="4314" spans="9:15" x14ac:dyDescent="0.25">
      <c r="I4314" s="142"/>
      <c r="O4314" s="142"/>
    </row>
    <row r="4315" spans="9:15" x14ac:dyDescent="0.25">
      <c r="I4315" s="142"/>
      <c r="O4315" s="142"/>
    </row>
    <row r="4316" spans="9:15" x14ac:dyDescent="0.25">
      <c r="I4316" s="142"/>
      <c r="O4316" s="142"/>
    </row>
    <row r="4317" spans="9:15" x14ac:dyDescent="0.25">
      <c r="I4317" s="142"/>
      <c r="O4317" s="142"/>
    </row>
    <row r="4318" spans="9:15" x14ac:dyDescent="0.25">
      <c r="I4318" s="142"/>
      <c r="O4318" s="142"/>
    </row>
    <row r="4319" spans="9:15" x14ac:dyDescent="0.25">
      <c r="I4319" s="142"/>
      <c r="O4319" s="142"/>
    </row>
    <row r="4320" spans="9:15" x14ac:dyDescent="0.25">
      <c r="I4320" s="142"/>
      <c r="O4320" s="142"/>
    </row>
    <row r="4321" spans="9:15" x14ac:dyDescent="0.25">
      <c r="I4321" s="142"/>
      <c r="O4321" s="142"/>
    </row>
    <row r="4322" spans="9:15" x14ac:dyDescent="0.25">
      <c r="I4322" s="142"/>
      <c r="O4322" s="142"/>
    </row>
    <row r="4323" spans="9:15" x14ac:dyDescent="0.25">
      <c r="I4323" s="142"/>
      <c r="O4323" s="142"/>
    </row>
    <row r="4324" spans="9:15" x14ac:dyDescent="0.25">
      <c r="I4324" s="142"/>
      <c r="O4324" s="142"/>
    </row>
    <row r="4325" spans="9:15" x14ac:dyDescent="0.25">
      <c r="I4325" s="142"/>
      <c r="O4325" s="142"/>
    </row>
    <row r="4326" spans="9:15" x14ac:dyDescent="0.25">
      <c r="I4326" s="142"/>
      <c r="O4326" s="142"/>
    </row>
    <row r="4327" spans="9:15" x14ac:dyDescent="0.25">
      <c r="I4327" s="142"/>
      <c r="O4327" s="142"/>
    </row>
    <row r="4328" spans="9:15" x14ac:dyDescent="0.25">
      <c r="I4328" s="142"/>
      <c r="O4328" s="142"/>
    </row>
    <row r="4329" spans="9:15" x14ac:dyDescent="0.25">
      <c r="I4329" s="142"/>
      <c r="O4329" s="142"/>
    </row>
    <row r="4330" spans="9:15" x14ac:dyDescent="0.25">
      <c r="I4330" s="142"/>
      <c r="O4330" s="142"/>
    </row>
    <row r="4331" spans="9:15" x14ac:dyDescent="0.25">
      <c r="I4331" s="142"/>
      <c r="O4331" s="142"/>
    </row>
    <row r="4332" spans="9:15" x14ac:dyDescent="0.25">
      <c r="I4332" s="142"/>
      <c r="O4332" s="142"/>
    </row>
    <row r="4333" spans="9:15" x14ac:dyDescent="0.25">
      <c r="I4333" s="142"/>
      <c r="O4333" s="142"/>
    </row>
    <row r="4334" spans="9:15" x14ac:dyDescent="0.25">
      <c r="I4334" s="142"/>
      <c r="O4334" s="142"/>
    </row>
    <row r="4335" spans="9:15" x14ac:dyDescent="0.25">
      <c r="I4335" s="142"/>
      <c r="O4335" s="142"/>
    </row>
    <row r="4336" spans="9:15" x14ac:dyDescent="0.25">
      <c r="I4336" s="142"/>
      <c r="O4336" s="142"/>
    </row>
    <row r="4337" spans="9:15" x14ac:dyDescent="0.25">
      <c r="I4337" s="142"/>
      <c r="O4337" s="142"/>
    </row>
    <row r="4338" spans="9:15" x14ac:dyDescent="0.25">
      <c r="I4338" s="142"/>
      <c r="O4338" s="142"/>
    </row>
    <row r="4339" spans="9:15" x14ac:dyDescent="0.25">
      <c r="I4339" s="142"/>
      <c r="O4339" s="142"/>
    </row>
    <row r="4340" spans="9:15" x14ac:dyDescent="0.25">
      <c r="I4340" s="142"/>
      <c r="O4340" s="142"/>
    </row>
    <row r="4341" spans="9:15" x14ac:dyDescent="0.25">
      <c r="I4341" s="142"/>
      <c r="O4341" s="142"/>
    </row>
    <row r="4342" spans="9:15" x14ac:dyDescent="0.25">
      <c r="I4342" s="142"/>
      <c r="O4342" s="142"/>
    </row>
    <row r="4343" spans="9:15" x14ac:dyDescent="0.25">
      <c r="I4343" s="142"/>
      <c r="O4343" s="142"/>
    </row>
    <row r="4344" spans="9:15" x14ac:dyDescent="0.25">
      <c r="I4344" s="142"/>
      <c r="O4344" s="142"/>
    </row>
    <row r="4345" spans="9:15" x14ac:dyDescent="0.25">
      <c r="I4345" s="142"/>
      <c r="O4345" s="142"/>
    </row>
    <row r="4346" spans="9:15" x14ac:dyDescent="0.25">
      <c r="I4346" s="142"/>
      <c r="O4346" s="142"/>
    </row>
    <row r="4347" spans="9:15" x14ac:dyDescent="0.25">
      <c r="I4347" s="142"/>
      <c r="O4347" s="142"/>
    </row>
    <row r="4348" spans="9:15" x14ac:dyDescent="0.25">
      <c r="I4348" s="142"/>
      <c r="O4348" s="142"/>
    </row>
    <row r="4349" spans="9:15" x14ac:dyDescent="0.25">
      <c r="I4349" s="142"/>
      <c r="O4349" s="142"/>
    </row>
    <row r="4350" spans="9:15" x14ac:dyDescent="0.25">
      <c r="I4350" s="142"/>
      <c r="O4350" s="142"/>
    </row>
    <row r="4351" spans="9:15" x14ac:dyDescent="0.25">
      <c r="I4351" s="142"/>
      <c r="O4351" s="142"/>
    </row>
    <row r="4352" spans="9:15" x14ac:dyDescent="0.25">
      <c r="I4352" s="142"/>
      <c r="O4352" s="142"/>
    </row>
    <row r="4353" spans="9:15" x14ac:dyDescent="0.25">
      <c r="I4353" s="142"/>
      <c r="O4353" s="142"/>
    </row>
    <row r="4354" spans="9:15" x14ac:dyDescent="0.25">
      <c r="I4354" s="142"/>
      <c r="O4354" s="142"/>
    </row>
    <row r="4355" spans="9:15" x14ac:dyDescent="0.25">
      <c r="I4355" s="142"/>
      <c r="O4355" s="142"/>
    </row>
    <row r="4356" spans="9:15" x14ac:dyDescent="0.25">
      <c r="I4356" s="142"/>
      <c r="O4356" s="142"/>
    </row>
    <row r="4357" spans="9:15" x14ac:dyDescent="0.25">
      <c r="I4357" s="142"/>
      <c r="O4357" s="142"/>
    </row>
    <row r="4358" spans="9:15" x14ac:dyDescent="0.25">
      <c r="I4358" s="142"/>
      <c r="O4358" s="142"/>
    </row>
    <row r="4359" spans="9:15" x14ac:dyDescent="0.25">
      <c r="I4359" s="142"/>
      <c r="O4359" s="142"/>
    </row>
    <row r="4360" spans="9:15" x14ac:dyDescent="0.25">
      <c r="I4360" s="142"/>
      <c r="O4360" s="142"/>
    </row>
    <row r="4361" spans="9:15" x14ac:dyDescent="0.25">
      <c r="I4361" s="142"/>
      <c r="O4361" s="142"/>
    </row>
    <row r="4362" spans="9:15" x14ac:dyDescent="0.25">
      <c r="I4362" s="142"/>
      <c r="O4362" s="142"/>
    </row>
    <row r="4363" spans="9:15" x14ac:dyDescent="0.25">
      <c r="I4363" s="142"/>
      <c r="O4363" s="142"/>
    </row>
    <row r="4364" spans="9:15" x14ac:dyDescent="0.25">
      <c r="I4364" s="142"/>
      <c r="O4364" s="142"/>
    </row>
    <row r="4365" spans="9:15" x14ac:dyDescent="0.25">
      <c r="I4365" s="142"/>
      <c r="O4365" s="142"/>
    </row>
    <row r="4366" spans="9:15" x14ac:dyDescent="0.25">
      <c r="I4366" s="142"/>
      <c r="O4366" s="142"/>
    </row>
    <row r="4367" spans="9:15" x14ac:dyDescent="0.25">
      <c r="I4367" s="142"/>
      <c r="O4367" s="142"/>
    </row>
    <row r="4368" spans="9:15" x14ac:dyDescent="0.25">
      <c r="I4368" s="142"/>
      <c r="O4368" s="142"/>
    </row>
    <row r="4369" spans="9:15" x14ac:dyDescent="0.25">
      <c r="I4369" s="142"/>
      <c r="O4369" s="142"/>
    </row>
    <row r="4370" spans="9:15" x14ac:dyDescent="0.25">
      <c r="I4370" s="142"/>
      <c r="O4370" s="142"/>
    </row>
    <row r="4371" spans="9:15" x14ac:dyDescent="0.25">
      <c r="I4371" s="142"/>
      <c r="O4371" s="142"/>
    </row>
    <row r="4372" spans="9:15" x14ac:dyDescent="0.25">
      <c r="I4372" s="142"/>
      <c r="O4372" s="142"/>
    </row>
    <row r="4373" spans="9:15" x14ac:dyDescent="0.25">
      <c r="I4373" s="142"/>
      <c r="O4373" s="142"/>
    </row>
    <row r="4374" spans="9:15" x14ac:dyDescent="0.25">
      <c r="I4374" s="142"/>
      <c r="O4374" s="142"/>
    </row>
    <row r="4375" spans="9:15" x14ac:dyDescent="0.25">
      <c r="I4375" s="142"/>
      <c r="O4375" s="142"/>
    </row>
    <row r="4376" spans="9:15" x14ac:dyDescent="0.25">
      <c r="I4376" s="142"/>
      <c r="O4376" s="142"/>
    </row>
    <row r="4377" spans="9:15" x14ac:dyDescent="0.25">
      <c r="I4377" s="142"/>
      <c r="O4377" s="142"/>
    </row>
    <row r="4378" spans="9:15" x14ac:dyDescent="0.25">
      <c r="I4378" s="142"/>
      <c r="O4378" s="142"/>
    </row>
    <row r="4379" spans="9:15" x14ac:dyDescent="0.25">
      <c r="I4379" s="142"/>
      <c r="O4379" s="142"/>
    </row>
    <row r="4380" spans="9:15" x14ac:dyDescent="0.25">
      <c r="I4380" s="142"/>
      <c r="O4380" s="142"/>
    </row>
    <row r="4381" spans="9:15" x14ac:dyDescent="0.25">
      <c r="I4381" s="142"/>
      <c r="O4381" s="142"/>
    </row>
    <row r="4382" spans="9:15" x14ac:dyDescent="0.25">
      <c r="I4382" s="142"/>
      <c r="O4382" s="142"/>
    </row>
    <row r="4383" spans="9:15" x14ac:dyDescent="0.25">
      <c r="I4383" s="142"/>
      <c r="O4383" s="142"/>
    </row>
    <row r="4384" spans="9:15" x14ac:dyDescent="0.25">
      <c r="I4384" s="142"/>
      <c r="O4384" s="142"/>
    </row>
    <row r="4385" spans="9:15" x14ac:dyDescent="0.25">
      <c r="I4385" s="142"/>
      <c r="O4385" s="142"/>
    </row>
    <row r="4386" spans="9:15" x14ac:dyDescent="0.25">
      <c r="I4386" s="142"/>
      <c r="O4386" s="142"/>
    </row>
    <row r="4387" spans="9:15" x14ac:dyDescent="0.25">
      <c r="I4387" s="142"/>
      <c r="O4387" s="142"/>
    </row>
    <row r="4388" spans="9:15" x14ac:dyDescent="0.25">
      <c r="I4388" s="142"/>
      <c r="O4388" s="142"/>
    </row>
    <row r="4389" spans="9:15" x14ac:dyDescent="0.25">
      <c r="I4389" s="142"/>
      <c r="O4389" s="142"/>
    </row>
    <row r="4390" spans="9:15" x14ac:dyDescent="0.25">
      <c r="I4390" s="142"/>
      <c r="O4390" s="142"/>
    </row>
    <row r="4391" spans="9:15" x14ac:dyDescent="0.25">
      <c r="I4391" s="142"/>
      <c r="O4391" s="142"/>
    </row>
    <row r="4392" spans="9:15" x14ac:dyDescent="0.25">
      <c r="I4392" s="142"/>
      <c r="O4392" s="142"/>
    </row>
    <row r="4393" spans="9:15" x14ac:dyDescent="0.25">
      <c r="I4393" s="142"/>
      <c r="O4393" s="142"/>
    </row>
    <row r="4394" spans="9:15" x14ac:dyDescent="0.25">
      <c r="I4394" s="142"/>
      <c r="O4394" s="142"/>
    </row>
    <row r="4395" spans="9:15" x14ac:dyDescent="0.25">
      <c r="I4395" s="142"/>
      <c r="O4395" s="142"/>
    </row>
    <row r="4396" spans="9:15" x14ac:dyDescent="0.25">
      <c r="I4396" s="142"/>
      <c r="O4396" s="142"/>
    </row>
    <row r="4397" spans="9:15" x14ac:dyDescent="0.25">
      <c r="I4397" s="142"/>
      <c r="O4397" s="142"/>
    </row>
    <row r="4398" spans="9:15" x14ac:dyDescent="0.25">
      <c r="I4398" s="142"/>
      <c r="O4398" s="142"/>
    </row>
    <row r="4399" spans="9:15" x14ac:dyDescent="0.25">
      <c r="I4399" s="142"/>
      <c r="O4399" s="142"/>
    </row>
    <row r="4400" spans="9:15" x14ac:dyDescent="0.25">
      <c r="I4400" s="142"/>
      <c r="O4400" s="142"/>
    </row>
    <row r="4401" spans="9:15" x14ac:dyDescent="0.25">
      <c r="I4401" s="142"/>
      <c r="O4401" s="142"/>
    </row>
    <row r="4402" spans="9:15" x14ac:dyDescent="0.25">
      <c r="I4402" s="142"/>
      <c r="O4402" s="142"/>
    </row>
    <row r="4403" spans="9:15" x14ac:dyDescent="0.25">
      <c r="I4403" s="142"/>
      <c r="O4403" s="142"/>
    </row>
    <row r="4404" spans="9:15" x14ac:dyDescent="0.25">
      <c r="I4404" s="142"/>
      <c r="O4404" s="142"/>
    </row>
    <row r="4405" spans="9:15" x14ac:dyDescent="0.25">
      <c r="I4405" s="142"/>
      <c r="O4405" s="142"/>
    </row>
    <row r="4406" spans="9:15" x14ac:dyDescent="0.25">
      <c r="I4406" s="142"/>
      <c r="O4406" s="142"/>
    </row>
    <row r="4407" spans="9:15" x14ac:dyDescent="0.25">
      <c r="I4407" s="142"/>
      <c r="O4407" s="142"/>
    </row>
    <row r="4408" spans="9:15" x14ac:dyDescent="0.25">
      <c r="I4408" s="142"/>
      <c r="O4408" s="142"/>
    </row>
    <row r="4409" spans="9:15" x14ac:dyDescent="0.25">
      <c r="I4409" s="142"/>
      <c r="O4409" s="142"/>
    </row>
    <row r="4410" spans="9:15" x14ac:dyDescent="0.25">
      <c r="I4410" s="142"/>
      <c r="O4410" s="142"/>
    </row>
    <row r="4411" spans="9:15" x14ac:dyDescent="0.25">
      <c r="I4411" s="142"/>
      <c r="O4411" s="142"/>
    </row>
    <row r="4412" spans="9:15" x14ac:dyDescent="0.25">
      <c r="I4412" s="142"/>
      <c r="O4412" s="142"/>
    </row>
    <row r="4413" spans="9:15" x14ac:dyDescent="0.25">
      <c r="I4413" s="142"/>
      <c r="O4413" s="142"/>
    </row>
    <row r="4414" spans="9:15" x14ac:dyDescent="0.25">
      <c r="I4414" s="142"/>
      <c r="O4414" s="142"/>
    </row>
    <row r="4415" spans="9:15" x14ac:dyDescent="0.25">
      <c r="I4415" s="142"/>
      <c r="O4415" s="142"/>
    </row>
    <row r="4416" spans="9:15" x14ac:dyDescent="0.25">
      <c r="I4416" s="142"/>
      <c r="O4416" s="142"/>
    </row>
    <row r="4417" spans="9:15" x14ac:dyDescent="0.25">
      <c r="I4417" s="142"/>
      <c r="O4417" s="142"/>
    </row>
    <row r="4418" spans="9:15" x14ac:dyDescent="0.25">
      <c r="I4418" s="142"/>
      <c r="O4418" s="142"/>
    </row>
    <row r="4419" spans="9:15" x14ac:dyDescent="0.25">
      <c r="I4419" s="142"/>
      <c r="O4419" s="142"/>
    </row>
    <row r="4420" spans="9:15" x14ac:dyDescent="0.25">
      <c r="I4420" s="142"/>
      <c r="O4420" s="142"/>
    </row>
    <row r="4421" spans="9:15" x14ac:dyDescent="0.25">
      <c r="I4421" s="142"/>
      <c r="O4421" s="142"/>
    </row>
    <row r="4422" spans="9:15" x14ac:dyDescent="0.25">
      <c r="I4422" s="142"/>
      <c r="O4422" s="142"/>
    </row>
    <row r="4423" spans="9:15" x14ac:dyDescent="0.25">
      <c r="I4423" s="142"/>
      <c r="O4423" s="142"/>
    </row>
    <row r="4424" spans="9:15" x14ac:dyDescent="0.25">
      <c r="I4424" s="142"/>
      <c r="O4424" s="142"/>
    </row>
    <row r="4425" spans="9:15" x14ac:dyDescent="0.25">
      <c r="I4425" s="142"/>
      <c r="O4425" s="142"/>
    </row>
    <row r="4426" spans="9:15" x14ac:dyDescent="0.25">
      <c r="I4426" s="142"/>
      <c r="O4426" s="142"/>
    </row>
    <row r="4427" spans="9:15" x14ac:dyDescent="0.25">
      <c r="I4427" s="142"/>
      <c r="O4427" s="142"/>
    </row>
    <row r="4428" spans="9:15" x14ac:dyDescent="0.25">
      <c r="I4428" s="142"/>
      <c r="O4428" s="142"/>
    </row>
    <row r="4429" spans="9:15" x14ac:dyDescent="0.25">
      <c r="I4429" s="142"/>
      <c r="O4429" s="142"/>
    </row>
    <row r="4430" spans="9:15" x14ac:dyDescent="0.25">
      <c r="I4430" s="142"/>
      <c r="O4430" s="142"/>
    </row>
    <row r="4431" spans="9:15" x14ac:dyDescent="0.25">
      <c r="I4431" s="142"/>
      <c r="O4431" s="142"/>
    </row>
    <row r="4432" spans="9:15" x14ac:dyDescent="0.25">
      <c r="I4432" s="142"/>
      <c r="O4432" s="142"/>
    </row>
    <row r="4433" spans="9:15" x14ac:dyDescent="0.25">
      <c r="I4433" s="142"/>
      <c r="O4433" s="142"/>
    </row>
    <row r="4434" spans="9:15" x14ac:dyDescent="0.25">
      <c r="I4434" s="142"/>
      <c r="O4434" s="142"/>
    </row>
    <row r="4435" spans="9:15" x14ac:dyDescent="0.25">
      <c r="I4435" s="142"/>
      <c r="O4435" s="142"/>
    </row>
    <row r="4436" spans="9:15" x14ac:dyDescent="0.25">
      <c r="I4436" s="142"/>
      <c r="O4436" s="142"/>
    </row>
    <row r="4437" spans="9:15" x14ac:dyDescent="0.25">
      <c r="I4437" s="142"/>
      <c r="O4437" s="142"/>
    </row>
    <row r="4438" spans="9:15" x14ac:dyDescent="0.25">
      <c r="I4438" s="142"/>
      <c r="O4438" s="142"/>
    </row>
    <row r="4439" spans="9:15" x14ac:dyDescent="0.25">
      <c r="I4439" s="142"/>
      <c r="O4439" s="142"/>
    </row>
    <row r="4440" spans="9:15" x14ac:dyDescent="0.25">
      <c r="I4440" s="142"/>
      <c r="O4440" s="142"/>
    </row>
    <row r="4441" spans="9:15" x14ac:dyDescent="0.25">
      <c r="I4441" s="142"/>
      <c r="O4441" s="142"/>
    </row>
    <row r="4442" spans="9:15" x14ac:dyDescent="0.25">
      <c r="I4442" s="142"/>
      <c r="O4442" s="142"/>
    </row>
    <row r="4443" spans="9:15" x14ac:dyDescent="0.25">
      <c r="I4443" s="142"/>
      <c r="O4443" s="142"/>
    </row>
    <row r="4444" spans="9:15" x14ac:dyDescent="0.25">
      <c r="I4444" s="142"/>
      <c r="O4444" s="142"/>
    </row>
    <row r="4445" spans="9:15" x14ac:dyDescent="0.25">
      <c r="I4445" s="142"/>
      <c r="O4445" s="142"/>
    </row>
    <row r="4446" spans="9:15" x14ac:dyDescent="0.25">
      <c r="I4446" s="142"/>
      <c r="O4446" s="142"/>
    </row>
    <row r="4447" spans="9:15" x14ac:dyDescent="0.25">
      <c r="I4447" s="142"/>
      <c r="O4447" s="142"/>
    </row>
    <row r="4448" spans="9:15" x14ac:dyDescent="0.25">
      <c r="I4448" s="142"/>
      <c r="O4448" s="142"/>
    </row>
    <row r="4449" spans="9:15" x14ac:dyDescent="0.25">
      <c r="I4449" s="142"/>
      <c r="O4449" s="142"/>
    </row>
    <row r="4450" spans="9:15" x14ac:dyDescent="0.25">
      <c r="I4450" s="142"/>
      <c r="O4450" s="142"/>
    </row>
    <row r="4451" spans="9:15" x14ac:dyDescent="0.25">
      <c r="I4451" s="142"/>
      <c r="O4451" s="142"/>
    </row>
    <row r="4452" spans="9:15" x14ac:dyDescent="0.25">
      <c r="I4452" s="142"/>
      <c r="O4452" s="142"/>
    </row>
    <row r="4453" spans="9:15" x14ac:dyDescent="0.25">
      <c r="I4453" s="142"/>
      <c r="O4453" s="142"/>
    </row>
    <row r="4454" spans="9:15" x14ac:dyDescent="0.25">
      <c r="I4454" s="142"/>
      <c r="O4454" s="142"/>
    </row>
    <row r="4455" spans="9:15" x14ac:dyDescent="0.25">
      <c r="I4455" s="142"/>
      <c r="O4455" s="142"/>
    </row>
    <row r="4456" spans="9:15" x14ac:dyDescent="0.25">
      <c r="I4456" s="142"/>
      <c r="O4456" s="142"/>
    </row>
    <row r="4457" spans="9:15" x14ac:dyDescent="0.25">
      <c r="I4457" s="142"/>
      <c r="O4457" s="142"/>
    </row>
    <row r="4458" spans="9:15" x14ac:dyDescent="0.25">
      <c r="I4458" s="142"/>
      <c r="O4458" s="142"/>
    </row>
    <row r="4459" spans="9:15" x14ac:dyDescent="0.25">
      <c r="I4459" s="142"/>
      <c r="O4459" s="142"/>
    </row>
    <row r="4460" spans="9:15" x14ac:dyDescent="0.25">
      <c r="I4460" s="142"/>
      <c r="O4460" s="142"/>
    </row>
    <row r="4461" spans="9:15" x14ac:dyDescent="0.25">
      <c r="I4461" s="142"/>
      <c r="O4461" s="142"/>
    </row>
    <row r="4462" spans="9:15" x14ac:dyDescent="0.25">
      <c r="I4462" s="142"/>
      <c r="O4462" s="142"/>
    </row>
    <row r="4463" spans="9:15" x14ac:dyDescent="0.25">
      <c r="I4463" s="142"/>
      <c r="O4463" s="142"/>
    </row>
    <row r="4464" spans="9:15" x14ac:dyDescent="0.25">
      <c r="I4464" s="142"/>
      <c r="O4464" s="142"/>
    </row>
    <row r="4465" spans="9:15" x14ac:dyDescent="0.25">
      <c r="I4465" s="142"/>
      <c r="O4465" s="142"/>
    </row>
    <row r="4466" spans="9:15" x14ac:dyDescent="0.25">
      <c r="I4466" s="142"/>
      <c r="O4466" s="142"/>
    </row>
    <row r="4467" spans="9:15" x14ac:dyDescent="0.25">
      <c r="I4467" s="142"/>
      <c r="O4467" s="142"/>
    </row>
    <row r="4468" spans="9:15" x14ac:dyDescent="0.25">
      <c r="I4468" s="142"/>
      <c r="O4468" s="142"/>
    </row>
    <row r="4469" spans="9:15" x14ac:dyDescent="0.25">
      <c r="I4469" s="142"/>
      <c r="O4469" s="142"/>
    </row>
    <row r="4470" spans="9:15" x14ac:dyDescent="0.25">
      <c r="I4470" s="142"/>
      <c r="O4470" s="142"/>
    </row>
    <row r="4471" spans="9:15" x14ac:dyDescent="0.25">
      <c r="I4471" s="142"/>
      <c r="O4471" s="142"/>
    </row>
    <row r="4472" spans="9:15" x14ac:dyDescent="0.25">
      <c r="I4472" s="142"/>
      <c r="O4472" s="142"/>
    </row>
    <row r="4473" spans="9:15" x14ac:dyDescent="0.25">
      <c r="I4473" s="142"/>
      <c r="O4473" s="142"/>
    </row>
    <row r="4474" spans="9:15" x14ac:dyDescent="0.25">
      <c r="I4474" s="142"/>
      <c r="O4474" s="142"/>
    </row>
    <row r="4475" spans="9:15" x14ac:dyDescent="0.25">
      <c r="I4475" s="142"/>
      <c r="O4475" s="142"/>
    </row>
    <row r="4476" spans="9:15" x14ac:dyDescent="0.25">
      <c r="I4476" s="142"/>
      <c r="O4476" s="142"/>
    </row>
    <row r="4477" spans="9:15" x14ac:dyDescent="0.25">
      <c r="I4477" s="142"/>
      <c r="O4477" s="142"/>
    </row>
    <row r="4478" spans="9:15" x14ac:dyDescent="0.25">
      <c r="I4478" s="142"/>
      <c r="O4478" s="142"/>
    </row>
    <row r="4479" spans="9:15" x14ac:dyDescent="0.25">
      <c r="I4479" s="142"/>
      <c r="O4479" s="142"/>
    </row>
    <row r="4480" spans="9:15" x14ac:dyDescent="0.25">
      <c r="I4480" s="142"/>
      <c r="O4480" s="142"/>
    </row>
    <row r="4481" spans="9:15" x14ac:dyDescent="0.25">
      <c r="I4481" s="142"/>
      <c r="O4481" s="142"/>
    </row>
    <row r="4482" spans="9:15" x14ac:dyDescent="0.25">
      <c r="I4482" s="142"/>
      <c r="O4482" s="142"/>
    </row>
    <row r="4483" spans="9:15" x14ac:dyDescent="0.25">
      <c r="I4483" s="142"/>
      <c r="O4483" s="142"/>
    </row>
    <row r="4484" spans="9:15" x14ac:dyDescent="0.25">
      <c r="I4484" s="142"/>
      <c r="O4484" s="142"/>
    </row>
    <row r="4485" spans="9:15" x14ac:dyDescent="0.25">
      <c r="I4485" s="142"/>
      <c r="O4485" s="142"/>
    </row>
    <row r="4486" spans="9:15" x14ac:dyDescent="0.25">
      <c r="I4486" s="142"/>
      <c r="O4486" s="142"/>
    </row>
    <row r="4487" spans="9:15" x14ac:dyDescent="0.25">
      <c r="I4487" s="142"/>
      <c r="O4487" s="142"/>
    </row>
    <row r="4488" spans="9:15" x14ac:dyDescent="0.25">
      <c r="I4488" s="142"/>
      <c r="O4488" s="142"/>
    </row>
    <row r="4489" spans="9:15" x14ac:dyDescent="0.25">
      <c r="I4489" s="142"/>
      <c r="O4489" s="142"/>
    </row>
    <row r="4490" spans="9:15" x14ac:dyDescent="0.25">
      <c r="I4490" s="142"/>
      <c r="O4490" s="142"/>
    </row>
    <row r="4491" spans="9:15" x14ac:dyDescent="0.25">
      <c r="I4491" s="142"/>
      <c r="O4491" s="142"/>
    </row>
    <row r="4492" spans="9:15" x14ac:dyDescent="0.25">
      <c r="I4492" s="142"/>
      <c r="O4492" s="142"/>
    </row>
    <row r="4493" spans="9:15" x14ac:dyDescent="0.25">
      <c r="I4493" s="142"/>
      <c r="O4493" s="142"/>
    </row>
    <row r="4494" spans="9:15" x14ac:dyDescent="0.25">
      <c r="I4494" s="142"/>
      <c r="O4494" s="142"/>
    </row>
    <row r="4495" spans="9:15" x14ac:dyDescent="0.25">
      <c r="I4495" s="142"/>
      <c r="O4495" s="142"/>
    </row>
    <row r="4496" spans="9:15" x14ac:dyDescent="0.25">
      <c r="I4496" s="142"/>
      <c r="O4496" s="142"/>
    </row>
    <row r="4497" spans="9:15" x14ac:dyDescent="0.25">
      <c r="I4497" s="142"/>
      <c r="O4497" s="142"/>
    </row>
    <row r="4498" spans="9:15" x14ac:dyDescent="0.25">
      <c r="I4498" s="142"/>
      <c r="O4498" s="142"/>
    </row>
    <row r="4499" spans="9:15" x14ac:dyDescent="0.25">
      <c r="I4499" s="142"/>
      <c r="O4499" s="142"/>
    </row>
    <row r="4500" spans="9:15" x14ac:dyDescent="0.25">
      <c r="I4500" s="142"/>
      <c r="O4500" s="142"/>
    </row>
    <row r="4501" spans="9:15" x14ac:dyDescent="0.25">
      <c r="I4501" s="142"/>
      <c r="O4501" s="142"/>
    </row>
    <row r="4502" spans="9:15" x14ac:dyDescent="0.25">
      <c r="I4502" s="142"/>
      <c r="O4502" s="142"/>
    </row>
    <row r="4503" spans="9:15" x14ac:dyDescent="0.25">
      <c r="I4503" s="142"/>
      <c r="O4503" s="142"/>
    </row>
    <row r="4504" spans="9:15" x14ac:dyDescent="0.25">
      <c r="I4504" s="142"/>
      <c r="O4504" s="142"/>
    </row>
    <row r="4505" spans="9:15" x14ac:dyDescent="0.25">
      <c r="I4505" s="142"/>
      <c r="O4505" s="142"/>
    </row>
    <row r="4506" spans="9:15" x14ac:dyDescent="0.25">
      <c r="I4506" s="142"/>
      <c r="O4506" s="142"/>
    </row>
    <row r="4507" spans="9:15" x14ac:dyDescent="0.25">
      <c r="I4507" s="142"/>
      <c r="O4507" s="142"/>
    </row>
    <row r="4508" spans="9:15" x14ac:dyDescent="0.25">
      <c r="I4508" s="142"/>
      <c r="O4508" s="142"/>
    </row>
    <row r="4509" spans="9:15" x14ac:dyDescent="0.25">
      <c r="I4509" s="142"/>
      <c r="O4509" s="142"/>
    </row>
    <row r="4510" spans="9:15" x14ac:dyDescent="0.25">
      <c r="I4510" s="142"/>
      <c r="O4510" s="142"/>
    </row>
    <row r="4511" spans="9:15" x14ac:dyDescent="0.25">
      <c r="I4511" s="142"/>
      <c r="O4511" s="142"/>
    </row>
    <row r="4512" spans="9:15" x14ac:dyDescent="0.25">
      <c r="I4512" s="142"/>
      <c r="O4512" s="142"/>
    </row>
    <row r="4513" spans="9:15" x14ac:dyDescent="0.25">
      <c r="I4513" s="142"/>
      <c r="O4513" s="142"/>
    </row>
    <row r="4514" spans="9:15" x14ac:dyDescent="0.25">
      <c r="I4514" s="142"/>
      <c r="O4514" s="142"/>
    </row>
    <row r="4515" spans="9:15" x14ac:dyDescent="0.25">
      <c r="I4515" s="142"/>
      <c r="O4515" s="142"/>
    </row>
    <row r="4516" spans="9:15" x14ac:dyDescent="0.25">
      <c r="I4516" s="142"/>
      <c r="O4516" s="142"/>
    </row>
    <row r="4517" spans="9:15" x14ac:dyDescent="0.25">
      <c r="I4517" s="142"/>
      <c r="O4517" s="142"/>
    </row>
    <row r="4518" spans="9:15" x14ac:dyDescent="0.25">
      <c r="I4518" s="142"/>
      <c r="O4518" s="142"/>
    </row>
    <row r="4519" spans="9:15" x14ac:dyDescent="0.25">
      <c r="I4519" s="142"/>
      <c r="O4519" s="142"/>
    </row>
    <row r="4520" spans="9:15" x14ac:dyDescent="0.25">
      <c r="I4520" s="142"/>
      <c r="O4520" s="142"/>
    </row>
    <row r="4521" spans="9:15" x14ac:dyDescent="0.25">
      <c r="I4521" s="142"/>
      <c r="O4521" s="142"/>
    </row>
    <row r="4522" spans="9:15" x14ac:dyDescent="0.25">
      <c r="I4522" s="142"/>
      <c r="O4522" s="142"/>
    </row>
    <row r="4523" spans="9:15" x14ac:dyDescent="0.25">
      <c r="I4523" s="142"/>
      <c r="O4523" s="142"/>
    </row>
    <row r="4524" spans="9:15" x14ac:dyDescent="0.25">
      <c r="I4524" s="142"/>
      <c r="O4524" s="142"/>
    </row>
    <row r="4525" spans="9:15" x14ac:dyDescent="0.25">
      <c r="I4525" s="142"/>
      <c r="O4525" s="142"/>
    </row>
    <row r="4526" spans="9:15" x14ac:dyDescent="0.25">
      <c r="I4526" s="142"/>
      <c r="O4526" s="142"/>
    </row>
    <row r="4527" spans="9:15" x14ac:dyDescent="0.25">
      <c r="I4527" s="142"/>
      <c r="O4527" s="142"/>
    </row>
    <row r="4528" spans="9:15" x14ac:dyDescent="0.25">
      <c r="I4528" s="142"/>
      <c r="O4528" s="142"/>
    </row>
    <row r="4529" spans="9:15" x14ac:dyDescent="0.25">
      <c r="I4529" s="142"/>
      <c r="O4529" s="142"/>
    </row>
    <row r="4530" spans="9:15" x14ac:dyDescent="0.25">
      <c r="I4530" s="142"/>
      <c r="O4530" s="142"/>
    </row>
    <row r="4531" spans="9:15" x14ac:dyDescent="0.25">
      <c r="I4531" s="142"/>
      <c r="O4531" s="142"/>
    </row>
    <row r="4532" spans="9:15" x14ac:dyDescent="0.25">
      <c r="I4532" s="142"/>
      <c r="O4532" s="142"/>
    </row>
    <row r="4533" spans="9:15" x14ac:dyDescent="0.25">
      <c r="I4533" s="142"/>
      <c r="O4533" s="142"/>
    </row>
    <row r="4534" spans="9:15" x14ac:dyDescent="0.25">
      <c r="I4534" s="142"/>
      <c r="O4534" s="142"/>
    </row>
    <row r="4535" spans="9:15" x14ac:dyDescent="0.25">
      <c r="I4535" s="142"/>
      <c r="O4535" s="142"/>
    </row>
    <row r="4536" spans="9:15" x14ac:dyDescent="0.25">
      <c r="I4536" s="142"/>
      <c r="O4536" s="142"/>
    </row>
    <row r="4537" spans="9:15" x14ac:dyDescent="0.25">
      <c r="I4537" s="142"/>
      <c r="O4537" s="142"/>
    </row>
    <row r="4538" spans="9:15" x14ac:dyDescent="0.25">
      <c r="I4538" s="142"/>
      <c r="O4538" s="142"/>
    </row>
    <row r="4539" spans="9:15" x14ac:dyDescent="0.25">
      <c r="I4539" s="142"/>
      <c r="O4539" s="142"/>
    </row>
    <row r="4540" spans="9:15" x14ac:dyDescent="0.25">
      <c r="I4540" s="142"/>
      <c r="O4540" s="142"/>
    </row>
    <row r="4541" spans="9:15" x14ac:dyDescent="0.25">
      <c r="I4541" s="142"/>
      <c r="O4541" s="142"/>
    </row>
    <row r="4542" spans="9:15" x14ac:dyDescent="0.25">
      <c r="I4542" s="142"/>
      <c r="O4542" s="142"/>
    </row>
    <row r="4543" spans="9:15" x14ac:dyDescent="0.25">
      <c r="I4543" s="142"/>
      <c r="O4543" s="142"/>
    </row>
    <row r="4544" spans="9:15" x14ac:dyDescent="0.25">
      <c r="I4544" s="142"/>
      <c r="O4544" s="142"/>
    </row>
    <row r="4545" spans="9:15" x14ac:dyDescent="0.25">
      <c r="I4545" s="142"/>
      <c r="O4545" s="142"/>
    </row>
    <row r="4546" spans="9:15" x14ac:dyDescent="0.25">
      <c r="I4546" s="142"/>
      <c r="O4546" s="142"/>
    </row>
    <row r="4547" spans="9:15" x14ac:dyDescent="0.25">
      <c r="I4547" s="142"/>
      <c r="O4547" s="142"/>
    </row>
    <row r="4548" spans="9:15" x14ac:dyDescent="0.25">
      <c r="I4548" s="142"/>
      <c r="O4548" s="142"/>
    </row>
    <row r="4549" spans="9:15" x14ac:dyDescent="0.25">
      <c r="I4549" s="142"/>
      <c r="O4549" s="142"/>
    </row>
    <row r="4550" spans="9:15" x14ac:dyDescent="0.25">
      <c r="I4550" s="142"/>
      <c r="O4550" s="142"/>
    </row>
    <row r="4551" spans="9:15" x14ac:dyDescent="0.25">
      <c r="I4551" s="142"/>
      <c r="O4551" s="142"/>
    </row>
    <row r="4552" spans="9:15" x14ac:dyDescent="0.25">
      <c r="I4552" s="142"/>
      <c r="O4552" s="142"/>
    </row>
    <row r="4553" spans="9:15" x14ac:dyDescent="0.25">
      <c r="I4553" s="142"/>
      <c r="O4553" s="142"/>
    </row>
    <row r="4554" spans="9:15" x14ac:dyDescent="0.25">
      <c r="I4554" s="142"/>
      <c r="O4554" s="142"/>
    </row>
    <row r="4555" spans="9:15" x14ac:dyDescent="0.25">
      <c r="I4555" s="142"/>
      <c r="O4555" s="142"/>
    </row>
    <row r="4556" spans="9:15" x14ac:dyDescent="0.25">
      <c r="I4556" s="142"/>
      <c r="O4556" s="142"/>
    </row>
    <row r="4557" spans="9:15" x14ac:dyDescent="0.25">
      <c r="I4557" s="142"/>
      <c r="O4557" s="142"/>
    </row>
    <row r="4558" spans="9:15" x14ac:dyDescent="0.25">
      <c r="I4558" s="142"/>
      <c r="O4558" s="142"/>
    </row>
    <row r="4559" spans="9:15" x14ac:dyDescent="0.25">
      <c r="I4559" s="142"/>
      <c r="O4559" s="142"/>
    </row>
    <row r="4560" spans="9:15" x14ac:dyDescent="0.25">
      <c r="I4560" s="142"/>
      <c r="O4560" s="142"/>
    </row>
    <row r="4561" spans="9:15" x14ac:dyDescent="0.25">
      <c r="I4561" s="142"/>
      <c r="O4561" s="142"/>
    </row>
    <row r="4562" spans="9:15" x14ac:dyDescent="0.25">
      <c r="I4562" s="142"/>
      <c r="O4562" s="142"/>
    </row>
    <row r="4563" spans="9:15" x14ac:dyDescent="0.25">
      <c r="I4563" s="142"/>
      <c r="O4563" s="142"/>
    </row>
    <row r="4564" spans="9:15" x14ac:dyDescent="0.25">
      <c r="I4564" s="142"/>
      <c r="O4564" s="142"/>
    </row>
    <row r="4565" spans="9:15" x14ac:dyDescent="0.25">
      <c r="I4565" s="142"/>
      <c r="O4565" s="142"/>
    </row>
    <row r="4566" spans="9:15" x14ac:dyDescent="0.25">
      <c r="I4566" s="142"/>
      <c r="O4566" s="142"/>
    </row>
    <row r="4567" spans="9:15" x14ac:dyDescent="0.25">
      <c r="I4567" s="142"/>
      <c r="O4567" s="142"/>
    </row>
    <row r="4568" spans="9:15" x14ac:dyDescent="0.25">
      <c r="I4568" s="142"/>
      <c r="O4568" s="142"/>
    </row>
    <row r="4569" spans="9:15" x14ac:dyDescent="0.25">
      <c r="I4569" s="142"/>
      <c r="O4569" s="142"/>
    </row>
    <row r="4570" spans="9:15" x14ac:dyDescent="0.25">
      <c r="I4570" s="142"/>
      <c r="O4570" s="142"/>
    </row>
    <row r="4571" spans="9:15" x14ac:dyDescent="0.25">
      <c r="I4571" s="142"/>
      <c r="O4571" s="142"/>
    </row>
    <row r="4572" spans="9:15" x14ac:dyDescent="0.25">
      <c r="I4572" s="142"/>
      <c r="O4572" s="142"/>
    </row>
    <row r="4573" spans="9:15" x14ac:dyDescent="0.25">
      <c r="I4573" s="142"/>
      <c r="O4573" s="142"/>
    </row>
    <row r="4574" spans="9:15" x14ac:dyDescent="0.25">
      <c r="I4574" s="142"/>
      <c r="O4574" s="142"/>
    </row>
    <row r="4575" spans="9:15" x14ac:dyDescent="0.25">
      <c r="I4575" s="142"/>
      <c r="O4575" s="142"/>
    </row>
    <row r="4576" spans="9:15" x14ac:dyDescent="0.25">
      <c r="I4576" s="142"/>
      <c r="O4576" s="142"/>
    </row>
    <row r="4577" spans="9:15" x14ac:dyDescent="0.25">
      <c r="I4577" s="142"/>
      <c r="O4577" s="142"/>
    </row>
    <row r="4578" spans="9:15" x14ac:dyDescent="0.25">
      <c r="I4578" s="142"/>
      <c r="O4578" s="142"/>
    </row>
    <row r="4579" spans="9:15" x14ac:dyDescent="0.25">
      <c r="I4579" s="142"/>
      <c r="O4579" s="142"/>
    </row>
    <row r="4580" spans="9:15" x14ac:dyDescent="0.25">
      <c r="I4580" s="142"/>
      <c r="O4580" s="142"/>
    </row>
    <row r="4581" spans="9:15" x14ac:dyDescent="0.25">
      <c r="I4581" s="142"/>
      <c r="O4581" s="142"/>
    </row>
    <row r="4582" spans="9:15" x14ac:dyDescent="0.25">
      <c r="I4582" s="142"/>
      <c r="O4582" s="142"/>
    </row>
    <row r="4583" spans="9:15" x14ac:dyDescent="0.25">
      <c r="I4583" s="142"/>
      <c r="O4583" s="142"/>
    </row>
    <row r="4584" spans="9:15" x14ac:dyDescent="0.25">
      <c r="I4584" s="142"/>
      <c r="O4584" s="142"/>
    </row>
    <row r="4585" spans="9:15" x14ac:dyDescent="0.25">
      <c r="I4585" s="142"/>
      <c r="O4585" s="142"/>
    </row>
    <row r="4586" spans="9:15" x14ac:dyDescent="0.25">
      <c r="I4586" s="142"/>
      <c r="O4586" s="142"/>
    </row>
    <row r="4587" spans="9:15" x14ac:dyDescent="0.25">
      <c r="I4587" s="142"/>
      <c r="O4587" s="142"/>
    </row>
    <row r="4588" spans="9:15" x14ac:dyDescent="0.25">
      <c r="I4588" s="142"/>
      <c r="O4588" s="142"/>
    </row>
    <row r="4589" spans="9:15" x14ac:dyDescent="0.25">
      <c r="I4589" s="142"/>
      <c r="O4589" s="142"/>
    </row>
    <row r="4590" spans="9:15" x14ac:dyDescent="0.25">
      <c r="I4590" s="142"/>
      <c r="O4590" s="142"/>
    </row>
    <row r="4591" spans="9:15" x14ac:dyDescent="0.25">
      <c r="I4591" s="142"/>
      <c r="O4591" s="142"/>
    </row>
    <row r="4592" spans="9:15" x14ac:dyDescent="0.25">
      <c r="I4592" s="142"/>
      <c r="O4592" s="142"/>
    </row>
    <row r="4593" spans="9:15" x14ac:dyDescent="0.25">
      <c r="I4593" s="142"/>
      <c r="O4593" s="142"/>
    </row>
    <row r="4594" spans="9:15" x14ac:dyDescent="0.25">
      <c r="I4594" s="142"/>
      <c r="O4594" s="142"/>
    </row>
    <row r="4595" spans="9:15" x14ac:dyDescent="0.25">
      <c r="I4595" s="142"/>
      <c r="O4595" s="142"/>
    </row>
    <row r="4596" spans="9:15" x14ac:dyDescent="0.25">
      <c r="I4596" s="142"/>
      <c r="O4596" s="142"/>
    </row>
    <row r="4597" spans="9:15" x14ac:dyDescent="0.25">
      <c r="I4597" s="142"/>
      <c r="O4597" s="142"/>
    </row>
    <row r="4598" spans="9:15" x14ac:dyDescent="0.25">
      <c r="I4598" s="142"/>
      <c r="O4598" s="142"/>
    </row>
    <row r="4599" spans="9:15" x14ac:dyDescent="0.25">
      <c r="I4599" s="142"/>
      <c r="O4599" s="142"/>
    </row>
    <row r="4600" spans="9:15" x14ac:dyDescent="0.25">
      <c r="I4600" s="142"/>
      <c r="O4600" s="142"/>
    </row>
    <row r="4601" spans="9:15" x14ac:dyDescent="0.25">
      <c r="I4601" s="142"/>
      <c r="O4601" s="142"/>
    </row>
    <row r="4602" spans="9:15" x14ac:dyDescent="0.25">
      <c r="I4602" s="142"/>
      <c r="O4602" s="142"/>
    </row>
    <row r="4603" spans="9:15" x14ac:dyDescent="0.25">
      <c r="I4603" s="142"/>
      <c r="O4603" s="142"/>
    </row>
    <row r="4604" spans="9:15" x14ac:dyDescent="0.25">
      <c r="I4604" s="142"/>
      <c r="O4604" s="142"/>
    </row>
    <row r="4605" spans="9:15" x14ac:dyDescent="0.25">
      <c r="I4605" s="142"/>
      <c r="O4605" s="142"/>
    </row>
    <row r="4606" spans="9:15" x14ac:dyDescent="0.25">
      <c r="I4606" s="142"/>
      <c r="O4606" s="142"/>
    </row>
    <row r="4607" spans="9:15" x14ac:dyDescent="0.25">
      <c r="I4607" s="142"/>
      <c r="O4607" s="142"/>
    </row>
    <row r="4608" spans="9:15" x14ac:dyDescent="0.25">
      <c r="I4608" s="142"/>
      <c r="O4608" s="142"/>
    </row>
    <row r="4609" spans="9:15" x14ac:dyDescent="0.25">
      <c r="I4609" s="142"/>
      <c r="O4609" s="142"/>
    </row>
    <row r="4610" spans="9:15" x14ac:dyDescent="0.25">
      <c r="I4610" s="142"/>
      <c r="O4610" s="142"/>
    </row>
    <row r="4611" spans="9:15" x14ac:dyDescent="0.25">
      <c r="I4611" s="142"/>
      <c r="O4611" s="142"/>
    </row>
    <row r="4612" spans="9:15" x14ac:dyDescent="0.25">
      <c r="I4612" s="142"/>
      <c r="O4612" s="142"/>
    </row>
    <row r="4613" spans="9:15" x14ac:dyDescent="0.25">
      <c r="I4613" s="142"/>
      <c r="O4613" s="142"/>
    </row>
    <row r="4614" spans="9:15" x14ac:dyDescent="0.25">
      <c r="I4614" s="142"/>
      <c r="O4614" s="142"/>
    </row>
    <row r="4615" spans="9:15" x14ac:dyDescent="0.25">
      <c r="I4615" s="142"/>
      <c r="O4615" s="142"/>
    </row>
    <row r="4616" spans="9:15" x14ac:dyDescent="0.25">
      <c r="I4616" s="142"/>
      <c r="O4616" s="142"/>
    </row>
    <row r="4617" spans="9:15" x14ac:dyDescent="0.25">
      <c r="I4617" s="142"/>
      <c r="O4617" s="142"/>
    </row>
    <row r="4618" spans="9:15" x14ac:dyDescent="0.25">
      <c r="I4618" s="142"/>
      <c r="O4618" s="142"/>
    </row>
    <row r="4619" spans="9:15" x14ac:dyDescent="0.25">
      <c r="I4619" s="142"/>
      <c r="O4619" s="142"/>
    </row>
    <row r="4620" spans="9:15" x14ac:dyDescent="0.25">
      <c r="I4620" s="142"/>
      <c r="O4620" s="142"/>
    </row>
    <row r="4621" spans="9:15" x14ac:dyDescent="0.25">
      <c r="I4621" s="142"/>
      <c r="O4621" s="142"/>
    </row>
    <row r="4622" spans="9:15" x14ac:dyDescent="0.25">
      <c r="I4622" s="142"/>
      <c r="O4622" s="142"/>
    </row>
    <row r="4623" spans="9:15" x14ac:dyDescent="0.25">
      <c r="I4623" s="142"/>
      <c r="O4623" s="142"/>
    </row>
    <row r="4624" spans="9:15" x14ac:dyDescent="0.25">
      <c r="I4624" s="142"/>
      <c r="O4624" s="142"/>
    </row>
    <row r="4625" spans="9:15" x14ac:dyDescent="0.25">
      <c r="I4625" s="142"/>
      <c r="O4625" s="142"/>
    </row>
    <row r="4626" spans="9:15" x14ac:dyDescent="0.25">
      <c r="I4626" s="142"/>
      <c r="O4626" s="142"/>
    </row>
    <row r="4627" spans="9:15" x14ac:dyDescent="0.25">
      <c r="I4627" s="142"/>
      <c r="O4627" s="142"/>
    </row>
    <row r="4628" spans="9:15" x14ac:dyDescent="0.25">
      <c r="I4628" s="142"/>
      <c r="O4628" s="142"/>
    </row>
    <row r="4629" spans="9:15" x14ac:dyDescent="0.25">
      <c r="I4629" s="142"/>
      <c r="O4629" s="142"/>
    </row>
    <row r="4630" spans="9:15" x14ac:dyDescent="0.25">
      <c r="I4630" s="142"/>
      <c r="O4630" s="142"/>
    </row>
    <row r="4631" spans="9:15" x14ac:dyDescent="0.25">
      <c r="I4631" s="142"/>
      <c r="O4631" s="142"/>
    </row>
    <row r="4632" spans="9:15" x14ac:dyDescent="0.25">
      <c r="I4632" s="142"/>
      <c r="O4632" s="142"/>
    </row>
    <row r="4633" spans="9:15" x14ac:dyDescent="0.25">
      <c r="I4633" s="142"/>
      <c r="O4633" s="142"/>
    </row>
    <row r="4634" spans="9:15" x14ac:dyDescent="0.25">
      <c r="I4634" s="142"/>
      <c r="O4634" s="142"/>
    </row>
    <row r="4635" spans="9:15" x14ac:dyDescent="0.25">
      <c r="I4635" s="142"/>
      <c r="O4635" s="142"/>
    </row>
    <row r="4636" spans="9:15" x14ac:dyDescent="0.25">
      <c r="I4636" s="142"/>
      <c r="O4636" s="142"/>
    </row>
    <row r="4637" spans="9:15" x14ac:dyDescent="0.25">
      <c r="I4637" s="142"/>
      <c r="O4637" s="142"/>
    </row>
    <row r="4638" spans="9:15" x14ac:dyDescent="0.25">
      <c r="I4638" s="142"/>
      <c r="O4638" s="142"/>
    </row>
    <row r="4639" spans="9:15" x14ac:dyDescent="0.25">
      <c r="I4639" s="142"/>
      <c r="O4639" s="142"/>
    </row>
    <row r="4640" spans="9:15" x14ac:dyDescent="0.25">
      <c r="I4640" s="142"/>
      <c r="O4640" s="142"/>
    </row>
    <row r="4641" spans="9:15" x14ac:dyDescent="0.25">
      <c r="I4641" s="142"/>
      <c r="O4641" s="142"/>
    </row>
    <row r="4642" spans="9:15" x14ac:dyDescent="0.25">
      <c r="I4642" s="142"/>
      <c r="O4642" s="142"/>
    </row>
    <row r="4643" spans="9:15" x14ac:dyDescent="0.25">
      <c r="I4643" s="142"/>
      <c r="O4643" s="142"/>
    </row>
    <row r="4644" spans="9:15" x14ac:dyDescent="0.25">
      <c r="I4644" s="142"/>
      <c r="O4644" s="142"/>
    </row>
    <row r="4645" spans="9:15" x14ac:dyDescent="0.25">
      <c r="I4645" s="142"/>
      <c r="O4645" s="142"/>
    </row>
    <row r="4646" spans="9:15" x14ac:dyDescent="0.25">
      <c r="I4646" s="142"/>
      <c r="O4646" s="142"/>
    </row>
    <row r="4647" spans="9:15" x14ac:dyDescent="0.25">
      <c r="I4647" s="142"/>
      <c r="O4647" s="142"/>
    </row>
    <row r="4648" spans="9:15" x14ac:dyDescent="0.25">
      <c r="I4648" s="142"/>
      <c r="O4648" s="142"/>
    </row>
    <row r="4649" spans="9:15" x14ac:dyDescent="0.25">
      <c r="I4649" s="142"/>
      <c r="O4649" s="142"/>
    </row>
    <row r="4650" spans="9:15" x14ac:dyDescent="0.25">
      <c r="I4650" s="142"/>
      <c r="O4650" s="142"/>
    </row>
    <row r="4651" spans="9:15" x14ac:dyDescent="0.25">
      <c r="I4651" s="142"/>
      <c r="O4651" s="142"/>
    </row>
    <row r="4652" spans="9:15" x14ac:dyDescent="0.25">
      <c r="I4652" s="142"/>
      <c r="O4652" s="142"/>
    </row>
    <row r="4653" spans="9:15" x14ac:dyDescent="0.25">
      <c r="I4653" s="142"/>
      <c r="O4653" s="142"/>
    </row>
    <row r="4654" spans="9:15" x14ac:dyDescent="0.25">
      <c r="I4654" s="142"/>
      <c r="O4654" s="142"/>
    </row>
    <row r="4655" spans="9:15" x14ac:dyDescent="0.25">
      <c r="I4655" s="142"/>
      <c r="O4655" s="142"/>
    </row>
    <row r="4656" spans="9:15" x14ac:dyDescent="0.25">
      <c r="I4656" s="142"/>
      <c r="O4656" s="142"/>
    </row>
    <row r="4657" spans="9:15" x14ac:dyDescent="0.25">
      <c r="I4657" s="142"/>
      <c r="O4657" s="142"/>
    </row>
    <row r="4658" spans="9:15" x14ac:dyDescent="0.25">
      <c r="I4658" s="142"/>
      <c r="O4658" s="142"/>
    </row>
    <row r="4659" spans="9:15" x14ac:dyDescent="0.25">
      <c r="I4659" s="142"/>
      <c r="O4659" s="142"/>
    </row>
    <row r="4660" spans="9:15" x14ac:dyDescent="0.25">
      <c r="I4660" s="142"/>
      <c r="O4660" s="142"/>
    </row>
    <row r="4661" spans="9:15" x14ac:dyDescent="0.25">
      <c r="I4661" s="142"/>
      <c r="O4661" s="142"/>
    </row>
    <row r="4662" spans="9:15" x14ac:dyDescent="0.25">
      <c r="I4662" s="142"/>
      <c r="O4662" s="142"/>
    </row>
    <row r="4663" spans="9:15" x14ac:dyDescent="0.25">
      <c r="I4663" s="142"/>
      <c r="O4663" s="142"/>
    </row>
    <row r="4664" spans="9:15" x14ac:dyDescent="0.25">
      <c r="I4664" s="142"/>
      <c r="O4664" s="142"/>
    </row>
    <row r="4665" spans="9:15" x14ac:dyDescent="0.25">
      <c r="I4665" s="142"/>
      <c r="O4665" s="142"/>
    </row>
    <row r="4666" spans="9:15" x14ac:dyDescent="0.25">
      <c r="I4666" s="142"/>
      <c r="O4666" s="142"/>
    </row>
    <row r="4667" spans="9:15" x14ac:dyDescent="0.25">
      <c r="I4667" s="142"/>
      <c r="O4667" s="142"/>
    </row>
    <row r="4668" spans="9:15" x14ac:dyDescent="0.25">
      <c r="I4668" s="142"/>
      <c r="O4668" s="142"/>
    </row>
    <row r="4669" spans="9:15" x14ac:dyDescent="0.25">
      <c r="I4669" s="142"/>
      <c r="O4669" s="142"/>
    </row>
    <row r="4670" spans="9:15" x14ac:dyDescent="0.25">
      <c r="I4670" s="142"/>
      <c r="O4670" s="142"/>
    </row>
    <row r="4671" spans="9:15" x14ac:dyDescent="0.25">
      <c r="I4671" s="142"/>
      <c r="O4671" s="142"/>
    </row>
    <row r="4672" spans="9:15" x14ac:dyDescent="0.25">
      <c r="I4672" s="142"/>
      <c r="O4672" s="142"/>
    </row>
    <row r="4673" spans="9:15" x14ac:dyDescent="0.25">
      <c r="I4673" s="142"/>
      <c r="O4673" s="142"/>
    </row>
    <row r="4674" spans="9:15" x14ac:dyDescent="0.25">
      <c r="I4674" s="142"/>
      <c r="O4674" s="142"/>
    </row>
    <row r="4675" spans="9:15" x14ac:dyDescent="0.25">
      <c r="I4675" s="142"/>
      <c r="O4675" s="142"/>
    </row>
    <row r="4676" spans="9:15" x14ac:dyDescent="0.25">
      <c r="I4676" s="142"/>
      <c r="O4676" s="142"/>
    </row>
    <row r="4677" spans="9:15" x14ac:dyDescent="0.25">
      <c r="I4677" s="142"/>
      <c r="O4677" s="142"/>
    </row>
    <row r="4678" spans="9:15" x14ac:dyDescent="0.25">
      <c r="I4678" s="142"/>
      <c r="O4678" s="142"/>
    </row>
    <row r="4679" spans="9:15" x14ac:dyDescent="0.25">
      <c r="I4679" s="142"/>
      <c r="O4679" s="142"/>
    </row>
    <row r="4680" spans="9:15" x14ac:dyDescent="0.25">
      <c r="I4680" s="142"/>
      <c r="O4680" s="142"/>
    </row>
    <row r="4681" spans="9:15" x14ac:dyDescent="0.25">
      <c r="I4681" s="142"/>
      <c r="O4681" s="142"/>
    </row>
    <row r="4682" spans="9:15" x14ac:dyDescent="0.25">
      <c r="I4682" s="142"/>
      <c r="O4682" s="142"/>
    </row>
    <row r="4683" spans="9:15" x14ac:dyDescent="0.25">
      <c r="I4683" s="142"/>
      <c r="O4683" s="142"/>
    </row>
    <row r="4684" spans="9:15" x14ac:dyDescent="0.25">
      <c r="I4684" s="142"/>
      <c r="O4684" s="142"/>
    </row>
    <row r="4685" spans="9:15" x14ac:dyDescent="0.25">
      <c r="I4685" s="142"/>
      <c r="O4685" s="142"/>
    </row>
    <row r="4686" spans="9:15" x14ac:dyDescent="0.25">
      <c r="I4686" s="142"/>
      <c r="O4686" s="142"/>
    </row>
    <row r="4687" spans="9:15" x14ac:dyDescent="0.25">
      <c r="I4687" s="142"/>
      <c r="O4687" s="142"/>
    </row>
    <row r="4688" spans="9:15" x14ac:dyDescent="0.25">
      <c r="I4688" s="142"/>
      <c r="O4688" s="142"/>
    </row>
    <row r="4689" spans="9:15" x14ac:dyDescent="0.25">
      <c r="I4689" s="142"/>
      <c r="O4689" s="142"/>
    </row>
    <row r="4690" spans="9:15" x14ac:dyDescent="0.25">
      <c r="I4690" s="142"/>
      <c r="O4690" s="142"/>
    </row>
    <row r="4691" spans="9:15" x14ac:dyDescent="0.25">
      <c r="I4691" s="142"/>
      <c r="O4691" s="142"/>
    </row>
    <row r="4692" spans="9:15" x14ac:dyDescent="0.25">
      <c r="I4692" s="142"/>
      <c r="O4692" s="142"/>
    </row>
    <row r="4693" spans="9:15" x14ac:dyDescent="0.25">
      <c r="I4693" s="142"/>
      <c r="O4693" s="142"/>
    </row>
    <row r="4694" spans="9:15" x14ac:dyDescent="0.25">
      <c r="I4694" s="142"/>
      <c r="O4694" s="142"/>
    </row>
    <row r="4695" spans="9:15" x14ac:dyDescent="0.25">
      <c r="I4695" s="142"/>
      <c r="O4695" s="142"/>
    </row>
    <row r="4696" spans="9:15" x14ac:dyDescent="0.25">
      <c r="I4696" s="142"/>
      <c r="O4696" s="142"/>
    </row>
    <row r="4697" spans="9:15" x14ac:dyDescent="0.25">
      <c r="I4697" s="142"/>
      <c r="O4697" s="142"/>
    </row>
    <row r="4698" spans="9:15" x14ac:dyDescent="0.25">
      <c r="I4698" s="142"/>
      <c r="O4698" s="142"/>
    </row>
    <row r="4699" spans="9:15" x14ac:dyDescent="0.25">
      <c r="I4699" s="142"/>
      <c r="O4699" s="142"/>
    </row>
    <row r="4700" spans="9:15" x14ac:dyDescent="0.25">
      <c r="I4700" s="142"/>
      <c r="O4700" s="142"/>
    </row>
    <row r="4701" spans="9:15" x14ac:dyDescent="0.25">
      <c r="I4701" s="142"/>
      <c r="O4701" s="142"/>
    </row>
    <row r="4702" spans="9:15" x14ac:dyDescent="0.25">
      <c r="I4702" s="142"/>
      <c r="O4702" s="142"/>
    </row>
    <row r="4703" spans="9:15" x14ac:dyDescent="0.25">
      <c r="I4703" s="142"/>
      <c r="O4703" s="142"/>
    </row>
    <row r="4704" spans="9:15" x14ac:dyDescent="0.25">
      <c r="I4704" s="142"/>
      <c r="O4704" s="142"/>
    </row>
    <row r="4705" spans="9:15" x14ac:dyDescent="0.25">
      <c r="I4705" s="142"/>
      <c r="O4705" s="142"/>
    </row>
    <row r="4706" spans="9:15" x14ac:dyDescent="0.25">
      <c r="I4706" s="142"/>
      <c r="O4706" s="142"/>
    </row>
    <row r="4707" spans="9:15" x14ac:dyDescent="0.25">
      <c r="I4707" s="142"/>
      <c r="O4707" s="142"/>
    </row>
    <row r="4708" spans="9:15" x14ac:dyDescent="0.25">
      <c r="I4708" s="142"/>
      <c r="O4708" s="142"/>
    </row>
    <row r="4709" spans="9:15" x14ac:dyDescent="0.25">
      <c r="I4709" s="142"/>
      <c r="O4709" s="142"/>
    </row>
    <row r="4710" spans="9:15" x14ac:dyDescent="0.25">
      <c r="I4710" s="142"/>
      <c r="O4710" s="142"/>
    </row>
    <row r="4711" spans="9:15" x14ac:dyDescent="0.25">
      <c r="I4711" s="142"/>
      <c r="O4711" s="142"/>
    </row>
    <row r="4712" spans="9:15" x14ac:dyDescent="0.25">
      <c r="I4712" s="142"/>
      <c r="O4712" s="142"/>
    </row>
    <row r="4713" spans="9:15" x14ac:dyDescent="0.25">
      <c r="I4713" s="142"/>
      <c r="O4713" s="142"/>
    </row>
    <row r="4714" spans="9:15" x14ac:dyDescent="0.25">
      <c r="I4714" s="142"/>
      <c r="O4714" s="142"/>
    </row>
    <row r="4715" spans="9:15" x14ac:dyDescent="0.25">
      <c r="I4715" s="142"/>
      <c r="O4715" s="142"/>
    </row>
    <row r="4716" spans="9:15" x14ac:dyDescent="0.25">
      <c r="I4716" s="142"/>
      <c r="O4716" s="142"/>
    </row>
    <row r="4717" spans="9:15" x14ac:dyDescent="0.25">
      <c r="I4717" s="142"/>
      <c r="O4717" s="142"/>
    </row>
    <row r="4718" spans="9:15" x14ac:dyDescent="0.25">
      <c r="I4718" s="142"/>
      <c r="O4718" s="142"/>
    </row>
    <row r="4719" spans="9:15" x14ac:dyDescent="0.25">
      <c r="I4719" s="142"/>
      <c r="O4719" s="142"/>
    </row>
    <row r="4720" spans="9:15" x14ac:dyDescent="0.25">
      <c r="I4720" s="142"/>
      <c r="O4720" s="142"/>
    </row>
    <row r="4721" spans="9:15" x14ac:dyDescent="0.25">
      <c r="I4721" s="142"/>
      <c r="O4721" s="142"/>
    </row>
    <row r="4722" spans="9:15" x14ac:dyDescent="0.25">
      <c r="I4722" s="142"/>
      <c r="O4722" s="142"/>
    </row>
    <row r="4723" spans="9:15" x14ac:dyDescent="0.25">
      <c r="I4723" s="142"/>
      <c r="O4723" s="142"/>
    </row>
    <row r="4724" spans="9:15" x14ac:dyDescent="0.25">
      <c r="I4724" s="142"/>
      <c r="O4724" s="142"/>
    </row>
    <row r="4725" spans="9:15" x14ac:dyDescent="0.25">
      <c r="I4725" s="142"/>
      <c r="O4725" s="142"/>
    </row>
    <row r="4726" spans="9:15" x14ac:dyDescent="0.25">
      <c r="I4726" s="142"/>
      <c r="O4726" s="142"/>
    </row>
    <row r="4727" spans="9:15" x14ac:dyDescent="0.25">
      <c r="I4727" s="142"/>
      <c r="O4727" s="142"/>
    </row>
    <row r="4728" spans="9:15" x14ac:dyDescent="0.25">
      <c r="I4728" s="142"/>
      <c r="O4728" s="142"/>
    </row>
    <row r="4729" spans="9:15" x14ac:dyDescent="0.25">
      <c r="I4729" s="142"/>
      <c r="O4729" s="142"/>
    </row>
    <row r="4730" spans="9:15" x14ac:dyDescent="0.25">
      <c r="I4730" s="142"/>
      <c r="O4730" s="142"/>
    </row>
    <row r="4731" spans="9:15" x14ac:dyDescent="0.25">
      <c r="I4731" s="142"/>
      <c r="O4731" s="142"/>
    </row>
    <row r="4732" spans="9:15" x14ac:dyDescent="0.25">
      <c r="I4732" s="142"/>
      <c r="O4732" s="142"/>
    </row>
    <row r="4733" spans="9:15" x14ac:dyDescent="0.25">
      <c r="I4733" s="142"/>
      <c r="O4733" s="142"/>
    </row>
    <row r="4734" spans="9:15" x14ac:dyDescent="0.25">
      <c r="I4734" s="142"/>
      <c r="O4734" s="142"/>
    </row>
    <row r="4735" spans="9:15" x14ac:dyDescent="0.25">
      <c r="I4735" s="142"/>
      <c r="O4735" s="142"/>
    </row>
    <row r="4736" spans="9:15" x14ac:dyDescent="0.25">
      <c r="I4736" s="142"/>
      <c r="O4736" s="142"/>
    </row>
    <row r="4737" spans="9:15" x14ac:dyDescent="0.25">
      <c r="I4737" s="142"/>
      <c r="O4737" s="142"/>
    </row>
    <row r="4738" spans="9:15" x14ac:dyDescent="0.25">
      <c r="I4738" s="142"/>
      <c r="O4738" s="142"/>
    </row>
    <row r="4739" spans="9:15" x14ac:dyDescent="0.25">
      <c r="I4739" s="142"/>
      <c r="O4739" s="142"/>
    </row>
    <row r="4740" spans="9:15" x14ac:dyDescent="0.25">
      <c r="I4740" s="142"/>
      <c r="O4740" s="142"/>
    </row>
    <row r="4741" spans="9:15" x14ac:dyDescent="0.25">
      <c r="I4741" s="142"/>
      <c r="O4741" s="142"/>
    </row>
    <row r="4742" spans="9:15" x14ac:dyDescent="0.25">
      <c r="I4742" s="142"/>
      <c r="O4742" s="142"/>
    </row>
    <row r="4743" spans="9:15" x14ac:dyDescent="0.25">
      <c r="I4743" s="142"/>
      <c r="O4743" s="142"/>
    </row>
    <row r="4744" spans="9:15" x14ac:dyDescent="0.25">
      <c r="I4744" s="142"/>
      <c r="O4744" s="142"/>
    </row>
    <row r="4745" spans="9:15" x14ac:dyDescent="0.25">
      <c r="I4745" s="142"/>
      <c r="O4745" s="142"/>
    </row>
    <row r="4746" spans="9:15" x14ac:dyDescent="0.25">
      <c r="I4746" s="142"/>
      <c r="O4746" s="142"/>
    </row>
    <row r="4747" spans="9:15" x14ac:dyDescent="0.25">
      <c r="I4747" s="142"/>
      <c r="O4747" s="142"/>
    </row>
    <row r="4748" spans="9:15" x14ac:dyDescent="0.25">
      <c r="I4748" s="142"/>
      <c r="O4748" s="142"/>
    </row>
    <row r="4749" spans="9:15" x14ac:dyDescent="0.25">
      <c r="I4749" s="142"/>
      <c r="O4749" s="142"/>
    </row>
    <row r="4750" spans="9:15" x14ac:dyDescent="0.25">
      <c r="I4750" s="142"/>
      <c r="O4750" s="142"/>
    </row>
    <row r="4751" spans="9:15" x14ac:dyDescent="0.25">
      <c r="I4751" s="142"/>
      <c r="O4751" s="142"/>
    </row>
    <row r="4752" spans="9:15" x14ac:dyDescent="0.25">
      <c r="I4752" s="142"/>
      <c r="O4752" s="142"/>
    </row>
    <row r="4753" spans="9:15" x14ac:dyDescent="0.25">
      <c r="I4753" s="142"/>
      <c r="O4753" s="142"/>
    </row>
    <row r="4754" spans="9:15" x14ac:dyDescent="0.25">
      <c r="I4754" s="142"/>
      <c r="O4754" s="142"/>
    </row>
    <row r="4755" spans="9:15" x14ac:dyDescent="0.25">
      <c r="I4755" s="142"/>
      <c r="O4755" s="142"/>
    </row>
    <row r="4756" spans="9:15" x14ac:dyDescent="0.25">
      <c r="I4756" s="142"/>
      <c r="O4756" s="142"/>
    </row>
    <row r="4757" spans="9:15" x14ac:dyDescent="0.25">
      <c r="I4757" s="142"/>
      <c r="O4757" s="142"/>
    </row>
    <row r="4758" spans="9:15" x14ac:dyDescent="0.25">
      <c r="I4758" s="142"/>
      <c r="O4758" s="142"/>
    </row>
    <row r="4759" spans="9:15" x14ac:dyDescent="0.25">
      <c r="I4759" s="142"/>
      <c r="O4759" s="142"/>
    </row>
    <row r="4760" spans="9:15" x14ac:dyDescent="0.25">
      <c r="I4760" s="142"/>
      <c r="O4760" s="142"/>
    </row>
    <row r="4761" spans="9:15" x14ac:dyDescent="0.25">
      <c r="I4761" s="142"/>
      <c r="O4761" s="142"/>
    </row>
    <row r="4762" spans="9:15" x14ac:dyDescent="0.25">
      <c r="I4762" s="142"/>
      <c r="O4762" s="142"/>
    </row>
    <row r="4763" spans="9:15" x14ac:dyDescent="0.25">
      <c r="I4763" s="142"/>
      <c r="O4763" s="142"/>
    </row>
    <row r="4764" spans="9:15" x14ac:dyDescent="0.25">
      <c r="I4764" s="142"/>
      <c r="O4764" s="142"/>
    </row>
    <row r="4765" spans="9:15" x14ac:dyDescent="0.25">
      <c r="I4765" s="142"/>
      <c r="O4765" s="142"/>
    </row>
    <row r="4766" spans="9:15" x14ac:dyDescent="0.25">
      <c r="I4766" s="142"/>
      <c r="O4766" s="142"/>
    </row>
    <row r="4767" spans="9:15" x14ac:dyDescent="0.25">
      <c r="I4767" s="142"/>
      <c r="O4767" s="142"/>
    </row>
    <row r="4768" spans="9:15" x14ac:dyDescent="0.25">
      <c r="I4768" s="142"/>
      <c r="O4768" s="142"/>
    </row>
    <row r="4769" spans="9:15" x14ac:dyDescent="0.25">
      <c r="I4769" s="142"/>
      <c r="O4769" s="142"/>
    </row>
    <row r="4770" spans="9:15" x14ac:dyDescent="0.25">
      <c r="I4770" s="142"/>
      <c r="O4770" s="142"/>
    </row>
    <row r="4771" spans="9:15" x14ac:dyDescent="0.25">
      <c r="I4771" s="142"/>
      <c r="O4771" s="142"/>
    </row>
    <row r="4772" spans="9:15" x14ac:dyDescent="0.25">
      <c r="I4772" s="142"/>
      <c r="O4772" s="142"/>
    </row>
    <row r="4773" spans="9:15" x14ac:dyDescent="0.25">
      <c r="I4773" s="142"/>
      <c r="O4773" s="142"/>
    </row>
    <row r="4774" spans="9:15" x14ac:dyDescent="0.25">
      <c r="I4774" s="142"/>
      <c r="O4774" s="142"/>
    </row>
    <row r="4775" spans="9:15" x14ac:dyDescent="0.25">
      <c r="I4775" s="142"/>
      <c r="O4775" s="142"/>
    </row>
    <row r="4776" spans="9:15" x14ac:dyDescent="0.25">
      <c r="I4776" s="142"/>
      <c r="O4776" s="142"/>
    </row>
    <row r="4777" spans="9:15" x14ac:dyDescent="0.25">
      <c r="I4777" s="142"/>
      <c r="O4777" s="142"/>
    </row>
    <row r="4778" spans="9:15" x14ac:dyDescent="0.25">
      <c r="I4778" s="142"/>
      <c r="O4778" s="142"/>
    </row>
    <row r="4779" spans="9:15" x14ac:dyDescent="0.25">
      <c r="I4779" s="142"/>
      <c r="O4779" s="142"/>
    </row>
    <row r="4780" spans="9:15" x14ac:dyDescent="0.25">
      <c r="I4780" s="142"/>
      <c r="O4780" s="142"/>
    </row>
    <row r="4781" spans="9:15" x14ac:dyDescent="0.25">
      <c r="I4781" s="142"/>
      <c r="O4781" s="142"/>
    </row>
    <row r="4782" spans="9:15" x14ac:dyDescent="0.25">
      <c r="I4782" s="142"/>
      <c r="O4782" s="142"/>
    </row>
    <row r="4783" spans="9:15" x14ac:dyDescent="0.25">
      <c r="I4783" s="142"/>
      <c r="O4783" s="142"/>
    </row>
    <row r="4784" spans="9:15" x14ac:dyDescent="0.25">
      <c r="I4784" s="142"/>
      <c r="O4784" s="142"/>
    </row>
    <row r="4785" spans="9:15" x14ac:dyDescent="0.25">
      <c r="I4785" s="142"/>
      <c r="O4785" s="142"/>
    </row>
    <row r="4786" spans="9:15" x14ac:dyDescent="0.25">
      <c r="I4786" s="142"/>
      <c r="O4786" s="142"/>
    </row>
    <row r="4787" spans="9:15" x14ac:dyDescent="0.25">
      <c r="I4787" s="142"/>
      <c r="O4787" s="142"/>
    </row>
    <row r="4788" spans="9:15" x14ac:dyDescent="0.25">
      <c r="I4788" s="142"/>
      <c r="O4788" s="142"/>
    </row>
    <row r="4789" spans="9:15" x14ac:dyDescent="0.25">
      <c r="I4789" s="142"/>
      <c r="O4789" s="142"/>
    </row>
    <row r="4790" spans="9:15" x14ac:dyDescent="0.25">
      <c r="I4790" s="142"/>
      <c r="O4790" s="142"/>
    </row>
    <row r="4791" spans="9:15" x14ac:dyDescent="0.25">
      <c r="I4791" s="142"/>
      <c r="O4791" s="142"/>
    </row>
    <row r="4792" spans="9:15" x14ac:dyDescent="0.25">
      <c r="I4792" s="142"/>
      <c r="O4792" s="142"/>
    </row>
    <row r="4793" spans="9:15" x14ac:dyDescent="0.25">
      <c r="I4793" s="142"/>
      <c r="O4793" s="142"/>
    </row>
    <row r="4794" spans="9:15" x14ac:dyDescent="0.25">
      <c r="I4794" s="142"/>
      <c r="O4794" s="142"/>
    </row>
    <row r="4795" spans="9:15" x14ac:dyDescent="0.25">
      <c r="I4795" s="142"/>
      <c r="O4795" s="142"/>
    </row>
    <row r="4796" spans="9:15" x14ac:dyDescent="0.25">
      <c r="I4796" s="142"/>
      <c r="O4796" s="142"/>
    </row>
    <row r="4797" spans="9:15" x14ac:dyDescent="0.25">
      <c r="I4797" s="142"/>
      <c r="O4797" s="142"/>
    </row>
    <row r="4798" spans="9:15" x14ac:dyDescent="0.25">
      <c r="I4798" s="142"/>
      <c r="O4798" s="142"/>
    </row>
    <row r="4799" spans="9:15" x14ac:dyDescent="0.25">
      <c r="I4799" s="142"/>
      <c r="O4799" s="142"/>
    </row>
    <row r="4800" spans="9:15" x14ac:dyDescent="0.25">
      <c r="I4800" s="142"/>
      <c r="O4800" s="142"/>
    </row>
    <row r="4801" spans="9:15" x14ac:dyDescent="0.25">
      <c r="I4801" s="142"/>
      <c r="O4801" s="142"/>
    </row>
    <row r="4802" spans="9:15" x14ac:dyDescent="0.25">
      <c r="I4802" s="142"/>
      <c r="O4802" s="142"/>
    </row>
    <row r="4803" spans="9:15" x14ac:dyDescent="0.25">
      <c r="I4803" s="142"/>
      <c r="O4803" s="142"/>
    </row>
    <row r="4804" spans="9:15" x14ac:dyDescent="0.25">
      <c r="I4804" s="142"/>
      <c r="O4804" s="142"/>
    </row>
    <row r="4805" spans="9:15" x14ac:dyDescent="0.25">
      <c r="I4805" s="142"/>
      <c r="O4805" s="142"/>
    </row>
    <row r="4806" spans="9:15" x14ac:dyDescent="0.25">
      <c r="I4806" s="142"/>
      <c r="O4806" s="142"/>
    </row>
    <row r="4807" spans="9:15" x14ac:dyDescent="0.25">
      <c r="I4807" s="142"/>
      <c r="O4807" s="142"/>
    </row>
    <row r="4808" spans="9:15" x14ac:dyDescent="0.25">
      <c r="I4808" s="142"/>
      <c r="O4808" s="142"/>
    </row>
    <row r="4809" spans="9:15" x14ac:dyDescent="0.25">
      <c r="I4809" s="142"/>
      <c r="O4809" s="142"/>
    </row>
    <row r="4810" spans="9:15" x14ac:dyDescent="0.25">
      <c r="I4810" s="142"/>
      <c r="O4810" s="142"/>
    </row>
    <row r="4811" spans="9:15" x14ac:dyDescent="0.25">
      <c r="I4811" s="142"/>
      <c r="O4811" s="142"/>
    </row>
    <row r="4812" spans="9:15" x14ac:dyDescent="0.25">
      <c r="I4812" s="142"/>
      <c r="O4812" s="142"/>
    </row>
    <row r="4813" spans="9:15" x14ac:dyDescent="0.25">
      <c r="I4813" s="142"/>
      <c r="O4813" s="142"/>
    </row>
    <row r="4814" spans="9:15" x14ac:dyDescent="0.25">
      <c r="I4814" s="142"/>
      <c r="O4814" s="142"/>
    </row>
    <row r="4815" spans="9:15" x14ac:dyDescent="0.25">
      <c r="I4815" s="142"/>
      <c r="O4815" s="142"/>
    </row>
    <row r="4816" spans="9:15" x14ac:dyDescent="0.25">
      <c r="I4816" s="142"/>
      <c r="O4816" s="142"/>
    </row>
    <row r="4817" spans="9:15" x14ac:dyDescent="0.25">
      <c r="I4817" s="142"/>
      <c r="O4817" s="142"/>
    </row>
    <row r="4818" spans="9:15" x14ac:dyDescent="0.25">
      <c r="I4818" s="142"/>
      <c r="O4818" s="142"/>
    </row>
    <row r="4819" spans="9:15" x14ac:dyDescent="0.25">
      <c r="I4819" s="142"/>
      <c r="O4819" s="142"/>
    </row>
    <row r="4820" spans="9:15" x14ac:dyDescent="0.25">
      <c r="I4820" s="142"/>
      <c r="O4820" s="142"/>
    </row>
    <row r="4821" spans="9:15" x14ac:dyDescent="0.25">
      <c r="I4821" s="142"/>
      <c r="O4821" s="142"/>
    </row>
    <row r="4822" spans="9:15" x14ac:dyDescent="0.25">
      <c r="I4822" s="142"/>
      <c r="O4822" s="142"/>
    </row>
    <row r="4823" spans="9:15" x14ac:dyDescent="0.25">
      <c r="I4823" s="142"/>
      <c r="O4823" s="142"/>
    </row>
    <row r="4824" spans="9:15" x14ac:dyDescent="0.25">
      <c r="I4824" s="142"/>
      <c r="O4824" s="142"/>
    </row>
    <row r="4825" spans="9:15" x14ac:dyDescent="0.25">
      <c r="I4825" s="142"/>
      <c r="O4825" s="142"/>
    </row>
    <row r="4826" spans="9:15" x14ac:dyDescent="0.25">
      <c r="I4826" s="142"/>
      <c r="O4826" s="142"/>
    </row>
    <row r="4827" spans="9:15" x14ac:dyDescent="0.25">
      <c r="I4827" s="142"/>
      <c r="O4827" s="142"/>
    </row>
    <row r="4828" spans="9:15" x14ac:dyDescent="0.25">
      <c r="I4828" s="142"/>
      <c r="O4828" s="142"/>
    </row>
    <row r="4829" spans="9:15" x14ac:dyDescent="0.25">
      <c r="I4829" s="142"/>
      <c r="O4829" s="142"/>
    </row>
    <row r="4830" spans="9:15" x14ac:dyDescent="0.25">
      <c r="I4830" s="142"/>
      <c r="O4830" s="142"/>
    </row>
    <row r="4831" spans="9:15" x14ac:dyDescent="0.25">
      <c r="I4831" s="142"/>
      <c r="O4831" s="142"/>
    </row>
    <row r="4832" spans="9:15" x14ac:dyDescent="0.25">
      <c r="I4832" s="142"/>
      <c r="O4832" s="142"/>
    </row>
    <row r="4833" spans="9:15" x14ac:dyDescent="0.25">
      <c r="I4833" s="142"/>
      <c r="O4833" s="142"/>
    </row>
    <row r="4834" spans="9:15" x14ac:dyDescent="0.25">
      <c r="I4834" s="142"/>
      <c r="O4834" s="142"/>
    </row>
    <row r="4835" spans="9:15" x14ac:dyDescent="0.25">
      <c r="I4835" s="142"/>
      <c r="O4835" s="142"/>
    </row>
    <row r="4836" spans="9:15" x14ac:dyDescent="0.25">
      <c r="I4836" s="142"/>
      <c r="O4836" s="142"/>
    </row>
    <row r="4837" spans="9:15" x14ac:dyDescent="0.25">
      <c r="I4837" s="142"/>
      <c r="O4837" s="142"/>
    </row>
    <row r="4838" spans="9:15" x14ac:dyDescent="0.25">
      <c r="I4838" s="142"/>
      <c r="O4838" s="142"/>
    </row>
    <row r="4839" spans="9:15" x14ac:dyDescent="0.25">
      <c r="I4839" s="142"/>
      <c r="O4839" s="142"/>
    </row>
    <row r="4840" spans="9:15" x14ac:dyDescent="0.25">
      <c r="I4840" s="142"/>
      <c r="O4840" s="142"/>
    </row>
    <row r="4841" spans="9:15" x14ac:dyDescent="0.25">
      <c r="I4841" s="142"/>
      <c r="O4841" s="142"/>
    </row>
    <row r="4842" spans="9:15" x14ac:dyDescent="0.25">
      <c r="I4842" s="142"/>
      <c r="O4842" s="142"/>
    </row>
    <row r="4843" spans="9:15" x14ac:dyDescent="0.25">
      <c r="I4843" s="142"/>
      <c r="O4843" s="142"/>
    </row>
    <row r="4844" spans="9:15" x14ac:dyDescent="0.25">
      <c r="I4844" s="142"/>
      <c r="O4844" s="142"/>
    </row>
    <row r="4845" spans="9:15" x14ac:dyDescent="0.25">
      <c r="I4845" s="142"/>
      <c r="O4845" s="142"/>
    </row>
    <row r="4846" spans="9:15" x14ac:dyDescent="0.25">
      <c r="I4846" s="142"/>
      <c r="O4846" s="142"/>
    </row>
    <row r="4847" spans="9:15" x14ac:dyDescent="0.25">
      <c r="I4847" s="142"/>
      <c r="O4847" s="142"/>
    </row>
    <row r="4848" spans="9:15" x14ac:dyDescent="0.25">
      <c r="I4848" s="142"/>
      <c r="O4848" s="142"/>
    </row>
    <row r="4849" spans="9:15" x14ac:dyDescent="0.25">
      <c r="I4849" s="142"/>
      <c r="O4849" s="142"/>
    </row>
    <row r="4850" spans="9:15" x14ac:dyDescent="0.25">
      <c r="I4850" s="142"/>
      <c r="O4850" s="142"/>
    </row>
    <row r="4851" spans="9:15" x14ac:dyDescent="0.25">
      <c r="I4851" s="142"/>
      <c r="O4851" s="142"/>
    </row>
    <row r="4852" spans="9:15" x14ac:dyDescent="0.25">
      <c r="I4852" s="142"/>
      <c r="O4852" s="142"/>
    </row>
    <row r="4853" spans="9:15" x14ac:dyDescent="0.25">
      <c r="I4853" s="142"/>
      <c r="O4853" s="142"/>
    </row>
    <row r="4854" spans="9:15" x14ac:dyDescent="0.25">
      <c r="I4854" s="142"/>
      <c r="O4854" s="142"/>
    </row>
    <row r="4855" spans="9:15" x14ac:dyDescent="0.25">
      <c r="I4855" s="142"/>
      <c r="O4855" s="142"/>
    </row>
    <row r="4856" spans="9:15" x14ac:dyDescent="0.25">
      <c r="I4856" s="142"/>
      <c r="O4856" s="142"/>
    </row>
    <row r="4857" spans="9:15" x14ac:dyDescent="0.25">
      <c r="I4857" s="142"/>
      <c r="O4857" s="142"/>
    </row>
    <row r="4858" spans="9:15" x14ac:dyDescent="0.25">
      <c r="I4858" s="142"/>
      <c r="O4858" s="142"/>
    </row>
    <row r="4859" spans="9:15" x14ac:dyDescent="0.25">
      <c r="I4859" s="142"/>
      <c r="O4859" s="142"/>
    </row>
    <row r="4860" spans="9:15" x14ac:dyDescent="0.25">
      <c r="I4860" s="142"/>
      <c r="O4860" s="142"/>
    </row>
    <row r="4861" spans="9:15" x14ac:dyDescent="0.25">
      <c r="I4861" s="142"/>
      <c r="O4861" s="142"/>
    </row>
    <row r="4862" spans="9:15" x14ac:dyDescent="0.25">
      <c r="I4862" s="142"/>
      <c r="O4862" s="142"/>
    </row>
    <row r="4863" spans="9:15" x14ac:dyDescent="0.25">
      <c r="I4863" s="142"/>
      <c r="O4863" s="142"/>
    </row>
    <row r="4864" spans="9:15" x14ac:dyDescent="0.25">
      <c r="I4864" s="142"/>
      <c r="O4864" s="142"/>
    </row>
    <row r="4865" spans="9:15" x14ac:dyDescent="0.25">
      <c r="I4865" s="142"/>
      <c r="O4865" s="142"/>
    </row>
    <row r="4866" spans="9:15" x14ac:dyDescent="0.25">
      <c r="I4866" s="142"/>
      <c r="O4866" s="142"/>
    </row>
    <row r="4867" spans="9:15" x14ac:dyDescent="0.25">
      <c r="I4867" s="142"/>
      <c r="O4867" s="142"/>
    </row>
    <row r="4868" spans="9:15" x14ac:dyDescent="0.25">
      <c r="I4868" s="142"/>
      <c r="O4868" s="142"/>
    </row>
    <row r="4869" spans="9:15" x14ac:dyDescent="0.25">
      <c r="I4869" s="142"/>
      <c r="O4869" s="142"/>
    </row>
    <row r="4870" spans="9:15" x14ac:dyDescent="0.25">
      <c r="I4870" s="142"/>
      <c r="O4870" s="142"/>
    </row>
    <row r="4871" spans="9:15" x14ac:dyDescent="0.25">
      <c r="I4871" s="142"/>
      <c r="O4871" s="142"/>
    </row>
    <row r="4872" spans="9:15" x14ac:dyDescent="0.25">
      <c r="I4872" s="142"/>
      <c r="O4872" s="142"/>
    </row>
    <row r="4873" spans="9:15" x14ac:dyDescent="0.25">
      <c r="I4873" s="142"/>
      <c r="O4873" s="142"/>
    </row>
    <row r="4874" spans="9:15" x14ac:dyDescent="0.25">
      <c r="I4874" s="142"/>
      <c r="O4874" s="142"/>
    </row>
    <row r="4875" spans="9:15" x14ac:dyDescent="0.25">
      <c r="I4875" s="142"/>
      <c r="O4875" s="142"/>
    </row>
    <row r="4876" spans="9:15" x14ac:dyDescent="0.25">
      <c r="I4876" s="142"/>
      <c r="O4876" s="142"/>
    </row>
    <row r="4877" spans="9:15" x14ac:dyDescent="0.25">
      <c r="I4877" s="142"/>
      <c r="O4877" s="142"/>
    </row>
    <row r="4878" spans="9:15" x14ac:dyDescent="0.25">
      <c r="I4878" s="142"/>
      <c r="O4878" s="142"/>
    </row>
    <row r="4879" spans="9:15" x14ac:dyDescent="0.25">
      <c r="I4879" s="142"/>
      <c r="O4879" s="142"/>
    </row>
    <row r="4880" spans="9:15" x14ac:dyDescent="0.25">
      <c r="I4880" s="142"/>
      <c r="O4880" s="142"/>
    </row>
    <row r="4881" spans="9:15" x14ac:dyDescent="0.25">
      <c r="I4881" s="142"/>
      <c r="O4881" s="142"/>
    </row>
    <row r="4882" spans="9:15" x14ac:dyDescent="0.25">
      <c r="I4882" s="142"/>
      <c r="O4882" s="142"/>
    </row>
    <row r="4883" spans="9:15" x14ac:dyDescent="0.25">
      <c r="I4883" s="142"/>
      <c r="O4883" s="142"/>
    </row>
    <row r="4884" spans="9:15" x14ac:dyDescent="0.25">
      <c r="I4884" s="142"/>
      <c r="O4884" s="142"/>
    </row>
    <row r="4885" spans="9:15" x14ac:dyDescent="0.25">
      <c r="I4885" s="142"/>
      <c r="O4885" s="142"/>
    </row>
    <row r="4886" spans="9:15" x14ac:dyDescent="0.25">
      <c r="I4886" s="142"/>
      <c r="O4886" s="142"/>
    </row>
    <row r="4887" spans="9:15" x14ac:dyDescent="0.25">
      <c r="I4887" s="142"/>
      <c r="O4887" s="142"/>
    </row>
    <row r="4888" spans="9:15" x14ac:dyDescent="0.25">
      <c r="I4888" s="142"/>
      <c r="O4888" s="142"/>
    </row>
    <row r="4889" spans="9:15" x14ac:dyDescent="0.25">
      <c r="I4889" s="142"/>
      <c r="O4889" s="142"/>
    </row>
    <row r="4890" spans="9:15" x14ac:dyDescent="0.25">
      <c r="I4890" s="142"/>
      <c r="O4890" s="142"/>
    </row>
    <row r="4891" spans="9:15" x14ac:dyDescent="0.25">
      <c r="I4891" s="142"/>
      <c r="O4891" s="142"/>
    </row>
    <row r="4892" spans="9:15" x14ac:dyDescent="0.25">
      <c r="I4892" s="142"/>
      <c r="O4892" s="142"/>
    </row>
    <row r="4893" spans="9:15" x14ac:dyDescent="0.25">
      <c r="I4893" s="142"/>
      <c r="O4893" s="142"/>
    </row>
    <row r="4894" spans="9:15" x14ac:dyDescent="0.25">
      <c r="I4894" s="142"/>
      <c r="O4894" s="142"/>
    </row>
    <row r="4895" spans="9:15" x14ac:dyDescent="0.25">
      <c r="I4895" s="142"/>
      <c r="O4895" s="142"/>
    </row>
    <row r="4896" spans="9:15" x14ac:dyDescent="0.25">
      <c r="I4896" s="142"/>
      <c r="O4896" s="142"/>
    </row>
    <row r="4897" spans="9:15" x14ac:dyDescent="0.25">
      <c r="I4897" s="142"/>
      <c r="O4897" s="142"/>
    </row>
    <row r="4898" spans="9:15" x14ac:dyDescent="0.25">
      <c r="I4898" s="142"/>
      <c r="O4898" s="142"/>
    </row>
    <row r="4899" spans="9:15" x14ac:dyDescent="0.25">
      <c r="I4899" s="142"/>
      <c r="O4899" s="142"/>
    </row>
    <row r="4900" spans="9:15" x14ac:dyDescent="0.25">
      <c r="I4900" s="142"/>
      <c r="O4900" s="142"/>
    </row>
    <row r="4901" spans="9:15" x14ac:dyDescent="0.25">
      <c r="I4901" s="142"/>
      <c r="O4901" s="142"/>
    </row>
    <row r="4902" spans="9:15" x14ac:dyDescent="0.25">
      <c r="I4902" s="142"/>
      <c r="O4902" s="142"/>
    </row>
    <row r="4903" spans="9:15" x14ac:dyDescent="0.25">
      <c r="I4903" s="142"/>
      <c r="O4903" s="142"/>
    </row>
    <row r="4904" spans="9:15" x14ac:dyDescent="0.25">
      <c r="I4904" s="142"/>
      <c r="O4904" s="142"/>
    </row>
    <row r="4905" spans="9:15" x14ac:dyDescent="0.25">
      <c r="I4905" s="142"/>
      <c r="O4905" s="142"/>
    </row>
    <row r="4906" spans="9:15" x14ac:dyDescent="0.25">
      <c r="I4906" s="142"/>
      <c r="O4906" s="142"/>
    </row>
    <row r="4907" spans="9:15" x14ac:dyDescent="0.25">
      <c r="I4907" s="142"/>
      <c r="O4907" s="142"/>
    </row>
    <row r="4908" spans="9:15" x14ac:dyDescent="0.25">
      <c r="I4908" s="142"/>
      <c r="O4908" s="142"/>
    </row>
    <row r="4909" spans="9:15" x14ac:dyDescent="0.25">
      <c r="I4909" s="142"/>
      <c r="O4909" s="142"/>
    </row>
    <row r="4910" spans="9:15" x14ac:dyDescent="0.25">
      <c r="I4910" s="142"/>
      <c r="O4910" s="142"/>
    </row>
    <row r="4911" spans="9:15" x14ac:dyDescent="0.25">
      <c r="I4911" s="142"/>
      <c r="O4911" s="142"/>
    </row>
    <row r="4912" spans="9:15" x14ac:dyDescent="0.25">
      <c r="I4912" s="142"/>
      <c r="O4912" s="142"/>
    </row>
    <row r="4913" spans="9:15" x14ac:dyDescent="0.25">
      <c r="I4913" s="142"/>
      <c r="O4913" s="142"/>
    </row>
    <row r="4914" spans="9:15" x14ac:dyDescent="0.25">
      <c r="I4914" s="142"/>
      <c r="O4914" s="142"/>
    </row>
    <row r="4915" spans="9:15" x14ac:dyDescent="0.25">
      <c r="I4915" s="142"/>
      <c r="O4915" s="142"/>
    </row>
    <row r="4916" spans="9:15" x14ac:dyDescent="0.25">
      <c r="I4916" s="142"/>
      <c r="O4916" s="142"/>
    </row>
    <row r="4917" spans="9:15" x14ac:dyDescent="0.25">
      <c r="I4917" s="142"/>
      <c r="O4917" s="142"/>
    </row>
    <row r="4918" spans="9:15" x14ac:dyDescent="0.25">
      <c r="I4918" s="142"/>
      <c r="O4918" s="142"/>
    </row>
    <row r="4919" spans="9:15" x14ac:dyDescent="0.25">
      <c r="I4919" s="142"/>
      <c r="O4919" s="142"/>
    </row>
    <row r="4920" spans="9:15" x14ac:dyDescent="0.25">
      <c r="I4920" s="142"/>
      <c r="O4920" s="142"/>
    </row>
    <row r="4921" spans="9:15" x14ac:dyDescent="0.25">
      <c r="I4921" s="142"/>
      <c r="O4921" s="142"/>
    </row>
    <row r="4922" spans="9:15" x14ac:dyDescent="0.25">
      <c r="I4922" s="142"/>
      <c r="O4922" s="142"/>
    </row>
    <row r="4923" spans="9:15" x14ac:dyDescent="0.25">
      <c r="I4923" s="142"/>
      <c r="O4923" s="142"/>
    </row>
    <row r="4924" spans="9:15" x14ac:dyDescent="0.25">
      <c r="I4924" s="142"/>
      <c r="O4924" s="142"/>
    </row>
    <row r="4925" spans="9:15" x14ac:dyDescent="0.25">
      <c r="I4925" s="142"/>
      <c r="O4925" s="142"/>
    </row>
    <row r="4926" spans="9:15" x14ac:dyDescent="0.25">
      <c r="I4926" s="142"/>
      <c r="O4926" s="142"/>
    </row>
    <row r="4927" spans="9:15" x14ac:dyDescent="0.25">
      <c r="I4927" s="142"/>
      <c r="O4927" s="142"/>
    </row>
    <row r="4928" spans="9:15" x14ac:dyDescent="0.25">
      <c r="I4928" s="142"/>
      <c r="O4928" s="142"/>
    </row>
    <row r="4929" spans="9:15" x14ac:dyDescent="0.25">
      <c r="I4929" s="142"/>
      <c r="O4929" s="142"/>
    </row>
    <row r="4930" spans="9:15" x14ac:dyDescent="0.25">
      <c r="I4930" s="142"/>
      <c r="O4930" s="142"/>
    </row>
    <row r="4931" spans="9:15" x14ac:dyDescent="0.25">
      <c r="I4931" s="142"/>
      <c r="O4931" s="142"/>
    </row>
    <row r="4932" spans="9:15" x14ac:dyDescent="0.25">
      <c r="I4932" s="142"/>
      <c r="O4932" s="142"/>
    </row>
    <row r="4933" spans="9:15" x14ac:dyDescent="0.25">
      <c r="I4933" s="142"/>
      <c r="O4933" s="142"/>
    </row>
    <row r="4934" spans="9:15" x14ac:dyDescent="0.25">
      <c r="I4934" s="142"/>
      <c r="O4934" s="142"/>
    </row>
    <row r="4935" spans="9:15" x14ac:dyDescent="0.25">
      <c r="I4935" s="142"/>
      <c r="O4935" s="142"/>
    </row>
    <row r="4936" spans="9:15" x14ac:dyDescent="0.25">
      <c r="I4936" s="142"/>
      <c r="O4936" s="142"/>
    </row>
    <row r="4937" spans="9:15" x14ac:dyDescent="0.25">
      <c r="I4937" s="142"/>
      <c r="O4937" s="142"/>
    </row>
    <row r="4938" spans="9:15" x14ac:dyDescent="0.25">
      <c r="I4938" s="142"/>
      <c r="O4938" s="142"/>
    </row>
    <row r="4939" spans="9:15" x14ac:dyDescent="0.25">
      <c r="I4939" s="142"/>
      <c r="O4939" s="142"/>
    </row>
    <row r="4940" spans="9:15" x14ac:dyDescent="0.25">
      <c r="I4940" s="142"/>
      <c r="O4940" s="142"/>
    </row>
    <row r="4941" spans="9:15" x14ac:dyDescent="0.25">
      <c r="I4941" s="142"/>
      <c r="O4941" s="142"/>
    </row>
    <row r="4942" spans="9:15" x14ac:dyDescent="0.25">
      <c r="I4942" s="142"/>
      <c r="O4942" s="142"/>
    </row>
    <row r="4943" spans="9:15" x14ac:dyDescent="0.25">
      <c r="I4943" s="142"/>
      <c r="O4943" s="142"/>
    </row>
    <row r="4944" spans="9:15" x14ac:dyDescent="0.25">
      <c r="I4944" s="142"/>
      <c r="O4944" s="142"/>
    </row>
    <row r="4945" spans="9:15" x14ac:dyDescent="0.25">
      <c r="I4945" s="142"/>
      <c r="O4945" s="142"/>
    </row>
    <row r="4946" spans="9:15" x14ac:dyDescent="0.25">
      <c r="I4946" s="142"/>
      <c r="O4946" s="142"/>
    </row>
    <row r="4947" spans="9:15" x14ac:dyDescent="0.25">
      <c r="I4947" s="142"/>
      <c r="O4947" s="142"/>
    </row>
    <row r="4948" spans="9:15" x14ac:dyDescent="0.25">
      <c r="I4948" s="142"/>
      <c r="O4948" s="142"/>
    </row>
    <row r="4949" spans="9:15" x14ac:dyDescent="0.25">
      <c r="I4949" s="142"/>
      <c r="O4949" s="142"/>
    </row>
    <row r="4950" spans="9:15" x14ac:dyDescent="0.25">
      <c r="I4950" s="142"/>
      <c r="O4950" s="142"/>
    </row>
    <row r="4951" spans="9:15" x14ac:dyDescent="0.25">
      <c r="I4951" s="142"/>
      <c r="O4951" s="142"/>
    </row>
    <row r="4952" spans="9:15" x14ac:dyDescent="0.25">
      <c r="I4952" s="142"/>
      <c r="O4952" s="142"/>
    </row>
    <row r="4953" spans="9:15" x14ac:dyDescent="0.25">
      <c r="I4953" s="142"/>
      <c r="O4953" s="142"/>
    </row>
    <row r="4954" spans="9:15" x14ac:dyDescent="0.25">
      <c r="I4954" s="142"/>
      <c r="O4954" s="142"/>
    </row>
    <row r="4955" spans="9:15" x14ac:dyDescent="0.25">
      <c r="I4955" s="142"/>
      <c r="O4955" s="142"/>
    </row>
    <row r="4956" spans="9:15" x14ac:dyDescent="0.25">
      <c r="I4956" s="142"/>
      <c r="O4956" s="142"/>
    </row>
    <row r="4957" spans="9:15" x14ac:dyDescent="0.25">
      <c r="I4957" s="142"/>
      <c r="O4957" s="142"/>
    </row>
    <row r="4958" spans="9:15" x14ac:dyDescent="0.25">
      <c r="I4958" s="142"/>
      <c r="O4958" s="142"/>
    </row>
    <row r="4959" spans="9:15" x14ac:dyDescent="0.25">
      <c r="I4959" s="142"/>
      <c r="O4959" s="142"/>
    </row>
    <row r="4960" spans="9:15" x14ac:dyDescent="0.25">
      <c r="I4960" s="142"/>
      <c r="O4960" s="142"/>
    </row>
    <row r="4961" spans="9:15" x14ac:dyDescent="0.25">
      <c r="I4961" s="142"/>
      <c r="O4961" s="142"/>
    </row>
    <row r="4962" spans="9:15" x14ac:dyDescent="0.25">
      <c r="I4962" s="142"/>
      <c r="O4962" s="142"/>
    </row>
    <row r="4963" spans="9:15" x14ac:dyDescent="0.25">
      <c r="I4963" s="142"/>
      <c r="O4963" s="142"/>
    </row>
    <row r="4964" spans="9:15" x14ac:dyDescent="0.25">
      <c r="I4964" s="142"/>
      <c r="O4964" s="142"/>
    </row>
    <row r="4965" spans="9:15" x14ac:dyDescent="0.25">
      <c r="I4965" s="142"/>
      <c r="O4965" s="142"/>
    </row>
    <row r="4966" spans="9:15" x14ac:dyDescent="0.25">
      <c r="I4966" s="142"/>
      <c r="O4966" s="142"/>
    </row>
    <row r="4967" spans="9:15" x14ac:dyDescent="0.25">
      <c r="I4967" s="142"/>
      <c r="O4967" s="142"/>
    </row>
    <row r="4968" spans="9:15" x14ac:dyDescent="0.25">
      <c r="I4968" s="142"/>
      <c r="O4968" s="142"/>
    </row>
    <row r="4969" spans="9:15" x14ac:dyDescent="0.25">
      <c r="I4969" s="142"/>
      <c r="O4969" s="142"/>
    </row>
    <row r="4970" spans="9:15" x14ac:dyDescent="0.25">
      <c r="I4970" s="142"/>
      <c r="O4970" s="142"/>
    </row>
    <row r="4971" spans="9:15" x14ac:dyDescent="0.25">
      <c r="I4971" s="142"/>
      <c r="O4971" s="142"/>
    </row>
    <row r="4972" spans="9:15" x14ac:dyDescent="0.25">
      <c r="I4972" s="142"/>
      <c r="O4972" s="142"/>
    </row>
    <row r="4973" spans="9:15" x14ac:dyDescent="0.25">
      <c r="I4973" s="142"/>
      <c r="O4973" s="142"/>
    </row>
    <row r="4974" spans="9:15" x14ac:dyDescent="0.25">
      <c r="I4974" s="142"/>
      <c r="O4974" s="142"/>
    </row>
    <row r="4975" spans="9:15" x14ac:dyDescent="0.25">
      <c r="I4975" s="142"/>
      <c r="O4975" s="142"/>
    </row>
    <row r="4976" spans="9:15" x14ac:dyDescent="0.25">
      <c r="I4976" s="142"/>
      <c r="O4976" s="142"/>
    </row>
    <row r="4977" spans="9:15" x14ac:dyDescent="0.25">
      <c r="I4977" s="142"/>
      <c r="O4977" s="142"/>
    </row>
    <row r="4978" spans="9:15" x14ac:dyDescent="0.25">
      <c r="I4978" s="142"/>
      <c r="O4978" s="142"/>
    </row>
    <row r="4979" spans="9:15" x14ac:dyDescent="0.25">
      <c r="I4979" s="142"/>
      <c r="O4979" s="142"/>
    </row>
    <row r="4980" spans="9:15" x14ac:dyDescent="0.25">
      <c r="I4980" s="142"/>
      <c r="O4980" s="142"/>
    </row>
    <row r="4981" spans="9:15" x14ac:dyDescent="0.25">
      <c r="I4981" s="142"/>
      <c r="O4981" s="142"/>
    </row>
    <row r="4982" spans="9:15" x14ac:dyDescent="0.25">
      <c r="I4982" s="142"/>
      <c r="O4982" s="142"/>
    </row>
    <row r="4983" spans="9:15" x14ac:dyDescent="0.25">
      <c r="I4983" s="142"/>
      <c r="O4983" s="142"/>
    </row>
    <row r="4984" spans="9:15" x14ac:dyDescent="0.25">
      <c r="I4984" s="142"/>
      <c r="O4984" s="142"/>
    </row>
    <row r="4985" spans="9:15" x14ac:dyDescent="0.25">
      <c r="I4985" s="142"/>
      <c r="O4985" s="142"/>
    </row>
    <row r="4986" spans="9:15" x14ac:dyDescent="0.25">
      <c r="I4986" s="142"/>
      <c r="O4986" s="142"/>
    </row>
    <row r="4987" spans="9:15" x14ac:dyDescent="0.25">
      <c r="I4987" s="142"/>
      <c r="O4987" s="142"/>
    </row>
    <row r="4988" spans="9:15" x14ac:dyDescent="0.25">
      <c r="I4988" s="142"/>
      <c r="O4988" s="142"/>
    </row>
    <row r="4989" spans="9:15" x14ac:dyDescent="0.25">
      <c r="I4989" s="142"/>
      <c r="O4989" s="142"/>
    </row>
    <row r="4990" spans="9:15" x14ac:dyDescent="0.25">
      <c r="I4990" s="142"/>
      <c r="O4990" s="142"/>
    </row>
    <row r="4991" spans="9:15" x14ac:dyDescent="0.25">
      <c r="I4991" s="142"/>
      <c r="O4991" s="142"/>
    </row>
    <row r="4992" spans="9:15" x14ac:dyDescent="0.25">
      <c r="I4992" s="142"/>
      <c r="O4992" s="142"/>
    </row>
    <row r="4993" spans="9:15" x14ac:dyDescent="0.25">
      <c r="I4993" s="142"/>
      <c r="O4993" s="142"/>
    </row>
    <row r="4994" spans="9:15" x14ac:dyDescent="0.25">
      <c r="I4994" s="142"/>
      <c r="O4994" s="142"/>
    </row>
    <row r="4995" spans="9:15" x14ac:dyDescent="0.25">
      <c r="I4995" s="142"/>
      <c r="O4995" s="142"/>
    </row>
    <row r="4996" spans="9:15" x14ac:dyDescent="0.25">
      <c r="I4996" s="142"/>
      <c r="O4996" s="142"/>
    </row>
    <row r="4997" spans="9:15" x14ac:dyDescent="0.25">
      <c r="I4997" s="142"/>
      <c r="O4997" s="142"/>
    </row>
    <row r="4998" spans="9:15" x14ac:dyDescent="0.25">
      <c r="I4998" s="142"/>
      <c r="O4998" s="142"/>
    </row>
    <row r="4999" spans="9:15" x14ac:dyDescent="0.25">
      <c r="I4999" s="142"/>
      <c r="O4999" s="142"/>
    </row>
    <row r="5000" spans="9:15" x14ac:dyDescent="0.25">
      <c r="I5000" s="142"/>
      <c r="O5000" s="142"/>
    </row>
    <row r="5001" spans="9:15" x14ac:dyDescent="0.25">
      <c r="I5001" s="142"/>
      <c r="O5001" s="142"/>
    </row>
    <row r="5002" spans="9:15" x14ac:dyDescent="0.25">
      <c r="I5002" s="142"/>
      <c r="O5002" s="142"/>
    </row>
    <row r="5003" spans="9:15" x14ac:dyDescent="0.25">
      <c r="I5003" s="142"/>
      <c r="O5003" s="142"/>
    </row>
    <row r="5004" spans="9:15" x14ac:dyDescent="0.25">
      <c r="I5004" s="142"/>
      <c r="O5004" s="142"/>
    </row>
    <row r="5005" spans="9:15" x14ac:dyDescent="0.25">
      <c r="I5005" s="142"/>
      <c r="O5005" s="142"/>
    </row>
    <row r="5006" spans="9:15" x14ac:dyDescent="0.25">
      <c r="I5006" s="142"/>
      <c r="O5006" s="142"/>
    </row>
    <row r="5007" spans="9:15" x14ac:dyDescent="0.25">
      <c r="I5007" s="142"/>
      <c r="O5007" s="142"/>
    </row>
    <row r="5008" spans="9:15" x14ac:dyDescent="0.25">
      <c r="I5008" s="142"/>
      <c r="O5008" s="142"/>
    </row>
    <row r="5009" spans="9:15" x14ac:dyDescent="0.25">
      <c r="I5009" s="142"/>
      <c r="O5009" s="142"/>
    </row>
    <row r="5010" spans="9:15" x14ac:dyDescent="0.25">
      <c r="I5010" s="142"/>
      <c r="O5010" s="142"/>
    </row>
    <row r="5011" spans="9:15" x14ac:dyDescent="0.25">
      <c r="I5011" s="142"/>
      <c r="O5011" s="142"/>
    </row>
    <row r="5012" spans="9:15" x14ac:dyDescent="0.25">
      <c r="I5012" s="142"/>
      <c r="O5012" s="142"/>
    </row>
    <row r="5013" spans="9:15" x14ac:dyDescent="0.25">
      <c r="I5013" s="142"/>
      <c r="O5013" s="142"/>
    </row>
    <row r="5014" spans="9:15" x14ac:dyDescent="0.25">
      <c r="I5014" s="142"/>
      <c r="O5014" s="142"/>
    </row>
    <row r="5015" spans="9:15" x14ac:dyDescent="0.25">
      <c r="I5015" s="142"/>
      <c r="O5015" s="142"/>
    </row>
    <row r="5016" spans="9:15" x14ac:dyDescent="0.25">
      <c r="I5016" s="142"/>
      <c r="O5016" s="142"/>
    </row>
    <row r="5017" spans="9:15" x14ac:dyDescent="0.25">
      <c r="I5017" s="142"/>
      <c r="O5017" s="142"/>
    </row>
    <row r="5018" spans="9:15" x14ac:dyDescent="0.25">
      <c r="I5018" s="142"/>
      <c r="O5018" s="142"/>
    </row>
    <row r="5019" spans="9:15" x14ac:dyDescent="0.25">
      <c r="I5019" s="142"/>
      <c r="O5019" s="142"/>
    </row>
    <row r="5020" spans="9:15" x14ac:dyDescent="0.25">
      <c r="I5020" s="142"/>
      <c r="O5020" s="142"/>
    </row>
    <row r="5021" spans="9:15" x14ac:dyDescent="0.25">
      <c r="I5021" s="142"/>
      <c r="O5021" s="142"/>
    </row>
    <row r="5022" spans="9:15" x14ac:dyDescent="0.25">
      <c r="I5022" s="142"/>
      <c r="O5022" s="142"/>
    </row>
    <row r="5023" spans="9:15" x14ac:dyDescent="0.25">
      <c r="I5023" s="142"/>
      <c r="O5023" s="142"/>
    </row>
    <row r="5024" spans="9:15" x14ac:dyDescent="0.25">
      <c r="I5024" s="142"/>
      <c r="O5024" s="142"/>
    </row>
    <row r="5025" spans="9:15" x14ac:dyDescent="0.25">
      <c r="I5025" s="142"/>
      <c r="O5025" s="142"/>
    </row>
    <row r="5026" spans="9:15" x14ac:dyDescent="0.25">
      <c r="I5026" s="142"/>
      <c r="O5026" s="142"/>
    </row>
    <row r="5027" spans="9:15" x14ac:dyDescent="0.25">
      <c r="I5027" s="142"/>
      <c r="O5027" s="142"/>
    </row>
    <row r="5028" spans="9:15" x14ac:dyDescent="0.25">
      <c r="I5028" s="142"/>
      <c r="O5028" s="142"/>
    </row>
    <row r="5029" spans="9:15" x14ac:dyDescent="0.25">
      <c r="I5029" s="142"/>
      <c r="O5029" s="142"/>
    </row>
    <row r="5030" spans="9:15" x14ac:dyDescent="0.25">
      <c r="I5030" s="142"/>
      <c r="O5030" s="142"/>
    </row>
    <row r="5031" spans="9:15" x14ac:dyDescent="0.25">
      <c r="I5031" s="142"/>
      <c r="O5031" s="142"/>
    </row>
    <row r="5032" spans="9:15" x14ac:dyDescent="0.25">
      <c r="I5032" s="142"/>
      <c r="O5032" s="142"/>
    </row>
    <row r="5033" spans="9:15" x14ac:dyDescent="0.25">
      <c r="I5033" s="142"/>
      <c r="O5033" s="142"/>
    </row>
    <row r="5034" spans="9:15" x14ac:dyDescent="0.25">
      <c r="I5034" s="142"/>
      <c r="O5034" s="142"/>
    </row>
    <row r="5035" spans="9:15" x14ac:dyDescent="0.25">
      <c r="I5035" s="142"/>
      <c r="O5035" s="142"/>
    </row>
    <row r="5036" spans="9:15" x14ac:dyDescent="0.25">
      <c r="I5036" s="142"/>
      <c r="O5036" s="142"/>
    </row>
    <row r="5037" spans="9:15" x14ac:dyDescent="0.25">
      <c r="I5037" s="142"/>
      <c r="O5037" s="142"/>
    </row>
    <row r="5038" spans="9:15" x14ac:dyDescent="0.25">
      <c r="I5038" s="142"/>
      <c r="O5038" s="142"/>
    </row>
    <row r="5039" spans="9:15" x14ac:dyDescent="0.25">
      <c r="I5039" s="142"/>
      <c r="O5039" s="142"/>
    </row>
    <row r="5040" spans="9:15" x14ac:dyDescent="0.25">
      <c r="I5040" s="142"/>
      <c r="O5040" s="142"/>
    </row>
    <row r="5041" spans="9:15" x14ac:dyDescent="0.25">
      <c r="I5041" s="142"/>
      <c r="O5041" s="142"/>
    </row>
    <row r="5042" spans="9:15" x14ac:dyDescent="0.25">
      <c r="I5042" s="142"/>
      <c r="O5042" s="142"/>
    </row>
    <row r="5043" spans="9:15" x14ac:dyDescent="0.25">
      <c r="I5043" s="142"/>
      <c r="O5043" s="142"/>
    </row>
    <row r="5044" spans="9:15" x14ac:dyDescent="0.25">
      <c r="I5044" s="142"/>
      <c r="O5044" s="142"/>
    </row>
    <row r="5045" spans="9:15" x14ac:dyDescent="0.25">
      <c r="I5045" s="142"/>
      <c r="O5045" s="142"/>
    </row>
    <row r="5046" spans="9:15" x14ac:dyDescent="0.25">
      <c r="I5046" s="142"/>
      <c r="O5046" s="142"/>
    </row>
    <row r="5047" spans="9:15" x14ac:dyDescent="0.25">
      <c r="I5047" s="142"/>
      <c r="O5047" s="142"/>
    </row>
    <row r="5048" spans="9:15" x14ac:dyDescent="0.25">
      <c r="I5048" s="142"/>
      <c r="O5048" s="142"/>
    </row>
    <row r="5049" spans="9:15" x14ac:dyDescent="0.25">
      <c r="I5049" s="142"/>
      <c r="O5049" s="142"/>
    </row>
    <row r="5050" spans="9:15" x14ac:dyDescent="0.25">
      <c r="I5050" s="142"/>
      <c r="O5050" s="142"/>
    </row>
    <row r="5051" spans="9:15" x14ac:dyDescent="0.25">
      <c r="I5051" s="142"/>
      <c r="O5051" s="142"/>
    </row>
    <row r="5052" spans="9:15" x14ac:dyDescent="0.25">
      <c r="I5052" s="142"/>
      <c r="O5052" s="142"/>
    </row>
    <row r="5053" spans="9:15" x14ac:dyDescent="0.25">
      <c r="I5053" s="142"/>
      <c r="O5053" s="142"/>
    </row>
    <row r="5054" spans="9:15" x14ac:dyDescent="0.25">
      <c r="I5054" s="142"/>
      <c r="O5054" s="142"/>
    </row>
    <row r="5055" spans="9:15" x14ac:dyDescent="0.25">
      <c r="I5055" s="142"/>
      <c r="O5055" s="142"/>
    </row>
    <row r="5056" spans="9:15" x14ac:dyDescent="0.25">
      <c r="I5056" s="142"/>
      <c r="O5056" s="142"/>
    </row>
    <row r="5057" spans="9:15" x14ac:dyDescent="0.25">
      <c r="I5057" s="142"/>
      <c r="O5057" s="142"/>
    </row>
    <row r="5058" spans="9:15" x14ac:dyDescent="0.25">
      <c r="I5058" s="142"/>
      <c r="O5058" s="142"/>
    </row>
    <row r="5059" spans="9:15" x14ac:dyDescent="0.25">
      <c r="I5059" s="142"/>
      <c r="O5059" s="142"/>
    </row>
    <row r="5060" spans="9:15" x14ac:dyDescent="0.25">
      <c r="I5060" s="142"/>
      <c r="O5060" s="142"/>
    </row>
    <row r="5061" spans="9:15" x14ac:dyDescent="0.25">
      <c r="I5061" s="142"/>
      <c r="O5061" s="142"/>
    </row>
    <row r="5062" spans="9:15" x14ac:dyDescent="0.25">
      <c r="I5062" s="142"/>
      <c r="O5062" s="142"/>
    </row>
    <row r="5063" spans="9:15" x14ac:dyDescent="0.25">
      <c r="I5063" s="142"/>
      <c r="O5063" s="142"/>
    </row>
    <row r="5064" spans="9:15" x14ac:dyDescent="0.25">
      <c r="I5064" s="142"/>
      <c r="O5064" s="142"/>
    </row>
    <row r="5065" spans="9:15" x14ac:dyDescent="0.25">
      <c r="I5065" s="142"/>
      <c r="O5065" s="142"/>
    </row>
    <row r="5066" spans="9:15" x14ac:dyDescent="0.25">
      <c r="I5066" s="142"/>
      <c r="O5066" s="142"/>
    </row>
    <row r="5067" spans="9:15" x14ac:dyDescent="0.25">
      <c r="I5067" s="142"/>
      <c r="O5067" s="142"/>
    </row>
    <row r="5068" spans="9:15" x14ac:dyDescent="0.25">
      <c r="I5068" s="142"/>
      <c r="O5068" s="142"/>
    </row>
    <row r="5069" spans="9:15" x14ac:dyDescent="0.25">
      <c r="I5069" s="142"/>
      <c r="O5069" s="142"/>
    </row>
    <row r="5070" spans="9:15" x14ac:dyDescent="0.25">
      <c r="I5070" s="142"/>
      <c r="O5070" s="142"/>
    </row>
    <row r="5071" spans="9:15" x14ac:dyDescent="0.25">
      <c r="I5071" s="142"/>
      <c r="O5071" s="142"/>
    </row>
    <row r="5072" spans="9:15" x14ac:dyDescent="0.25">
      <c r="I5072" s="142"/>
      <c r="O5072" s="142"/>
    </row>
    <row r="5073" spans="9:15" x14ac:dyDescent="0.25">
      <c r="I5073" s="142"/>
      <c r="O5073" s="142"/>
    </row>
    <row r="5074" spans="9:15" x14ac:dyDescent="0.25">
      <c r="I5074" s="142"/>
      <c r="O5074" s="142"/>
    </row>
    <row r="5075" spans="9:15" x14ac:dyDescent="0.25">
      <c r="I5075" s="142"/>
      <c r="O5075" s="142"/>
    </row>
    <row r="5076" spans="9:15" x14ac:dyDescent="0.25">
      <c r="I5076" s="142"/>
      <c r="O5076" s="142"/>
    </row>
    <row r="5077" spans="9:15" x14ac:dyDescent="0.25">
      <c r="I5077" s="142"/>
      <c r="O5077" s="142"/>
    </row>
    <row r="5078" spans="9:15" x14ac:dyDescent="0.25">
      <c r="I5078" s="142"/>
      <c r="O5078" s="142"/>
    </row>
    <row r="5079" spans="9:15" x14ac:dyDescent="0.25">
      <c r="I5079" s="142"/>
      <c r="O5079" s="142"/>
    </row>
    <row r="5080" spans="9:15" x14ac:dyDescent="0.25">
      <c r="I5080" s="142"/>
      <c r="O5080" s="142"/>
    </row>
    <row r="5081" spans="9:15" x14ac:dyDescent="0.25">
      <c r="I5081" s="142"/>
      <c r="O5081" s="142"/>
    </row>
    <row r="5082" spans="9:15" x14ac:dyDescent="0.25">
      <c r="I5082" s="142"/>
      <c r="O5082" s="142"/>
    </row>
    <row r="5083" spans="9:15" x14ac:dyDescent="0.25">
      <c r="I5083" s="142"/>
      <c r="O5083" s="142"/>
    </row>
    <row r="5084" spans="9:15" x14ac:dyDescent="0.25">
      <c r="I5084" s="142"/>
      <c r="O5084" s="142"/>
    </row>
    <row r="5085" spans="9:15" x14ac:dyDescent="0.25">
      <c r="I5085" s="142"/>
      <c r="O5085" s="142"/>
    </row>
    <row r="5086" spans="9:15" x14ac:dyDescent="0.25">
      <c r="I5086" s="142"/>
      <c r="O5086" s="142"/>
    </row>
    <row r="5087" spans="9:15" x14ac:dyDescent="0.25">
      <c r="I5087" s="142"/>
      <c r="O5087" s="142"/>
    </row>
    <row r="5088" spans="9:15" x14ac:dyDescent="0.25">
      <c r="I5088" s="142"/>
      <c r="O5088" s="142"/>
    </row>
    <row r="5089" spans="9:15" x14ac:dyDescent="0.25">
      <c r="I5089" s="142"/>
      <c r="O5089" s="142"/>
    </row>
    <row r="5090" spans="9:15" x14ac:dyDescent="0.25">
      <c r="I5090" s="142"/>
      <c r="O5090" s="142"/>
    </row>
    <row r="5091" spans="9:15" x14ac:dyDescent="0.25">
      <c r="I5091" s="142"/>
      <c r="O5091" s="142"/>
    </row>
    <row r="5092" spans="9:15" x14ac:dyDescent="0.25">
      <c r="I5092" s="142"/>
      <c r="O5092" s="142"/>
    </row>
    <row r="5093" spans="9:15" x14ac:dyDescent="0.25">
      <c r="I5093" s="142"/>
      <c r="O5093" s="142"/>
    </row>
    <row r="5094" spans="9:15" x14ac:dyDescent="0.25">
      <c r="I5094" s="142"/>
      <c r="O5094" s="142"/>
    </row>
    <row r="5095" spans="9:15" x14ac:dyDescent="0.25">
      <c r="I5095" s="142"/>
      <c r="O5095" s="142"/>
    </row>
    <row r="5096" spans="9:15" x14ac:dyDescent="0.25">
      <c r="I5096" s="142"/>
      <c r="O5096" s="142"/>
    </row>
    <row r="5097" spans="9:15" x14ac:dyDescent="0.25">
      <c r="I5097" s="142"/>
      <c r="O5097" s="142"/>
    </row>
    <row r="5098" spans="9:15" x14ac:dyDescent="0.25">
      <c r="I5098" s="142"/>
      <c r="O5098" s="142"/>
    </row>
    <row r="5099" spans="9:15" x14ac:dyDescent="0.25">
      <c r="I5099" s="142"/>
      <c r="O5099" s="142"/>
    </row>
    <row r="5100" spans="9:15" x14ac:dyDescent="0.25">
      <c r="I5100" s="142"/>
      <c r="O5100" s="142"/>
    </row>
    <row r="5101" spans="9:15" x14ac:dyDescent="0.25">
      <c r="I5101" s="142"/>
      <c r="O5101" s="142"/>
    </row>
    <row r="5102" spans="9:15" x14ac:dyDescent="0.25">
      <c r="I5102" s="142"/>
      <c r="O5102" s="142"/>
    </row>
    <row r="5103" spans="9:15" x14ac:dyDescent="0.25">
      <c r="I5103" s="142"/>
      <c r="O5103" s="142"/>
    </row>
    <row r="5104" spans="9:15" x14ac:dyDescent="0.25">
      <c r="I5104" s="142"/>
      <c r="O5104" s="142"/>
    </row>
    <row r="5105" spans="9:15" x14ac:dyDescent="0.25">
      <c r="I5105" s="142"/>
      <c r="O5105" s="142"/>
    </row>
    <row r="5106" spans="9:15" x14ac:dyDescent="0.25">
      <c r="I5106" s="142"/>
      <c r="O5106" s="142"/>
    </row>
    <row r="5107" spans="9:15" x14ac:dyDescent="0.25">
      <c r="I5107" s="142"/>
      <c r="O5107" s="142"/>
    </row>
    <row r="5108" spans="9:15" x14ac:dyDescent="0.25">
      <c r="I5108" s="142"/>
      <c r="O5108" s="142"/>
    </row>
    <row r="5109" spans="9:15" x14ac:dyDescent="0.25">
      <c r="I5109" s="142"/>
      <c r="O5109" s="142"/>
    </row>
    <row r="5110" spans="9:15" x14ac:dyDescent="0.25">
      <c r="I5110" s="142"/>
      <c r="O5110" s="142"/>
    </row>
    <row r="5111" spans="9:15" x14ac:dyDescent="0.25">
      <c r="I5111" s="142"/>
      <c r="O5111" s="142"/>
    </row>
    <row r="5112" spans="9:15" x14ac:dyDescent="0.25">
      <c r="I5112" s="142"/>
      <c r="O5112" s="142"/>
    </row>
    <row r="5113" spans="9:15" x14ac:dyDescent="0.25">
      <c r="I5113" s="142"/>
      <c r="O5113" s="142"/>
    </row>
    <row r="5114" spans="9:15" x14ac:dyDescent="0.25">
      <c r="I5114" s="142"/>
      <c r="O5114" s="142"/>
    </row>
    <row r="5115" spans="9:15" x14ac:dyDescent="0.25">
      <c r="I5115" s="142"/>
      <c r="O5115" s="142"/>
    </row>
    <row r="5116" spans="9:15" x14ac:dyDescent="0.25">
      <c r="I5116" s="142"/>
      <c r="O5116" s="142"/>
    </row>
    <row r="5117" spans="9:15" x14ac:dyDescent="0.25">
      <c r="I5117" s="142"/>
      <c r="O5117" s="142"/>
    </row>
    <row r="5118" spans="9:15" x14ac:dyDescent="0.25">
      <c r="I5118" s="142"/>
      <c r="O5118" s="142"/>
    </row>
    <row r="5119" spans="9:15" x14ac:dyDescent="0.25">
      <c r="I5119" s="142"/>
      <c r="O5119" s="142"/>
    </row>
    <row r="5120" spans="9:15" x14ac:dyDescent="0.25">
      <c r="I5120" s="142"/>
      <c r="O5120" s="142"/>
    </row>
    <row r="5121" spans="9:15" x14ac:dyDescent="0.25">
      <c r="I5121" s="142"/>
      <c r="O5121" s="142"/>
    </row>
    <row r="5122" spans="9:15" x14ac:dyDescent="0.25">
      <c r="I5122" s="142"/>
      <c r="O5122" s="142"/>
    </row>
    <row r="5123" spans="9:15" x14ac:dyDescent="0.25">
      <c r="I5123" s="142"/>
      <c r="O5123" s="142"/>
    </row>
    <row r="5124" spans="9:15" x14ac:dyDescent="0.25">
      <c r="I5124" s="142"/>
      <c r="O5124" s="142"/>
    </row>
    <row r="5125" spans="9:15" x14ac:dyDescent="0.25">
      <c r="I5125" s="142"/>
      <c r="O5125" s="142"/>
    </row>
    <row r="5126" spans="9:15" x14ac:dyDescent="0.25">
      <c r="I5126" s="142"/>
      <c r="O5126" s="142"/>
    </row>
    <row r="5127" spans="9:15" x14ac:dyDescent="0.25">
      <c r="I5127" s="142"/>
      <c r="O5127" s="142"/>
    </row>
    <row r="5128" spans="9:15" x14ac:dyDescent="0.25">
      <c r="I5128" s="142"/>
      <c r="O5128" s="142"/>
    </row>
    <row r="5129" spans="9:15" x14ac:dyDescent="0.25">
      <c r="I5129" s="142"/>
      <c r="O5129" s="142"/>
    </row>
    <row r="5130" spans="9:15" x14ac:dyDescent="0.25">
      <c r="I5130" s="142"/>
      <c r="O5130" s="142"/>
    </row>
    <row r="5131" spans="9:15" x14ac:dyDescent="0.25">
      <c r="I5131" s="142"/>
      <c r="O5131" s="142"/>
    </row>
    <row r="5132" spans="9:15" x14ac:dyDescent="0.25">
      <c r="I5132" s="142"/>
      <c r="O5132" s="142"/>
    </row>
    <row r="5133" spans="9:15" x14ac:dyDescent="0.25">
      <c r="I5133" s="142"/>
      <c r="O5133" s="142"/>
    </row>
    <row r="5134" spans="9:15" x14ac:dyDescent="0.25">
      <c r="I5134" s="142"/>
      <c r="O5134" s="142"/>
    </row>
    <row r="5135" spans="9:15" x14ac:dyDescent="0.25">
      <c r="I5135" s="142"/>
      <c r="O5135" s="142"/>
    </row>
    <row r="5136" spans="9:15" x14ac:dyDescent="0.25">
      <c r="I5136" s="142"/>
      <c r="O5136" s="142"/>
    </row>
    <row r="5137" spans="9:15" x14ac:dyDescent="0.25">
      <c r="I5137" s="142"/>
      <c r="O5137" s="142"/>
    </row>
    <row r="5138" spans="9:15" x14ac:dyDescent="0.25">
      <c r="I5138" s="142"/>
      <c r="O5138" s="142"/>
    </row>
    <row r="5139" spans="9:15" x14ac:dyDescent="0.25">
      <c r="I5139" s="142"/>
      <c r="O5139" s="142"/>
    </row>
    <row r="5140" spans="9:15" x14ac:dyDescent="0.25">
      <c r="I5140" s="142"/>
      <c r="O5140" s="142"/>
    </row>
    <row r="5141" spans="9:15" x14ac:dyDescent="0.25">
      <c r="I5141" s="142"/>
      <c r="O5141" s="142"/>
    </row>
    <row r="5142" spans="9:15" x14ac:dyDescent="0.25">
      <c r="I5142" s="142"/>
      <c r="O5142" s="142"/>
    </row>
    <row r="5143" spans="9:15" x14ac:dyDescent="0.25">
      <c r="I5143" s="142"/>
      <c r="O5143" s="142"/>
    </row>
    <row r="5144" spans="9:15" x14ac:dyDescent="0.25">
      <c r="I5144" s="142"/>
      <c r="O5144" s="142"/>
    </row>
    <row r="5145" spans="9:15" x14ac:dyDescent="0.25">
      <c r="I5145" s="142"/>
      <c r="O5145" s="142"/>
    </row>
    <row r="5146" spans="9:15" x14ac:dyDescent="0.25">
      <c r="I5146" s="142"/>
      <c r="O5146" s="142"/>
    </row>
    <row r="5147" spans="9:15" x14ac:dyDescent="0.25">
      <c r="I5147" s="142"/>
      <c r="O5147" s="142"/>
    </row>
    <row r="5148" spans="9:15" x14ac:dyDescent="0.25">
      <c r="I5148" s="142"/>
      <c r="O5148" s="142"/>
    </row>
    <row r="5149" spans="9:15" x14ac:dyDescent="0.25">
      <c r="I5149" s="142"/>
      <c r="O5149" s="142"/>
    </row>
    <row r="5150" spans="9:15" x14ac:dyDescent="0.25">
      <c r="I5150" s="142"/>
      <c r="O5150" s="142"/>
    </row>
    <row r="5151" spans="9:15" x14ac:dyDescent="0.25">
      <c r="I5151" s="142"/>
      <c r="O5151" s="142"/>
    </row>
    <row r="5152" spans="9:15" x14ac:dyDescent="0.25">
      <c r="I5152" s="142"/>
      <c r="O5152" s="142"/>
    </row>
    <row r="5153" spans="9:15" x14ac:dyDescent="0.25">
      <c r="I5153" s="142"/>
      <c r="O5153" s="142"/>
    </row>
    <row r="5154" spans="9:15" x14ac:dyDescent="0.25">
      <c r="I5154" s="142"/>
      <c r="O5154" s="142"/>
    </row>
    <row r="5155" spans="9:15" x14ac:dyDescent="0.25">
      <c r="I5155" s="142"/>
      <c r="O5155" s="142"/>
    </row>
    <row r="5156" spans="9:15" x14ac:dyDescent="0.25">
      <c r="I5156" s="142"/>
      <c r="O5156" s="142"/>
    </row>
    <row r="5157" spans="9:15" x14ac:dyDescent="0.25">
      <c r="I5157" s="142"/>
      <c r="O5157" s="142"/>
    </row>
    <row r="5158" spans="9:15" x14ac:dyDescent="0.25">
      <c r="I5158" s="142"/>
      <c r="O5158" s="142"/>
    </row>
    <row r="5159" spans="9:15" x14ac:dyDescent="0.25">
      <c r="I5159" s="142"/>
      <c r="O5159" s="142"/>
    </row>
    <row r="5160" spans="9:15" x14ac:dyDescent="0.25">
      <c r="I5160" s="142"/>
      <c r="O5160" s="142"/>
    </row>
    <row r="5161" spans="9:15" x14ac:dyDescent="0.25">
      <c r="I5161" s="142"/>
      <c r="O5161" s="142"/>
    </row>
    <row r="5162" spans="9:15" x14ac:dyDescent="0.25">
      <c r="I5162" s="142"/>
      <c r="O5162" s="142"/>
    </row>
    <row r="5163" spans="9:15" x14ac:dyDescent="0.25">
      <c r="I5163" s="142"/>
      <c r="O5163" s="142"/>
    </row>
    <row r="5164" spans="9:15" x14ac:dyDescent="0.25">
      <c r="I5164" s="142"/>
      <c r="O5164" s="142"/>
    </row>
    <row r="5165" spans="9:15" x14ac:dyDescent="0.25">
      <c r="I5165" s="142"/>
      <c r="O5165" s="142"/>
    </row>
    <row r="5166" spans="9:15" x14ac:dyDescent="0.25">
      <c r="I5166" s="142"/>
      <c r="O5166" s="142"/>
    </row>
    <row r="5167" spans="9:15" x14ac:dyDescent="0.25">
      <c r="I5167" s="142"/>
      <c r="O5167" s="142"/>
    </row>
    <row r="5168" spans="9:15" x14ac:dyDescent="0.25">
      <c r="I5168" s="142"/>
      <c r="O5168" s="142"/>
    </row>
    <row r="5169" spans="9:15" x14ac:dyDescent="0.25">
      <c r="I5169" s="142"/>
      <c r="O5169" s="142"/>
    </row>
    <row r="5170" spans="9:15" x14ac:dyDescent="0.25">
      <c r="I5170" s="142"/>
      <c r="O5170" s="142"/>
    </row>
    <row r="5171" spans="9:15" x14ac:dyDescent="0.25">
      <c r="I5171" s="142"/>
      <c r="O5171" s="142"/>
    </row>
    <row r="5172" spans="9:15" x14ac:dyDescent="0.25">
      <c r="I5172" s="142"/>
      <c r="O5172" s="142"/>
    </row>
    <row r="5173" spans="9:15" x14ac:dyDescent="0.25">
      <c r="I5173" s="142"/>
      <c r="O5173" s="142"/>
    </row>
    <row r="5174" spans="9:15" x14ac:dyDescent="0.25">
      <c r="I5174" s="142"/>
      <c r="O5174" s="142"/>
    </row>
    <row r="5175" spans="9:15" x14ac:dyDescent="0.25">
      <c r="I5175" s="142"/>
      <c r="O5175" s="142"/>
    </row>
    <row r="5176" spans="9:15" x14ac:dyDescent="0.25">
      <c r="I5176" s="142"/>
      <c r="O5176" s="142"/>
    </row>
    <row r="5177" spans="9:15" x14ac:dyDescent="0.25">
      <c r="I5177" s="142"/>
      <c r="O5177" s="142"/>
    </row>
    <row r="5178" spans="9:15" x14ac:dyDescent="0.25">
      <c r="I5178" s="142"/>
      <c r="O5178" s="142"/>
    </row>
    <row r="5179" spans="9:15" x14ac:dyDescent="0.25">
      <c r="I5179" s="142"/>
      <c r="O5179" s="142"/>
    </row>
    <row r="5180" spans="9:15" x14ac:dyDescent="0.25">
      <c r="I5180" s="142"/>
      <c r="O5180" s="142"/>
    </row>
    <row r="5181" spans="9:15" x14ac:dyDescent="0.25">
      <c r="I5181" s="142"/>
      <c r="O5181" s="142"/>
    </row>
    <row r="5182" spans="9:15" x14ac:dyDescent="0.25">
      <c r="I5182" s="142"/>
      <c r="O5182" s="142"/>
    </row>
    <row r="5183" spans="9:15" x14ac:dyDescent="0.25">
      <c r="I5183" s="142"/>
      <c r="O5183" s="142"/>
    </row>
    <row r="5184" spans="9:15" x14ac:dyDescent="0.25">
      <c r="I5184" s="142"/>
      <c r="O5184" s="142"/>
    </row>
    <row r="5185" spans="9:15" x14ac:dyDescent="0.25">
      <c r="I5185" s="142"/>
      <c r="O5185" s="142"/>
    </row>
    <row r="5186" spans="9:15" x14ac:dyDescent="0.25">
      <c r="I5186" s="142"/>
      <c r="O5186" s="142"/>
    </row>
    <row r="5187" spans="9:15" x14ac:dyDescent="0.25">
      <c r="I5187" s="142"/>
      <c r="O5187" s="142"/>
    </row>
    <row r="5188" spans="9:15" x14ac:dyDescent="0.25">
      <c r="I5188" s="142"/>
      <c r="O5188" s="142"/>
    </row>
    <row r="5189" spans="9:15" x14ac:dyDescent="0.25">
      <c r="I5189" s="142"/>
      <c r="O5189" s="142"/>
    </row>
    <row r="5190" spans="9:15" x14ac:dyDescent="0.25">
      <c r="I5190" s="142"/>
      <c r="O5190" s="142"/>
    </row>
    <row r="5191" spans="9:15" x14ac:dyDescent="0.25">
      <c r="I5191" s="142"/>
      <c r="O5191" s="142"/>
    </row>
    <row r="5192" spans="9:15" x14ac:dyDescent="0.25">
      <c r="I5192" s="142"/>
      <c r="O5192" s="142"/>
    </row>
    <row r="5193" spans="9:15" x14ac:dyDescent="0.25">
      <c r="I5193" s="142"/>
      <c r="O5193" s="142"/>
    </row>
    <row r="5194" spans="9:15" x14ac:dyDescent="0.25">
      <c r="I5194" s="142"/>
      <c r="O5194" s="142"/>
    </row>
    <row r="5195" spans="9:15" x14ac:dyDescent="0.25">
      <c r="I5195" s="142"/>
      <c r="O5195" s="142"/>
    </row>
    <row r="5196" spans="9:15" x14ac:dyDescent="0.25">
      <c r="I5196" s="142"/>
      <c r="O5196" s="142"/>
    </row>
    <row r="5197" spans="9:15" x14ac:dyDescent="0.25">
      <c r="I5197" s="142"/>
      <c r="O5197" s="142"/>
    </row>
    <row r="5198" spans="9:15" x14ac:dyDescent="0.25">
      <c r="I5198" s="142"/>
      <c r="O5198" s="142"/>
    </row>
    <row r="5199" spans="9:15" x14ac:dyDescent="0.25">
      <c r="I5199" s="142"/>
      <c r="O5199" s="142"/>
    </row>
    <row r="5200" spans="9:15" x14ac:dyDescent="0.25">
      <c r="I5200" s="142"/>
      <c r="O5200" s="142"/>
    </row>
    <row r="5201" spans="9:15" x14ac:dyDescent="0.25">
      <c r="I5201" s="142"/>
      <c r="O5201" s="142"/>
    </row>
    <row r="5202" spans="9:15" x14ac:dyDescent="0.25">
      <c r="I5202" s="142"/>
      <c r="O5202" s="142"/>
    </row>
    <row r="5203" spans="9:15" x14ac:dyDescent="0.25">
      <c r="I5203" s="142"/>
      <c r="O5203" s="142"/>
    </row>
    <row r="5204" spans="9:15" x14ac:dyDescent="0.25">
      <c r="I5204" s="142"/>
      <c r="O5204" s="142"/>
    </row>
    <row r="5205" spans="9:15" x14ac:dyDescent="0.25">
      <c r="I5205" s="142"/>
      <c r="O5205" s="142"/>
    </row>
    <row r="5206" spans="9:15" x14ac:dyDescent="0.25">
      <c r="I5206" s="142"/>
      <c r="O5206" s="142"/>
    </row>
    <row r="5207" spans="9:15" x14ac:dyDescent="0.25">
      <c r="I5207" s="142"/>
      <c r="O5207" s="142"/>
    </row>
    <row r="5208" spans="9:15" x14ac:dyDescent="0.25">
      <c r="I5208" s="142"/>
      <c r="O5208" s="142"/>
    </row>
    <row r="5209" spans="9:15" x14ac:dyDescent="0.25">
      <c r="I5209" s="142"/>
      <c r="O5209" s="142"/>
    </row>
    <row r="5210" spans="9:15" x14ac:dyDescent="0.25">
      <c r="I5210" s="142"/>
      <c r="O5210" s="142"/>
    </row>
    <row r="5211" spans="9:15" x14ac:dyDescent="0.25">
      <c r="I5211" s="142"/>
      <c r="O5211" s="142"/>
    </row>
    <row r="5212" spans="9:15" x14ac:dyDescent="0.25">
      <c r="I5212" s="142"/>
      <c r="O5212" s="142"/>
    </row>
    <row r="5213" spans="9:15" x14ac:dyDescent="0.25">
      <c r="I5213" s="142"/>
      <c r="O5213" s="142"/>
    </row>
    <row r="5214" spans="9:15" x14ac:dyDescent="0.25">
      <c r="I5214" s="142"/>
      <c r="O5214" s="142"/>
    </row>
    <row r="5215" spans="9:15" x14ac:dyDescent="0.25">
      <c r="I5215" s="142"/>
      <c r="O5215" s="142"/>
    </row>
    <row r="5216" spans="9:15" x14ac:dyDescent="0.25">
      <c r="I5216" s="142"/>
      <c r="O5216" s="142"/>
    </row>
    <row r="5217" spans="9:15" x14ac:dyDescent="0.25">
      <c r="I5217" s="142"/>
      <c r="O5217" s="142"/>
    </row>
    <row r="5218" spans="9:15" x14ac:dyDescent="0.25">
      <c r="I5218" s="142"/>
      <c r="O5218" s="142"/>
    </row>
    <row r="5219" spans="9:15" x14ac:dyDescent="0.25">
      <c r="I5219" s="142"/>
      <c r="O5219" s="142"/>
    </row>
    <row r="5220" spans="9:15" x14ac:dyDescent="0.25">
      <c r="I5220" s="142"/>
      <c r="O5220" s="142"/>
    </row>
    <row r="5221" spans="9:15" x14ac:dyDescent="0.25">
      <c r="I5221" s="142"/>
      <c r="O5221" s="142"/>
    </row>
    <row r="5222" spans="9:15" x14ac:dyDescent="0.25">
      <c r="I5222" s="142"/>
      <c r="O5222" s="142"/>
    </row>
    <row r="5223" spans="9:15" x14ac:dyDescent="0.25">
      <c r="I5223" s="142"/>
      <c r="O5223" s="142"/>
    </row>
    <row r="5224" spans="9:15" x14ac:dyDescent="0.25">
      <c r="I5224" s="142"/>
      <c r="O5224" s="142"/>
    </row>
    <row r="5225" spans="9:15" x14ac:dyDescent="0.25">
      <c r="I5225" s="142"/>
      <c r="O5225" s="142"/>
    </row>
    <row r="5226" spans="9:15" x14ac:dyDescent="0.25">
      <c r="I5226" s="142"/>
      <c r="O5226" s="142"/>
    </row>
    <row r="5227" spans="9:15" x14ac:dyDescent="0.25">
      <c r="I5227" s="142"/>
      <c r="O5227" s="142"/>
    </row>
    <row r="5228" spans="9:15" x14ac:dyDescent="0.25">
      <c r="I5228" s="142"/>
      <c r="O5228" s="142"/>
    </row>
    <row r="5229" spans="9:15" x14ac:dyDescent="0.25">
      <c r="I5229" s="142"/>
      <c r="O5229" s="142"/>
    </row>
    <row r="5230" spans="9:15" x14ac:dyDescent="0.25">
      <c r="I5230" s="142"/>
      <c r="O5230" s="142"/>
    </row>
    <row r="5231" spans="9:15" x14ac:dyDescent="0.25">
      <c r="I5231" s="142"/>
      <c r="O5231" s="142"/>
    </row>
    <row r="5232" spans="9:15" x14ac:dyDescent="0.25">
      <c r="I5232" s="142"/>
      <c r="O5232" s="142"/>
    </row>
    <row r="5233" spans="9:15" x14ac:dyDescent="0.25">
      <c r="I5233" s="142"/>
      <c r="O5233" s="142"/>
    </row>
    <row r="5234" spans="9:15" x14ac:dyDescent="0.25">
      <c r="I5234" s="142"/>
      <c r="O5234" s="142"/>
    </row>
    <row r="5235" spans="9:15" x14ac:dyDescent="0.25">
      <c r="I5235" s="142"/>
      <c r="O5235" s="142"/>
    </row>
    <row r="5236" spans="9:15" x14ac:dyDescent="0.25">
      <c r="I5236" s="142"/>
      <c r="O5236" s="142"/>
    </row>
    <row r="5237" spans="9:15" x14ac:dyDescent="0.25">
      <c r="I5237" s="142"/>
      <c r="O5237" s="142"/>
    </row>
    <row r="5238" spans="9:15" x14ac:dyDescent="0.25">
      <c r="I5238" s="142"/>
      <c r="O5238" s="142"/>
    </row>
    <row r="5239" spans="9:15" x14ac:dyDescent="0.25">
      <c r="I5239" s="142"/>
      <c r="O5239" s="142"/>
    </row>
    <row r="5240" spans="9:15" x14ac:dyDescent="0.25">
      <c r="I5240" s="142"/>
      <c r="O5240" s="142"/>
    </row>
    <row r="5241" spans="9:15" x14ac:dyDescent="0.25">
      <c r="I5241" s="142"/>
      <c r="O5241" s="142"/>
    </row>
    <row r="5242" spans="9:15" x14ac:dyDescent="0.25">
      <c r="I5242" s="142"/>
      <c r="O5242" s="142"/>
    </row>
    <row r="5243" spans="9:15" x14ac:dyDescent="0.25">
      <c r="I5243" s="142"/>
      <c r="O5243" s="142"/>
    </row>
    <row r="5244" spans="9:15" x14ac:dyDescent="0.25">
      <c r="I5244" s="142"/>
      <c r="O5244" s="142"/>
    </row>
    <row r="5245" spans="9:15" x14ac:dyDescent="0.25">
      <c r="I5245" s="142"/>
      <c r="O5245" s="142"/>
    </row>
    <row r="5246" spans="9:15" x14ac:dyDescent="0.25">
      <c r="I5246" s="142"/>
      <c r="O5246" s="142"/>
    </row>
    <row r="5247" spans="9:15" x14ac:dyDescent="0.25">
      <c r="I5247" s="142"/>
      <c r="O5247" s="142"/>
    </row>
    <row r="5248" spans="9:15" x14ac:dyDescent="0.25">
      <c r="I5248" s="142"/>
      <c r="O5248" s="142"/>
    </row>
    <row r="5249" spans="9:15" x14ac:dyDescent="0.25">
      <c r="I5249" s="142"/>
      <c r="O5249" s="142"/>
    </row>
    <row r="5250" spans="9:15" x14ac:dyDescent="0.25">
      <c r="I5250" s="142"/>
      <c r="O5250" s="142"/>
    </row>
    <row r="5251" spans="9:15" x14ac:dyDescent="0.25">
      <c r="I5251" s="142"/>
      <c r="O5251" s="142"/>
    </row>
    <row r="5252" spans="9:15" x14ac:dyDescent="0.25">
      <c r="I5252" s="142"/>
      <c r="O5252" s="142"/>
    </row>
    <row r="5253" spans="9:15" x14ac:dyDescent="0.25">
      <c r="I5253" s="142"/>
      <c r="O5253" s="142"/>
    </row>
    <row r="5254" spans="9:15" x14ac:dyDescent="0.25">
      <c r="I5254" s="142"/>
      <c r="O5254" s="142"/>
    </row>
    <row r="5255" spans="9:15" x14ac:dyDescent="0.25">
      <c r="I5255" s="142"/>
      <c r="O5255" s="142"/>
    </row>
    <row r="5256" spans="9:15" x14ac:dyDescent="0.25">
      <c r="I5256" s="142"/>
      <c r="O5256" s="142"/>
    </row>
    <row r="5257" spans="9:15" x14ac:dyDescent="0.25">
      <c r="I5257" s="142"/>
      <c r="O5257" s="142"/>
    </row>
    <row r="5258" spans="9:15" x14ac:dyDescent="0.25">
      <c r="I5258" s="142"/>
      <c r="O5258" s="142"/>
    </row>
    <row r="5259" spans="9:15" x14ac:dyDescent="0.25">
      <c r="I5259" s="142"/>
      <c r="O5259" s="142"/>
    </row>
    <row r="5260" spans="9:15" x14ac:dyDescent="0.25">
      <c r="I5260" s="142"/>
      <c r="O5260" s="142"/>
    </row>
    <row r="5261" spans="9:15" x14ac:dyDescent="0.25">
      <c r="I5261" s="142"/>
      <c r="O5261" s="142"/>
    </row>
    <row r="5262" spans="9:15" x14ac:dyDescent="0.25">
      <c r="I5262" s="142"/>
      <c r="O5262" s="142"/>
    </row>
    <row r="5263" spans="9:15" x14ac:dyDescent="0.25">
      <c r="I5263" s="142"/>
      <c r="O5263" s="142"/>
    </row>
    <row r="5264" spans="9:15" x14ac:dyDescent="0.25">
      <c r="I5264" s="142"/>
      <c r="O5264" s="142"/>
    </row>
    <row r="5265" spans="9:15" x14ac:dyDescent="0.25">
      <c r="I5265" s="142"/>
      <c r="O5265" s="142"/>
    </row>
    <row r="5266" spans="9:15" x14ac:dyDescent="0.25">
      <c r="I5266" s="142"/>
      <c r="O5266" s="142"/>
    </row>
    <row r="5267" spans="9:15" x14ac:dyDescent="0.25">
      <c r="I5267" s="142"/>
      <c r="O5267" s="142"/>
    </row>
    <row r="5268" spans="9:15" x14ac:dyDescent="0.25">
      <c r="I5268" s="142"/>
      <c r="O5268" s="142"/>
    </row>
    <row r="5269" spans="9:15" x14ac:dyDescent="0.25">
      <c r="I5269" s="142"/>
      <c r="O5269" s="142"/>
    </row>
    <row r="5270" spans="9:15" x14ac:dyDescent="0.25">
      <c r="I5270" s="142"/>
      <c r="O5270" s="142"/>
    </row>
    <row r="5271" spans="9:15" x14ac:dyDescent="0.25">
      <c r="I5271" s="142"/>
      <c r="O5271" s="142"/>
    </row>
    <row r="5272" spans="9:15" x14ac:dyDescent="0.25">
      <c r="I5272" s="142"/>
      <c r="O5272" s="142"/>
    </row>
    <row r="5273" spans="9:15" x14ac:dyDescent="0.25">
      <c r="I5273" s="142"/>
      <c r="O5273" s="142"/>
    </row>
    <row r="5274" spans="9:15" x14ac:dyDescent="0.25">
      <c r="I5274" s="142"/>
      <c r="O5274" s="142"/>
    </row>
    <row r="5275" spans="9:15" x14ac:dyDescent="0.25">
      <c r="I5275" s="142"/>
      <c r="O5275" s="142"/>
    </row>
    <row r="5276" spans="9:15" x14ac:dyDescent="0.25">
      <c r="I5276" s="142"/>
      <c r="O5276" s="142"/>
    </row>
    <row r="5277" spans="9:15" x14ac:dyDescent="0.25">
      <c r="I5277" s="142"/>
      <c r="O5277" s="142"/>
    </row>
    <row r="5278" spans="9:15" x14ac:dyDescent="0.25">
      <c r="I5278" s="142"/>
      <c r="O5278" s="142"/>
    </row>
    <row r="5279" spans="9:15" x14ac:dyDescent="0.25">
      <c r="I5279" s="142"/>
      <c r="O5279" s="142"/>
    </row>
    <row r="5280" spans="9:15" x14ac:dyDescent="0.25">
      <c r="I5280" s="142"/>
      <c r="O5280" s="142"/>
    </row>
    <row r="5281" spans="9:15" x14ac:dyDescent="0.25">
      <c r="I5281" s="142"/>
      <c r="O5281" s="142"/>
    </row>
    <row r="5282" spans="9:15" x14ac:dyDescent="0.25">
      <c r="I5282" s="142"/>
      <c r="O5282" s="142"/>
    </row>
    <row r="5283" spans="9:15" x14ac:dyDescent="0.25">
      <c r="I5283" s="142"/>
      <c r="O5283" s="142"/>
    </row>
    <row r="5284" spans="9:15" x14ac:dyDescent="0.25">
      <c r="I5284" s="142"/>
      <c r="O5284" s="142"/>
    </row>
    <row r="5285" spans="9:15" x14ac:dyDescent="0.25">
      <c r="I5285" s="142"/>
      <c r="O5285" s="142"/>
    </row>
    <row r="5286" spans="9:15" x14ac:dyDescent="0.25">
      <c r="I5286" s="142"/>
      <c r="O5286" s="142"/>
    </row>
    <row r="5287" spans="9:15" x14ac:dyDescent="0.25">
      <c r="I5287" s="142"/>
      <c r="O5287" s="142"/>
    </row>
    <row r="5288" spans="9:15" x14ac:dyDescent="0.25">
      <c r="I5288" s="142"/>
      <c r="O5288" s="142"/>
    </row>
    <row r="5289" spans="9:15" x14ac:dyDescent="0.25">
      <c r="I5289" s="142"/>
      <c r="O5289" s="142"/>
    </row>
    <row r="5290" spans="9:15" x14ac:dyDescent="0.25">
      <c r="I5290" s="142"/>
      <c r="O5290" s="142"/>
    </row>
    <row r="5291" spans="9:15" x14ac:dyDescent="0.25">
      <c r="I5291" s="142"/>
      <c r="O5291" s="142"/>
    </row>
    <row r="5292" spans="9:15" x14ac:dyDescent="0.25">
      <c r="I5292" s="142"/>
      <c r="O5292" s="142"/>
    </row>
    <row r="5293" spans="9:15" x14ac:dyDescent="0.25">
      <c r="I5293" s="142"/>
      <c r="O5293" s="142"/>
    </row>
    <row r="5294" spans="9:15" x14ac:dyDescent="0.25">
      <c r="I5294" s="142"/>
      <c r="O5294" s="142"/>
    </row>
    <row r="5295" spans="9:15" x14ac:dyDescent="0.25">
      <c r="I5295" s="142"/>
      <c r="O5295" s="142"/>
    </row>
    <row r="5296" spans="9:15" x14ac:dyDescent="0.25">
      <c r="I5296" s="142"/>
      <c r="O5296" s="142"/>
    </row>
    <row r="5297" spans="9:15" x14ac:dyDescent="0.25">
      <c r="I5297" s="142"/>
      <c r="O5297" s="142"/>
    </row>
    <row r="5298" spans="9:15" x14ac:dyDescent="0.25">
      <c r="I5298" s="142"/>
      <c r="O5298" s="142"/>
    </row>
    <row r="5299" spans="9:15" x14ac:dyDescent="0.25">
      <c r="I5299" s="142"/>
      <c r="O5299" s="142"/>
    </row>
    <row r="5300" spans="9:15" x14ac:dyDescent="0.25">
      <c r="I5300" s="142"/>
      <c r="O5300" s="142"/>
    </row>
    <row r="5301" spans="9:15" x14ac:dyDescent="0.25">
      <c r="I5301" s="142"/>
      <c r="O5301" s="142"/>
    </row>
    <row r="5302" spans="9:15" x14ac:dyDescent="0.25">
      <c r="I5302" s="142"/>
      <c r="O5302" s="142"/>
    </row>
    <row r="5303" spans="9:15" x14ac:dyDescent="0.25">
      <c r="I5303" s="142"/>
      <c r="O5303" s="142"/>
    </row>
    <row r="5304" spans="9:15" x14ac:dyDescent="0.25">
      <c r="I5304" s="142"/>
      <c r="O5304" s="142"/>
    </row>
    <row r="5305" spans="9:15" x14ac:dyDescent="0.25">
      <c r="I5305" s="142"/>
      <c r="O5305" s="142"/>
    </row>
    <row r="5306" spans="9:15" x14ac:dyDescent="0.25">
      <c r="I5306" s="142"/>
      <c r="O5306" s="142"/>
    </row>
    <row r="5307" spans="9:15" x14ac:dyDescent="0.25">
      <c r="I5307" s="142"/>
      <c r="O5307" s="142"/>
    </row>
    <row r="5308" spans="9:15" x14ac:dyDescent="0.25">
      <c r="I5308" s="142"/>
      <c r="O5308" s="142"/>
    </row>
    <row r="5309" spans="9:15" x14ac:dyDescent="0.25">
      <c r="I5309" s="142"/>
      <c r="O5309" s="142"/>
    </row>
    <row r="5310" spans="9:15" x14ac:dyDescent="0.25">
      <c r="I5310" s="142"/>
      <c r="O5310" s="142"/>
    </row>
    <row r="5311" spans="9:15" x14ac:dyDescent="0.25">
      <c r="I5311" s="142"/>
      <c r="O5311" s="142"/>
    </row>
    <row r="5312" spans="9:15" x14ac:dyDescent="0.25">
      <c r="I5312" s="142"/>
      <c r="O5312" s="142"/>
    </row>
    <row r="5313" spans="9:15" x14ac:dyDescent="0.25">
      <c r="I5313" s="142"/>
      <c r="O5313" s="142"/>
    </row>
    <row r="5314" spans="9:15" x14ac:dyDescent="0.25">
      <c r="I5314" s="142"/>
      <c r="O5314" s="142"/>
    </row>
    <row r="5315" spans="9:15" x14ac:dyDescent="0.25">
      <c r="I5315" s="142"/>
      <c r="O5315" s="142"/>
    </row>
    <row r="5316" spans="9:15" x14ac:dyDescent="0.25">
      <c r="I5316" s="142"/>
      <c r="O5316" s="142"/>
    </row>
    <row r="5317" spans="9:15" x14ac:dyDescent="0.25">
      <c r="I5317" s="142"/>
      <c r="O5317" s="142"/>
    </row>
    <row r="5318" spans="9:15" x14ac:dyDescent="0.25">
      <c r="I5318" s="142"/>
      <c r="O5318" s="142"/>
    </row>
    <row r="5319" spans="9:15" x14ac:dyDescent="0.25">
      <c r="I5319" s="142"/>
      <c r="O5319" s="142"/>
    </row>
    <row r="5320" spans="9:15" x14ac:dyDescent="0.25">
      <c r="I5320" s="142"/>
      <c r="O5320" s="142"/>
    </row>
    <row r="5321" spans="9:15" x14ac:dyDescent="0.25">
      <c r="I5321" s="142"/>
      <c r="O5321" s="142"/>
    </row>
    <row r="5322" spans="9:15" x14ac:dyDescent="0.25">
      <c r="I5322" s="142"/>
      <c r="O5322" s="142"/>
    </row>
    <row r="5323" spans="9:15" x14ac:dyDescent="0.25">
      <c r="I5323" s="142"/>
      <c r="O5323" s="142"/>
    </row>
    <row r="5324" spans="9:15" x14ac:dyDescent="0.25">
      <c r="I5324" s="142"/>
      <c r="O5324" s="142"/>
    </row>
    <row r="5325" spans="9:15" x14ac:dyDescent="0.25">
      <c r="I5325" s="142"/>
      <c r="O5325" s="142"/>
    </row>
    <row r="5326" spans="9:15" x14ac:dyDescent="0.25">
      <c r="I5326" s="142"/>
      <c r="O5326" s="142"/>
    </row>
    <row r="5327" spans="9:15" x14ac:dyDescent="0.25">
      <c r="I5327" s="142"/>
      <c r="O5327" s="142"/>
    </row>
    <row r="5328" spans="9:15" x14ac:dyDescent="0.25">
      <c r="I5328" s="142"/>
      <c r="O5328" s="142"/>
    </row>
    <row r="5329" spans="9:15" x14ac:dyDescent="0.25">
      <c r="I5329" s="142"/>
      <c r="O5329" s="142"/>
    </row>
    <row r="5330" spans="9:15" x14ac:dyDescent="0.25">
      <c r="I5330" s="142"/>
      <c r="O5330" s="142"/>
    </row>
    <row r="5331" spans="9:15" x14ac:dyDescent="0.25">
      <c r="I5331" s="142"/>
      <c r="O5331" s="142"/>
    </row>
    <row r="5332" spans="9:15" x14ac:dyDescent="0.25">
      <c r="I5332" s="142"/>
      <c r="O5332" s="142"/>
    </row>
    <row r="5333" spans="9:15" x14ac:dyDescent="0.25">
      <c r="I5333" s="142"/>
      <c r="O5333" s="142"/>
    </row>
    <row r="5334" spans="9:15" x14ac:dyDescent="0.25">
      <c r="I5334" s="142"/>
      <c r="O5334" s="142"/>
    </row>
    <row r="5335" spans="9:15" x14ac:dyDescent="0.25">
      <c r="I5335" s="142"/>
      <c r="O5335" s="142"/>
    </row>
    <row r="5336" spans="9:15" x14ac:dyDescent="0.25">
      <c r="I5336" s="142"/>
      <c r="O5336" s="142"/>
    </row>
    <row r="5337" spans="9:15" x14ac:dyDescent="0.25">
      <c r="I5337" s="142"/>
      <c r="O5337" s="142"/>
    </row>
    <row r="5338" spans="9:15" x14ac:dyDescent="0.25">
      <c r="I5338" s="142"/>
      <c r="O5338" s="142"/>
    </row>
    <row r="5339" spans="9:15" x14ac:dyDescent="0.25">
      <c r="I5339" s="142"/>
      <c r="O5339" s="142"/>
    </row>
    <row r="5340" spans="9:15" x14ac:dyDescent="0.25">
      <c r="I5340" s="142"/>
      <c r="O5340" s="142"/>
    </row>
    <row r="5341" spans="9:15" x14ac:dyDescent="0.25">
      <c r="I5341" s="142"/>
      <c r="O5341" s="142"/>
    </row>
    <row r="5342" spans="9:15" x14ac:dyDescent="0.25">
      <c r="I5342" s="142"/>
      <c r="O5342" s="142"/>
    </row>
    <row r="5343" spans="9:15" x14ac:dyDescent="0.25">
      <c r="I5343" s="142"/>
      <c r="O5343" s="142"/>
    </row>
    <row r="5344" spans="9:15" x14ac:dyDescent="0.25">
      <c r="I5344" s="142"/>
      <c r="O5344" s="142"/>
    </row>
    <row r="5345" spans="9:15" x14ac:dyDescent="0.25">
      <c r="I5345" s="142"/>
      <c r="O5345" s="142"/>
    </row>
    <row r="5346" spans="9:15" x14ac:dyDescent="0.25">
      <c r="I5346" s="142"/>
      <c r="O5346" s="142"/>
    </row>
    <row r="5347" spans="9:15" x14ac:dyDescent="0.25">
      <c r="I5347" s="142"/>
      <c r="O5347" s="142"/>
    </row>
    <row r="5348" spans="9:15" x14ac:dyDescent="0.25">
      <c r="I5348" s="142"/>
      <c r="O5348" s="142"/>
    </row>
    <row r="5349" spans="9:15" x14ac:dyDescent="0.25">
      <c r="I5349" s="142"/>
      <c r="O5349" s="142"/>
    </row>
    <row r="5350" spans="9:15" x14ac:dyDescent="0.25">
      <c r="I5350" s="142"/>
      <c r="O5350" s="142"/>
    </row>
    <row r="5351" spans="9:15" x14ac:dyDescent="0.25">
      <c r="I5351" s="142"/>
      <c r="O5351" s="142"/>
    </row>
    <row r="5352" spans="9:15" x14ac:dyDescent="0.25">
      <c r="I5352" s="142"/>
      <c r="O5352" s="142"/>
    </row>
    <row r="5353" spans="9:15" x14ac:dyDescent="0.25">
      <c r="I5353" s="142"/>
      <c r="O5353" s="142"/>
    </row>
    <row r="5354" spans="9:15" x14ac:dyDescent="0.25">
      <c r="I5354" s="142"/>
      <c r="O5354" s="142"/>
    </row>
    <row r="5355" spans="9:15" x14ac:dyDescent="0.25">
      <c r="I5355" s="142"/>
      <c r="O5355" s="142"/>
    </row>
    <row r="5356" spans="9:15" x14ac:dyDescent="0.25">
      <c r="I5356" s="142"/>
      <c r="O5356" s="142"/>
    </row>
    <row r="5357" spans="9:15" x14ac:dyDescent="0.25">
      <c r="I5357" s="142"/>
      <c r="O5357" s="142"/>
    </row>
    <row r="5358" spans="9:15" x14ac:dyDescent="0.25">
      <c r="I5358" s="142"/>
      <c r="O5358" s="142"/>
    </row>
    <row r="5359" spans="9:15" x14ac:dyDescent="0.25">
      <c r="I5359" s="142"/>
      <c r="O5359" s="142"/>
    </row>
    <row r="5360" spans="9:15" x14ac:dyDescent="0.25">
      <c r="I5360" s="142"/>
      <c r="O5360" s="142"/>
    </row>
    <row r="5361" spans="9:15" x14ac:dyDescent="0.25">
      <c r="I5361" s="142"/>
      <c r="O5361" s="142"/>
    </row>
    <row r="5362" spans="9:15" x14ac:dyDescent="0.25">
      <c r="I5362" s="142"/>
      <c r="O5362" s="142"/>
    </row>
    <row r="5363" spans="9:15" x14ac:dyDescent="0.25">
      <c r="I5363" s="142"/>
      <c r="O5363" s="142"/>
    </row>
    <row r="5364" spans="9:15" x14ac:dyDescent="0.25">
      <c r="I5364" s="142"/>
      <c r="O5364" s="142"/>
    </row>
    <row r="5365" spans="9:15" x14ac:dyDescent="0.25">
      <c r="I5365" s="142"/>
      <c r="O5365" s="142"/>
    </row>
    <row r="5366" spans="9:15" x14ac:dyDescent="0.25">
      <c r="I5366" s="142"/>
      <c r="O5366" s="142"/>
    </row>
    <row r="5367" spans="9:15" x14ac:dyDescent="0.25">
      <c r="I5367" s="142"/>
      <c r="O5367" s="142"/>
    </row>
    <row r="5368" spans="9:15" x14ac:dyDescent="0.25">
      <c r="I5368" s="142"/>
      <c r="O5368" s="142"/>
    </row>
    <row r="5369" spans="9:15" x14ac:dyDescent="0.25">
      <c r="I5369" s="142"/>
      <c r="O5369" s="142"/>
    </row>
    <row r="5370" spans="9:15" x14ac:dyDescent="0.25">
      <c r="I5370" s="142"/>
      <c r="O5370" s="142"/>
    </row>
    <row r="5371" spans="9:15" x14ac:dyDescent="0.25">
      <c r="I5371" s="142"/>
      <c r="O5371" s="142"/>
    </row>
    <row r="5372" spans="9:15" x14ac:dyDescent="0.25">
      <c r="I5372" s="142"/>
      <c r="O5372" s="142"/>
    </row>
    <row r="5373" spans="9:15" x14ac:dyDescent="0.25">
      <c r="I5373" s="142"/>
      <c r="O5373" s="142"/>
    </row>
    <row r="5374" spans="9:15" x14ac:dyDescent="0.25">
      <c r="I5374" s="142"/>
      <c r="O5374" s="142"/>
    </row>
    <row r="5375" spans="9:15" x14ac:dyDescent="0.25">
      <c r="I5375" s="142"/>
      <c r="O5375" s="142"/>
    </row>
    <row r="5376" spans="9:15" x14ac:dyDescent="0.25">
      <c r="I5376" s="142"/>
      <c r="O5376" s="142"/>
    </row>
    <row r="5377" spans="9:15" x14ac:dyDescent="0.25">
      <c r="I5377" s="142"/>
      <c r="O5377" s="142"/>
    </row>
    <row r="5378" spans="9:15" x14ac:dyDescent="0.25">
      <c r="I5378" s="142"/>
      <c r="O5378" s="142"/>
    </row>
    <row r="5379" spans="9:15" x14ac:dyDescent="0.25">
      <c r="I5379" s="142"/>
      <c r="O5379" s="142"/>
    </row>
    <row r="5380" spans="9:15" x14ac:dyDescent="0.25">
      <c r="I5380" s="142"/>
      <c r="O5380" s="142"/>
    </row>
    <row r="5381" spans="9:15" x14ac:dyDescent="0.25">
      <c r="I5381" s="142"/>
      <c r="O5381" s="142"/>
    </row>
    <row r="5382" spans="9:15" x14ac:dyDescent="0.25">
      <c r="I5382" s="142"/>
      <c r="O5382" s="142"/>
    </row>
    <row r="5383" spans="9:15" x14ac:dyDescent="0.25">
      <c r="I5383" s="142"/>
      <c r="O5383" s="142"/>
    </row>
    <row r="5384" spans="9:15" x14ac:dyDescent="0.25">
      <c r="I5384" s="142"/>
      <c r="O5384" s="142"/>
    </row>
    <row r="5385" spans="9:15" x14ac:dyDescent="0.25">
      <c r="I5385" s="142"/>
      <c r="O5385" s="142"/>
    </row>
    <row r="5386" spans="9:15" x14ac:dyDescent="0.25">
      <c r="I5386" s="142"/>
      <c r="O5386" s="142"/>
    </row>
    <row r="5387" spans="9:15" x14ac:dyDescent="0.25">
      <c r="I5387" s="142"/>
      <c r="O5387" s="142"/>
    </row>
    <row r="5388" spans="9:15" x14ac:dyDescent="0.25">
      <c r="I5388" s="142"/>
      <c r="O5388" s="142"/>
    </row>
    <row r="5389" spans="9:15" x14ac:dyDescent="0.25">
      <c r="I5389" s="142"/>
      <c r="O5389" s="142"/>
    </row>
    <row r="5390" spans="9:15" x14ac:dyDescent="0.25">
      <c r="I5390" s="142"/>
      <c r="O5390" s="142"/>
    </row>
    <row r="5391" spans="9:15" x14ac:dyDescent="0.25">
      <c r="I5391" s="142"/>
      <c r="O5391" s="142"/>
    </row>
    <row r="5392" spans="9:15" x14ac:dyDescent="0.25">
      <c r="I5392" s="142"/>
      <c r="O5392" s="142"/>
    </row>
    <row r="5393" spans="9:15" x14ac:dyDescent="0.25">
      <c r="I5393" s="142"/>
      <c r="O5393" s="142"/>
    </row>
    <row r="5394" spans="9:15" x14ac:dyDescent="0.25">
      <c r="I5394" s="142"/>
      <c r="O5394" s="142"/>
    </row>
    <row r="5395" spans="9:15" x14ac:dyDescent="0.25">
      <c r="I5395" s="142"/>
      <c r="O5395" s="142"/>
    </row>
    <row r="5396" spans="9:15" x14ac:dyDescent="0.25">
      <c r="I5396" s="142"/>
      <c r="O5396" s="142"/>
    </row>
    <row r="5397" spans="9:15" x14ac:dyDescent="0.25">
      <c r="I5397" s="142"/>
      <c r="O5397" s="142"/>
    </row>
    <row r="5398" spans="9:15" x14ac:dyDescent="0.25">
      <c r="I5398" s="142"/>
      <c r="O5398" s="142"/>
    </row>
    <row r="5399" spans="9:15" x14ac:dyDescent="0.25">
      <c r="I5399" s="142"/>
      <c r="O5399" s="142"/>
    </row>
    <row r="5400" spans="9:15" x14ac:dyDescent="0.25">
      <c r="I5400" s="142"/>
      <c r="O5400" s="142"/>
    </row>
    <row r="5401" spans="9:15" x14ac:dyDescent="0.25">
      <c r="I5401" s="142"/>
      <c r="O5401" s="142"/>
    </row>
    <row r="5402" spans="9:15" x14ac:dyDescent="0.25">
      <c r="I5402" s="142"/>
      <c r="O5402" s="142"/>
    </row>
    <row r="5403" spans="9:15" x14ac:dyDescent="0.25">
      <c r="I5403" s="142"/>
      <c r="O5403" s="142"/>
    </row>
    <row r="5404" spans="9:15" x14ac:dyDescent="0.25">
      <c r="I5404" s="142"/>
      <c r="O5404" s="142"/>
    </row>
    <row r="5405" spans="9:15" x14ac:dyDescent="0.25">
      <c r="I5405" s="142"/>
      <c r="O5405" s="142"/>
    </row>
    <row r="5406" spans="9:15" x14ac:dyDescent="0.25">
      <c r="I5406" s="142"/>
      <c r="O5406" s="142"/>
    </row>
    <row r="5407" spans="9:15" x14ac:dyDescent="0.25">
      <c r="I5407" s="142"/>
      <c r="O5407" s="142"/>
    </row>
    <row r="5408" spans="9:15" x14ac:dyDescent="0.25">
      <c r="I5408" s="142"/>
      <c r="O5408" s="142"/>
    </row>
    <row r="5409" spans="9:15" x14ac:dyDescent="0.25">
      <c r="I5409" s="142"/>
      <c r="O5409" s="142"/>
    </row>
    <row r="5410" spans="9:15" x14ac:dyDescent="0.25">
      <c r="I5410" s="142"/>
      <c r="O5410" s="142"/>
    </row>
    <row r="5411" spans="9:15" x14ac:dyDescent="0.25">
      <c r="I5411" s="142"/>
      <c r="O5411" s="142"/>
    </row>
    <row r="5412" spans="9:15" x14ac:dyDescent="0.25">
      <c r="I5412" s="142"/>
      <c r="O5412" s="142"/>
    </row>
    <row r="5413" spans="9:15" x14ac:dyDescent="0.25">
      <c r="I5413" s="142"/>
      <c r="O5413" s="142"/>
    </row>
    <row r="5414" spans="9:15" x14ac:dyDescent="0.25">
      <c r="I5414" s="142"/>
      <c r="O5414" s="142"/>
    </row>
    <row r="5415" spans="9:15" x14ac:dyDescent="0.25">
      <c r="I5415" s="142"/>
      <c r="O5415" s="142"/>
    </row>
    <row r="5416" spans="9:15" x14ac:dyDescent="0.25">
      <c r="I5416" s="142"/>
      <c r="O5416" s="142"/>
    </row>
    <row r="5417" spans="9:15" x14ac:dyDescent="0.25">
      <c r="I5417" s="142"/>
      <c r="O5417" s="142"/>
    </row>
    <row r="5418" spans="9:15" x14ac:dyDescent="0.25">
      <c r="I5418" s="142"/>
      <c r="O5418" s="142"/>
    </row>
    <row r="5419" spans="9:15" x14ac:dyDescent="0.25">
      <c r="I5419" s="142"/>
      <c r="O5419" s="142"/>
    </row>
    <row r="5420" spans="9:15" x14ac:dyDescent="0.25">
      <c r="I5420" s="142"/>
      <c r="O5420" s="142"/>
    </row>
    <row r="5421" spans="9:15" x14ac:dyDescent="0.25">
      <c r="I5421" s="142"/>
      <c r="O5421" s="142"/>
    </row>
    <row r="5422" spans="9:15" x14ac:dyDescent="0.25">
      <c r="I5422" s="142"/>
      <c r="O5422" s="142"/>
    </row>
    <row r="5423" spans="9:15" x14ac:dyDescent="0.25">
      <c r="I5423" s="142"/>
      <c r="O5423" s="142"/>
    </row>
    <row r="5424" spans="9:15" x14ac:dyDescent="0.25">
      <c r="I5424" s="142"/>
      <c r="O5424" s="142"/>
    </row>
    <row r="5425" spans="9:15" x14ac:dyDescent="0.25">
      <c r="I5425" s="142"/>
      <c r="O5425" s="142"/>
    </row>
    <row r="5426" spans="9:15" x14ac:dyDescent="0.25">
      <c r="I5426" s="142"/>
      <c r="O5426" s="142"/>
    </row>
    <row r="5427" spans="9:15" x14ac:dyDescent="0.25">
      <c r="I5427" s="142"/>
      <c r="O5427" s="142"/>
    </row>
    <row r="5428" spans="9:15" x14ac:dyDescent="0.25">
      <c r="I5428" s="142"/>
      <c r="O5428" s="142"/>
    </row>
    <row r="5429" spans="9:15" x14ac:dyDescent="0.25">
      <c r="I5429" s="142"/>
      <c r="O5429" s="142"/>
    </row>
    <row r="5430" spans="9:15" x14ac:dyDescent="0.25">
      <c r="I5430" s="142"/>
      <c r="O5430" s="142"/>
    </row>
    <row r="5431" spans="9:15" x14ac:dyDescent="0.25">
      <c r="I5431" s="142"/>
      <c r="O5431" s="142"/>
    </row>
    <row r="5432" spans="9:15" x14ac:dyDescent="0.25">
      <c r="I5432" s="142"/>
      <c r="O5432" s="142"/>
    </row>
    <row r="5433" spans="9:15" x14ac:dyDescent="0.25">
      <c r="I5433" s="142"/>
      <c r="O5433" s="142"/>
    </row>
    <row r="5434" spans="9:15" x14ac:dyDescent="0.25">
      <c r="I5434" s="142"/>
      <c r="O5434" s="142"/>
    </row>
    <row r="5435" spans="9:15" x14ac:dyDescent="0.25">
      <c r="I5435" s="142"/>
      <c r="O5435" s="142"/>
    </row>
    <row r="5436" spans="9:15" x14ac:dyDescent="0.25">
      <c r="I5436" s="142"/>
      <c r="O5436" s="142"/>
    </row>
    <row r="5437" spans="9:15" x14ac:dyDescent="0.25">
      <c r="I5437" s="142"/>
      <c r="O5437" s="142"/>
    </row>
    <row r="5438" spans="9:15" x14ac:dyDescent="0.25">
      <c r="I5438" s="142"/>
      <c r="O5438" s="142"/>
    </row>
    <row r="5439" spans="9:15" x14ac:dyDescent="0.25">
      <c r="I5439" s="142"/>
      <c r="O5439" s="142"/>
    </row>
    <row r="5440" spans="9:15" x14ac:dyDescent="0.25">
      <c r="I5440" s="142"/>
      <c r="O5440" s="142"/>
    </row>
    <row r="5441" spans="9:15" x14ac:dyDescent="0.25">
      <c r="I5441" s="142"/>
      <c r="O5441" s="142"/>
    </row>
    <row r="5442" spans="9:15" x14ac:dyDescent="0.25">
      <c r="I5442" s="142"/>
      <c r="O5442" s="142"/>
    </row>
    <row r="5443" spans="9:15" x14ac:dyDescent="0.25">
      <c r="I5443" s="142"/>
      <c r="O5443" s="142"/>
    </row>
    <row r="5444" spans="9:15" x14ac:dyDescent="0.25">
      <c r="I5444" s="142"/>
      <c r="O5444" s="142"/>
    </row>
    <row r="5445" spans="9:15" x14ac:dyDescent="0.25">
      <c r="I5445" s="142"/>
      <c r="O5445" s="142"/>
    </row>
    <row r="5446" spans="9:15" x14ac:dyDescent="0.25">
      <c r="I5446" s="142"/>
      <c r="O5446" s="142"/>
    </row>
    <row r="5447" spans="9:15" x14ac:dyDescent="0.25">
      <c r="I5447" s="142"/>
      <c r="O5447" s="142"/>
    </row>
    <row r="5448" spans="9:15" x14ac:dyDescent="0.25">
      <c r="I5448" s="142"/>
      <c r="O5448" s="142"/>
    </row>
    <row r="5449" spans="9:15" x14ac:dyDescent="0.25">
      <c r="I5449" s="142"/>
      <c r="O5449" s="142"/>
    </row>
    <row r="5450" spans="9:15" x14ac:dyDescent="0.25">
      <c r="I5450" s="142"/>
      <c r="O5450" s="142"/>
    </row>
    <row r="5451" spans="9:15" x14ac:dyDescent="0.25">
      <c r="I5451" s="142"/>
      <c r="O5451" s="142"/>
    </row>
    <row r="5452" spans="9:15" x14ac:dyDescent="0.25">
      <c r="I5452" s="142"/>
      <c r="O5452" s="142"/>
    </row>
    <row r="5453" spans="9:15" x14ac:dyDescent="0.25">
      <c r="I5453" s="142"/>
      <c r="O5453" s="142"/>
    </row>
    <row r="5454" spans="9:15" x14ac:dyDescent="0.25">
      <c r="I5454" s="142"/>
      <c r="O5454" s="142"/>
    </row>
    <row r="5455" spans="9:15" x14ac:dyDescent="0.25">
      <c r="I5455" s="142"/>
      <c r="O5455" s="142"/>
    </row>
    <row r="5456" spans="9:15" x14ac:dyDescent="0.25">
      <c r="I5456" s="142"/>
      <c r="O5456" s="142"/>
    </row>
    <row r="5457" spans="9:15" x14ac:dyDescent="0.25">
      <c r="I5457" s="142"/>
      <c r="O5457" s="142"/>
    </row>
    <row r="5458" spans="9:15" x14ac:dyDescent="0.25">
      <c r="I5458" s="142"/>
      <c r="O5458" s="142"/>
    </row>
    <row r="5459" spans="9:15" x14ac:dyDescent="0.25">
      <c r="I5459" s="142"/>
      <c r="O5459" s="142"/>
    </row>
    <row r="5460" spans="9:15" x14ac:dyDescent="0.25">
      <c r="I5460" s="142"/>
      <c r="O5460" s="142"/>
    </row>
    <row r="5461" spans="9:15" x14ac:dyDescent="0.25">
      <c r="I5461" s="142"/>
      <c r="O5461" s="142"/>
    </row>
    <row r="5462" spans="9:15" x14ac:dyDescent="0.25">
      <c r="I5462" s="142"/>
      <c r="O5462" s="142"/>
    </row>
    <row r="5463" spans="9:15" x14ac:dyDescent="0.25">
      <c r="I5463" s="142"/>
      <c r="O5463" s="142"/>
    </row>
    <row r="5464" spans="9:15" x14ac:dyDescent="0.25">
      <c r="I5464" s="142"/>
      <c r="O5464" s="142"/>
    </row>
    <row r="5465" spans="9:15" x14ac:dyDescent="0.25">
      <c r="I5465" s="142"/>
      <c r="O5465" s="142"/>
    </row>
    <row r="5466" spans="9:15" x14ac:dyDescent="0.25">
      <c r="I5466" s="142"/>
      <c r="O5466" s="142"/>
    </row>
    <row r="5467" spans="9:15" x14ac:dyDescent="0.25">
      <c r="I5467" s="142"/>
      <c r="O5467" s="142"/>
    </row>
    <row r="5468" spans="9:15" x14ac:dyDescent="0.25">
      <c r="I5468" s="142"/>
      <c r="O5468" s="142"/>
    </row>
    <row r="5469" spans="9:15" x14ac:dyDescent="0.25">
      <c r="I5469" s="142"/>
      <c r="O5469" s="142"/>
    </row>
    <row r="5470" spans="9:15" x14ac:dyDescent="0.25">
      <c r="I5470" s="142"/>
      <c r="O5470" s="142"/>
    </row>
    <row r="5471" spans="9:15" x14ac:dyDescent="0.25">
      <c r="I5471" s="142"/>
      <c r="O5471" s="142"/>
    </row>
    <row r="5472" spans="9:15" x14ac:dyDescent="0.25">
      <c r="I5472" s="142"/>
      <c r="O5472" s="142"/>
    </row>
    <row r="5473" spans="9:15" x14ac:dyDescent="0.25">
      <c r="I5473" s="142"/>
      <c r="O5473" s="142"/>
    </row>
    <row r="5474" spans="9:15" x14ac:dyDescent="0.25">
      <c r="I5474" s="142"/>
      <c r="O5474" s="142"/>
    </row>
    <row r="5475" spans="9:15" x14ac:dyDescent="0.25">
      <c r="I5475" s="142"/>
      <c r="O5475" s="142"/>
    </row>
    <row r="5476" spans="9:15" x14ac:dyDescent="0.25">
      <c r="I5476" s="142"/>
      <c r="O5476" s="142"/>
    </row>
    <row r="5477" spans="9:15" x14ac:dyDescent="0.25">
      <c r="I5477" s="142"/>
      <c r="O5477" s="142"/>
    </row>
    <row r="5478" spans="9:15" x14ac:dyDescent="0.25">
      <c r="I5478" s="142"/>
      <c r="O5478" s="142"/>
    </row>
    <row r="5479" spans="9:15" x14ac:dyDescent="0.25">
      <c r="I5479" s="142"/>
      <c r="O5479" s="142"/>
    </row>
    <row r="5480" spans="9:15" x14ac:dyDescent="0.25">
      <c r="I5480" s="142"/>
      <c r="O5480" s="142"/>
    </row>
    <row r="5481" spans="9:15" x14ac:dyDescent="0.25">
      <c r="I5481" s="142"/>
      <c r="O5481" s="142"/>
    </row>
    <row r="5482" spans="9:15" x14ac:dyDescent="0.25">
      <c r="I5482" s="142"/>
      <c r="O5482" s="142"/>
    </row>
    <row r="5483" spans="9:15" x14ac:dyDescent="0.25">
      <c r="I5483" s="142"/>
      <c r="O5483" s="142"/>
    </row>
    <row r="5484" spans="9:15" x14ac:dyDescent="0.25">
      <c r="I5484" s="142"/>
      <c r="O5484" s="142"/>
    </row>
    <row r="5485" spans="9:15" x14ac:dyDescent="0.25">
      <c r="I5485" s="142"/>
      <c r="O5485" s="142"/>
    </row>
    <row r="5486" spans="9:15" x14ac:dyDescent="0.25">
      <c r="I5486" s="142"/>
      <c r="O5486" s="142"/>
    </row>
    <row r="5487" spans="9:15" x14ac:dyDescent="0.25">
      <c r="I5487" s="142"/>
      <c r="O5487" s="142"/>
    </row>
    <row r="5488" spans="9:15" x14ac:dyDescent="0.25">
      <c r="I5488" s="142"/>
      <c r="O5488" s="142"/>
    </row>
    <row r="5489" spans="9:15" x14ac:dyDescent="0.25">
      <c r="I5489" s="142"/>
      <c r="O5489" s="142"/>
    </row>
    <row r="5490" spans="9:15" x14ac:dyDescent="0.25">
      <c r="I5490" s="142"/>
      <c r="O5490" s="142"/>
    </row>
    <row r="5491" spans="9:15" x14ac:dyDescent="0.25">
      <c r="I5491" s="142"/>
      <c r="O5491" s="142"/>
    </row>
    <row r="5492" spans="9:15" x14ac:dyDescent="0.25">
      <c r="I5492" s="142"/>
      <c r="O5492" s="142"/>
    </row>
    <row r="5493" spans="9:15" x14ac:dyDescent="0.25">
      <c r="I5493" s="142"/>
      <c r="O5493" s="142"/>
    </row>
    <row r="5494" spans="9:15" x14ac:dyDescent="0.25">
      <c r="I5494" s="142"/>
      <c r="O5494" s="142"/>
    </row>
    <row r="5495" spans="9:15" x14ac:dyDescent="0.25">
      <c r="I5495" s="142"/>
      <c r="O5495" s="142"/>
    </row>
    <row r="5496" spans="9:15" x14ac:dyDescent="0.25">
      <c r="I5496" s="142"/>
      <c r="O5496" s="142"/>
    </row>
    <row r="5497" spans="9:15" x14ac:dyDescent="0.25">
      <c r="I5497" s="142"/>
      <c r="O5497" s="142"/>
    </row>
    <row r="5498" spans="9:15" x14ac:dyDescent="0.25">
      <c r="I5498" s="142"/>
      <c r="O5498" s="142"/>
    </row>
    <row r="5499" spans="9:15" x14ac:dyDescent="0.25">
      <c r="I5499" s="142"/>
      <c r="O5499" s="142"/>
    </row>
    <row r="5500" spans="9:15" x14ac:dyDescent="0.25">
      <c r="I5500" s="142"/>
      <c r="O5500" s="142"/>
    </row>
    <row r="5501" spans="9:15" x14ac:dyDescent="0.25">
      <c r="I5501" s="142"/>
      <c r="O5501" s="142"/>
    </row>
    <row r="5502" spans="9:15" x14ac:dyDescent="0.25">
      <c r="I5502" s="142"/>
      <c r="O5502" s="142"/>
    </row>
    <row r="5503" spans="9:15" x14ac:dyDescent="0.25">
      <c r="I5503" s="142"/>
      <c r="O5503" s="142"/>
    </row>
    <row r="5504" spans="9:15" x14ac:dyDescent="0.25">
      <c r="I5504" s="142"/>
      <c r="O5504" s="142"/>
    </row>
    <row r="5505" spans="9:15" x14ac:dyDescent="0.25">
      <c r="I5505" s="142"/>
      <c r="O5505" s="142"/>
    </row>
    <row r="5506" spans="9:15" x14ac:dyDescent="0.25">
      <c r="I5506" s="142"/>
      <c r="O5506" s="142"/>
    </row>
    <row r="5507" spans="9:15" x14ac:dyDescent="0.25">
      <c r="I5507" s="142"/>
      <c r="O5507" s="142"/>
    </row>
    <row r="5508" spans="9:15" x14ac:dyDescent="0.25">
      <c r="I5508" s="142"/>
      <c r="O5508" s="142"/>
    </row>
    <row r="5509" spans="9:15" x14ac:dyDescent="0.25">
      <c r="I5509" s="142"/>
      <c r="O5509" s="142"/>
    </row>
    <row r="5510" spans="9:15" x14ac:dyDescent="0.25">
      <c r="I5510" s="142"/>
      <c r="O5510" s="142"/>
    </row>
    <row r="5511" spans="9:15" x14ac:dyDescent="0.25">
      <c r="I5511" s="142"/>
      <c r="O5511" s="142"/>
    </row>
    <row r="5512" spans="9:15" x14ac:dyDescent="0.25">
      <c r="I5512" s="142"/>
      <c r="O5512" s="142"/>
    </row>
    <row r="5513" spans="9:15" x14ac:dyDescent="0.25">
      <c r="I5513" s="142"/>
      <c r="O5513" s="142"/>
    </row>
    <row r="5514" spans="9:15" x14ac:dyDescent="0.25">
      <c r="I5514" s="142"/>
      <c r="O5514" s="142"/>
    </row>
    <row r="5515" spans="9:15" x14ac:dyDescent="0.25">
      <c r="I5515" s="142"/>
      <c r="O5515" s="142"/>
    </row>
    <row r="5516" spans="9:15" x14ac:dyDescent="0.25">
      <c r="I5516" s="142"/>
      <c r="O5516" s="142"/>
    </row>
    <row r="5517" spans="9:15" x14ac:dyDescent="0.25">
      <c r="I5517" s="142"/>
      <c r="O5517" s="142"/>
    </row>
    <row r="5518" spans="9:15" x14ac:dyDescent="0.25">
      <c r="I5518" s="142"/>
      <c r="O5518" s="142"/>
    </row>
    <row r="5519" spans="9:15" x14ac:dyDescent="0.25">
      <c r="I5519" s="142"/>
      <c r="O5519" s="142"/>
    </row>
    <row r="5520" spans="9:15" x14ac:dyDescent="0.25">
      <c r="I5520" s="142"/>
      <c r="O5520" s="142"/>
    </row>
    <row r="5521" spans="9:15" x14ac:dyDescent="0.25">
      <c r="I5521" s="142"/>
      <c r="O5521" s="142"/>
    </row>
    <row r="5522" spans="9:15" x14ac:dyDescent="0.25">
      <c r="I5522" s="142"/>
      <c r="O5522" s="142"/>
    </row>
    <row r="5523" spans="9:15" x14ac:dyDescent="0.25">
      <c r="I5523" s="142"/>
      <c r="O5523" s="142"/>
    </row>
    <row r="5524" spans="9:15" x14ac:dyDescent="0.25">
      <c r="I5524" s="142"/>
      <c r="O5524" s="142"/>
    </row>
    <row r="5525" spans="9:15" x14ac:dyDescent="0.25">
      <c r="I5525" s="142"/>
      <c r="O5525" s="142"/>
    </row>
    <row r="5526" spans="9:15" x14ac:dyDescent="0.25">
      <c r="I5526" s="142"/>
      <c r="O5526" s="142"/>
    </row>
    <row r="5527" spans="9:15" x14ac:dyDescent="0.25">
      <c r="I5527" s="142"/>
      <c r="O5527" s="142"/>
    </row>
    <row r="5528" spans="9:15" x14ac:dyDescent="0.25">
      <c r="I5528" s="142"/>
      <c r="O5528" s="142"/>
    </row>
    <row r="5529" spans="9:15" x14ac:dyDescent="0.25">
      <c r="I5529" s="142"/>
      <c r="O5529" s="142"/>
    </row>
    <row r="5530" spans="9:15" x14ac:dyDescent="0.25">
      <c r="I5530" s="142"/>
      <c r="O5530" s="142"/>
    </row>
    <row r="5531" spans="9:15" x14ac:dyDescent="0.25">
      <c r="I5531" s="142"/>
      <c r="O5531" s="142"/>
    </row>
    <row r="5532" spans="9:15" x14ac:dyDescent="0.25">
      <c r="I5532" s="142"/>
      <c r="O5532" s="142"/>
    </row>
    <row r="5533" spans="9:15" x14ac:dyDescent="0.25">
      <c r="I5533" s="142"/>
      <c r="O5533" s="142"/>
    </row>
    <row r="5534" spans="9:15" x14ac:dyDescent="0.25">
      <c r="I5534" s="142"/>
      <c r="O5534" s="142"/>
    </row>
    <row r="5535" spans="9:15" x14ac:dyDescent="0.25">
      <c r="I5535" s="142"/>
      <c r="O5535" s="142"/>
    </row>
    <row r="5536" spans="9:15" x14ac:dyDescent="0.25">
      <c r="I5536" s="142"/>
      <c r="O5536" s="142"/>
    </row>
    <row r="5537" spans="9:15" x14ac:dyDescent="0.25">
      <c r="I5537" s="142"/>
      <c r="O5537" s="142"/>
    </row>
    <row r="5538" spans="9:15" x14ac:dyDescent="0.25">
      <c r="I5538" s="142"/>
      <c r="O5538" s="142"/>
    </row>
    <row r="5539" spans="9:15" x14ac:dyDescent="0.25">
      <c r="I5539" s="142"/>
      <c r="O5539" s="142"/>
    </row>
    <row r="5540" spans="9:15" x14ac:dyDescent="0.25">
      <c r="I5540" s="142"/>
      <c r="O5540" s="142"/>
    </row>
    <row r="5541" spans="9:15" x14ac:dyDescent="0.25">
      <c r="I5541" s="142"/>
      <c r="O5541" s="142"/>
    </row>
    <row r="5542" spans="9:15" x14ac:dyDescent="0.25">
      <c r="I5542" s="142"/>
      <c r="O5542" s="142"/>
    </row>
    <row r="5543" spans="9:15" x14ac:dyDescent="0.25">
      <c r="I5543" s="142"/>
      <c r="O5543" s="142"/>
    </row>
    <row r="5544" spans="9:15" x14ac:dyDescent="0.25">
      <c r="I5544" s="142"/>
      <c r="O5544" s="142"/>
    </row>
    <row r="5545" spans="9:15" x14ac:dyDescent="0.25">
      <c r="I5545" s="142"/>
      <c r="O5545" s="142"/>
    </row>
    <row r="5546" spans="9:15" x14ac:dyDescent="0.25">
      <c r="I5546" s="142"/>
      <c r="O5546" s="142"/>
    </row>
    <row r="5547" spans="9:15" x14ac:dyDescent="0.25">
      <c r="I5547" s="142"/>
      <c r="O5547" s="142"/>
    </row>
    <row r="5548" spans="9:15" x14ac:dyDescent="0.25">
      <c r="I5548" s="142"/>
      <c r="O5548" s="142"/>
    </row>
    <row r="5549" spans="9:15" x14ac:dyDescent="0.25">
      <c r="I5549" s="142"/>
      <c r="O5549" s="142"/>
    </row>
    <row r="5550" spans="9:15" x14ac:dyDescent="0.25">
      <c r="I5550" s="142"/>
      <c r="O5550" s="142"/>
    </row>
    <row r="5551" spans="9:15" x14ac:dyDescent="0.25">
      <c r="I5551" s="142"/>
      <c r="O5551" s="142"/>
    </row>
    <row r="5552" spans="9:15" x14ac:dyDescent="0.25">
      <c r="I5552" s="142"/>
      <c r="O5552" s="142"/>
    </row>
    <row r="5553" spans="9:15" x14ac:dyDescent="0.25">
      <c r="I5553" s="142"/>
      <c r="O5553" s="142"/>
    </row>
    <row r="5554" spans="9:15" x14ac:dyDescent="0.25">
      <c r="I5554" s="142"/>
      <c r="O5554" s="142"/>
    </row>
    <row r="5555" spans="9:15" x14ac:dyDescent="0.25">
      <c r="I5555" s="142"/>
      <c r="O5555" s="142"/>
    </row>
    <row r="5556" spans="9:15" x14ac:dyDescent="0.25">
      <c r="I5556" s="142"/>
      <c r="O5556" s="142"/>
    </row>
    <row r="5557" spans="9:15" x14ac:dyDescent="0.25">
      <c r="I5557" s="142"/>
      <c r="O5557" s="142"/>
    </row>
    <row r="5558" spans="9:15" x14ac:dyDescent="0.25">
      <c r="I5558" s="142"/>
      <c r="O5558" s="142"/>
    </row>
    <row r="5559" spans="9:15" x14ac:dyDescent="0.25">
      <c r="I5559" s="142"/>
      <c r="O5559" s="142"/>
    </row>
    <row r="5560" spans="9:15" x14ac:dyDescent="0.25">
      <c r="I5560" s="142"/>
      <c r="O5560" s="142"/>
    </row>
    <row r="5561" spans="9:15" x14ac:dyDescent="0.25">
      <c r="I5561" s="142"/>
      <c r="O5561" s="142"/>
    </row>
    <row r="5562" spans="9:15" x14ac:dyDescent="0.25">
      <c r="I5562" s="142"/>
      <c r="O5562" s="142"/>
    </row>
    <row r="5563" spans="9:15" x14ac:dyDescent="0.25">
      <c r="I5563" s="142"/>
      <c r="O5563" s="142"/>
    </row>
    <row r="5564" spans="9:15" x14ac:dyDescent="0.25">
      <c r="I5564" s="142"/>
      <c r="O5564" s="142"/>
    </row>
    <row r="5565" spans="9:15" x14ac:dyDescent="0.25">
      <c r="I5565" s="142"/>
      <c r="O5565" s="142"/>
    </row>
    <row r="5566" spans="9:15" x14ac:dyDescent="0.25">
      <c r="I5566" s="142"/>
      <c r="O5566" s="142"/>
    </row>
    <row r="5567" spans="9:15" x14ac:dyDescent="0.25">
      <c r="I5567" s="142"/>
      <c r="O5567" s="142"/>
    </row>
    <row r="5568" spans="9:15" x14ac:dyDescent="0.25">
      <c r="I5568" s="142"/>
      <c r="O5568" s="142"/>
    </row>
    <row r="5569" spans="9:15" x14ac:dyDescent="0.25">
      <c r="I5569" s="142"/>
      <c r="O5569" s="142"/>
    </row>
    <row r="5570" spans="9:15" x14ac:dyDescent="0.25">
      <c r="I5570" s="142"/>
      <c r="O5570" s="142"/>
    </row>
    <row r="5571" spans="9:15" x14ac:dyDescent="0.25">
      <c r="I5571" s="142"/>
      <c r="O5571" s="142"/>
    </row>
    <row r="5572" spans="9:15" x14ac:dyDescent="0.25">
      <c r="I5572" s="142"/>
      <c r="O5572" s="142"/>
    </row>
    <row r="5573" spans="9:15" x14ac:dyDescent="0.25">
      <c r="I5573" s="142"/>
      <c r="O5573" s="142"/>
    </row>
    <row r="5574" spans="9:15" x14ac:dyDescent="0.25">
      <c r="I5574" s="142"/>
      <c r="O5574" s="142"/>
    </row>
    <row r="5575" spans="9:15" x14ac:dyDescent="0.25">
      <c r="I5575" s="142"/>
      <c r="O5575" s="142"/>
    </row>
    <row r="5576" spans="9:15" x14ac:dyDescent="0.25">
      <c r="I5576" s="142"/>
      <c r="O5576" s="142"/>
    </row>
    <row r="5577" spans="9:15" x14ac:dyDescent="0.25">
      <c r="I5577" s="142"/>
      <c r="O5577" s="142"/>
    </row>
    <row r="5578" spans="9:15" x14ac:dyDescent="0.25">
      <c r="I5578" s="142"/>
      <c r="O5578" s="142"/>
    </row>
    <row r="5579" spans="9:15" x14ac:dyDescent="0.25">
      <c r="I5579" s="142"/>
      <c r="O5579" s="142"/>
    </row>
    <row r="5580" spans="9:15" x14ac:dyDescent="0.25">
      <c r="I5580" s="142"/>
      <c r="O5580" s="142"/>
    </row>
    <row r="5581" spans="9:15" x14ac:dyDescent="0.25">
      <c r="I5581" s="142"/>
      <c r="O5581" s="142"/>
    </row>
    <row r="5582" spans="9:15" x14ac:dyDescent="0.25">
      <c r="I5582" s="142"/>
      <c r="O5582" s="142"/>
    </row>
    <row r="5583" spans="9:15" x14ac:dyDescent="0.25">
      <c r="I5583" s="142"/>
      <c r="O5583" s="142"/>
    </row>
    <row r="5584" spans="9:15" x14ac:dyDescent="0.25">
      <c r="I5584" s="142"/>
      <c r="O5584" s="142"/>
    </row>
    <row r="5585" spans="9:15" x14ac:dyDescent="0.25">
      <c r="I5585" s="142"/>
      <c r="O5585" s="142"/>
    </row>
    <row r="5586" spans="9:15" x14ac:dyDescent="0.25">
      <c r="I5586" s="142"/>
      <c r="O5586" s="142"/>
    </row>
    <row r="5587" spans="9:15" x14ac:dyDescent="0.25">
      <c r="I5587" s="142"/>
      <c r="O5587" s="142"/>
    </row>
    <row r="5588" spans="9:15" x14ac:dyDescent="0.25">
      <c r="I5588" s="142"/>
      <c r="O5588" s="142"/>
    </row>
    <row r="5589" spans="9:15" x14ac:dyDescent="0.25">
      <c r="I5589" s="142"/>
      <c r="O5589" s="142"/>
    </row>
    <row r="5590" spans="9:15" x14ac:dyDescent="0.25">
      <c r="I5590" s="142"/>
      <c r="O5590" s="142"/>
    </row>
    <row r="5591" spans="9:15" x14ac:dyDescent="0.25">
      <c r="I5591" s="142"/>
      <c r="O5591" s="142"/>
    </row>
    <row r="5592" spans="9:15" x14ac:dyDescent="0.25">
      <c r="I5592" s="142"/>
      <c r="O5592" s="142"/>
    </row>
    <row r="5593" spans="9:15" x14ac:dyDescent="0.25">
      <c r="I5593" s="142"/>
      <c r="O5593" s="142"/>
    </row>
    <row r="5594" spans="9:15" x14ac:dyDescent="0.25">
      <c r="I5594" s="142"/>
      <c r="O5594" s="142"/>
    </row>
    <row r="5595" spans="9:15" x14ac:dyDescent="0.25">
      <c r="I5595" s="142"/>
      <c r="O5595" s="142"/>
    </row>
    <row r="5596" spans="9:15" x14ac:dyDescent="0.25">
      <c r="I5596" s="142"/>
      <c r="O5596" s="142"/>
    </row>
    <row r="5597" spans="9:15" x14ac:dyDescent="0.25">
      <c r="I5597" s="142"/>
      <c r="O5597" s="142"/>
    </row>
    <row r="5598" spans="9:15" x14ac:dyDescent="0.25">
      <c r="I5598" s="142"/>
      <c r="O5598" s="142"/>
    </row>
    <row r="5599" spans="9:15" x14ac:dyDescent="0.25">
      <c r="I5599" s="142"/>
      <c r="O5599" s="142"/>
    </row>
    <row r="5600" spans="9:15" x14ac:dyDescent="0.25">
      <c r="I5600" s="142"/>
      <c r="O5600" s="142"/>
    </row>
    <row r="5601" spans="9:15" x14ac:dyDescent="0.25">
      <c r="I5601" s="142"/>
      <c r="O5601" s="142"/>
    </row>
    <row r="5602" spans="9:15" x14ac:dyDescent="0.25">
      <c r="I5602" s="142"/>
      <c r="O5602" s="142"/>
    </row>
    <row r="5603" spans="9:15" x14ac:dyDescent="0.25">
      <c r="I5603" s="142"/>
      <c r="O5603" s="142"/>
    </row>
    <row r="5604" spans="9:15" x14ac:dyDescent="0.25">
      <c r="I5604" s="142"/>
      <c r="O5604" s="142"/>
    </row>
    <row r="5605" spans="9:15" x14ac:dyDescent="0.25">
      <c r="I5605" s="142"/>
      <c r="O5605" s="142"/>
    </row>
    <row r="5606" spans="9:15" x14ac:dyDescent="0.25">
      <c r="I5606" s="142"/>
      <c r="O5606" s="142"/>
    </row>
    <row r="5607" spans="9:15" x14ac:dyDescent="0.25">
      <c r="I5607" s="142"/>
      <c r="O5607" s="142"/>
    </row>
    <row r="5608" spans="9:15" x14ac:dyDescent="0.25">
      <c r="I5608" s="142"/>
      <c r="O5608" s="142"/>
    </row>
    <row r="5609" spans="9:15" x14ac:dyDescent="0.25">
      <c r="I5609" s="142"/>
      <c r="O5609" s="142"/>
    </row>
    <row r="5610" spans="9:15" x14ac:dyDescent="0.25">
      <c r="I5610" s="142"/>
      <c r="O5610" s="142"/>
    </row>
    <row r="5611" spans="9:15" x14ac:dyDescent="0.25">
      <c r="I5611" s="142"/>
      <c r="O5611" s="142"/>
    </row>
    <row r="5612" spans="9:15" x14ac:dyDescent="0.25">
      <c r="I5612" s="142"/>
      <c r="O5612" s="142"/>
    </row>
    <row r="5613" spans="9:15" x14ac:dyDescent="0.25">
      <c r="I5613" s="142"/>
      <c r="O5613" s="142"/>
    </row>
    <row r="5614" spans="9:15" x14ac:dyDescent="0.25">
      <c r="I5614" s="142"/>
      <c r="O5614" s="142"/>
    </row>
    <row r="5615" spans="9:15" x14ac:dyDescent="0.25">
      <c r="I5615" s="142"/>
      <c r="O5615" s="142"/>
    </row>
    <row r="5616" spans="9:15" x14ac:dyDescent="0.25">
      <c r="I5616" s="142"/>
      <c r="O5616" s="142"/>
    </row>
    <row r="5617" spans="9:15" x14ac:dyDescent="0.25">
      <c r="I5617" s="142"/>
      <c r="O5617" s="142"/>
    </row>
    <row r="5618" spans="9:15" x14ac:dyDescent="0.25">
      <c r="I5618" s="142"/>
      <c r="O5618" s="142"/>
    </row>
    <row r="5619" spans="9:15" x14ac:dyDescent="0.25">
      <c r="I5619" s="142"/>
      <c r="O5619" s="142"/>
    </row>
    <row r="5620" spans="9:15" x14ac:dyDescent="0.25">
      <c r="I5620" s="142"/>
      <c r="O5620" s="142"/>
    </row>
    <row r="5621" spans="9:15" x14ac:dyDescent="0.25">
      <c r="I5621" s="142"/>
      <c r="O5621" s="142"/>
    </row>
    <row r="5622" spans="9:15" x14ac:dyDescent="0.25">
      <c r="I5622" s="142"/>
      <c r="O5622" s="142"/>
    </row>
    <row r="5623" spans="9:15" x14ac:dyDescent="0.25">
      <c r="I5623" s="142"/>
      <c r="O5623" s="142"/>
    </row>
    <row r="5624" spans="9:15" x14ac:dyDescent="0.25">
      <c r="I5624" s="142"/>
      <c r="O5624" s="142"/>
    </row>
    <row r="5625" spans="9:15" x14ac:dyDescent="0.25">
      <c r="I5625" s="142"/>
      <c r="O5625" s="142"/>
    </row>
    <row r="5626" spans="9:15" x14ac:dyDescent="0.25">
      <c r="I5626" s="142"/>
      <c r="O5626" s="142"/>
    </row>
    <row r="5627" spans="9:15" x14ac:dyDescent="0.25">
      <c r="I5627" s="142"/>
      <c r="O5627" s="142"/>
    </row>
    <row r="5628" spans="9:15" x14ac:dyDescent="0.25">
      <c r="I5628" s="142"/>
      <c r="O5628" s="142"/>
    </row>
    <row r="5629" spans="9:15" x14ac:dyDescent="0.25">
      <c r="I5629" s="142"/>
      <c r="O5629" s="142"/>
    </row>
    <row r="5630" spans="9:15" x14ac:dyDescent="0.25">
      <c r="I5630" s="142"/>
      <c r="O5630" s="142"/>
    </row>
    <row r="5631" spans="9:15" x14ac:dyDescent="0.25">
      <c r="I5631" s="142"/>
      <c r="O5631" s="142"/>
    </row>
    <row r="5632" spans="9:15" x14ac:dyDescent="0.25">
      <c r="I5632" s="142"/>
      <c r="O5632" s="142"/>
    </row>
    <row r="5633" spans="9:15" x14ac:dyDescent="0.25">
      <c r="I5633" s="142"/>
      <c r="O5633" s="142"/>
    </row>
    <row r="5634" spans="9:15" x14ac:dyDescent="0.25">
      <c r="I5634" s="142"/>
      <c r="O5634" s="142"/>
    </row>
    <row r="5635" spans="9:15" x14ac:dyDescent="0.25">
      <c r="I5635" s="142"/>
      <c r="O5635" s="142"/>
    </row>
    <row r="5636" spans="9:15" x14ac:dyDescent="0.25">
      <c r="I5636" s="142"/>
      <c r="O5636" s="142"/>
    </row>
    <row r="5637" spans="9:15" x14ac:dyDescent="0.25">
      <c r="I5637" s="142"/>
      <c r="O5637" s="142"/>
    </row>
    <row r="5638" spans="9:15" x14ac:dyDescent="0.25">
      <c r="I5638" s="142"/>
      <c r="O5638" s="142"/>
    </row>
    <row r="5639" spans="9:15" x14ac:dyDescent="0.25">
      <c r="I5639" s="142"/>
      <c r="O5639" s="142"/>
    </row>
    <row r="5640" spans="9:15" x14ac:dyDescent="0.25">
      <c r="I5640" s="142"/>
      <c r="O5640" s="142"/>
    </row>
    <row r="5641" spans="9:15" x14ac:dyDescent="0.25">
      <c r="I5641" s="142"/>
      <c r="O5641" s="142"/>
    </row>
    <row r="5642" spans="9:15" x14ac:dyDescent="0.25">
      <c r="I5642" s="142"/>
      <c r="O5642" s="142"/>
    </row>
    <row r="5643" spans="9:15" x14ac:dyDescent="0.25">
      <c r="I5643" s="142"/>
      <c r="O5643" s="142"/>
    </row>
    <row r="5644" spans="9:15" x14ac:dyDescent="0.25">
      <c r="I5644" s="142"/>
      <c r="O5644" s="142"/>
    </row>
    <row r="5645" spans="9:15" x14ac:dyDescent="0.25">
      <c r="I5645" s="142"/>
      <c r="O5645" s="142"/>
    </row>
    <row r="5646" spans="9:15" x14ac:dyDescent="0.25">
      <c r="I5646" s="142"/>
      <c r="O5646" s="142"/>
    </row>
    <row r="5647" spans="9:15" x14ac:dyDescent="0.25">
      <c r="I5647" s="142"/>
      <c r="O5647" s="142"/>
    </row>
    <row r="5648" spans="9:15" x14ac:dyDescent="0.25">
      <c r="I5648" s="142"/>
      <c r="O5648" s="142"/>
    </row>
    <row r="5649" spans="9:15" x14ac:dyDescent="0.25">
      <c r="I5649" s="142"/>
      <c r="O5649" s="142"/>
    </row>
    <row r="5650" spans="9:15" x14ac:dyDescent="0.25">
      <c r="I5650" s="142"/>
      <c r="O5650" s="142"/>
    </row>
    <row r="5651" spans="9:15" x14ac:dyDescent="0.25">
      <c r="I5651" s="142"/>
      <c r="O5651" s="142"/>
    </row>
    <row r="5652" spans="9:15" x14ac:dyDescent="0.25">
      <c r="I5652" s="142"/>
      <c r="O5652" s="142"/>
    </row>
    <row r="5653" spans="9:15" x14ac:dyDescent="0.25">
      <c r="I5653" s="142"/>
      <c r="O5653" s="142"/>
    </row>
    <row r="5654" spans="9:15" x14ac:dyDescent="0.25">
      <c r="I5654" s="142"/>
      <c r="O5654" s="142"/>
    </row>
    <row r="5655" spans="9:15" x14ac:dyDescent="0.25">
      <c r="I5655" s="142"/>
      <c r="O5655" s="142"/>
    </row>
    <row r="5656" spans="9:15" x14ac:dyDescent="0.25">
      <c r="I5656" s="142"/>
      <c r="O5656" s="142"/>
    </row>
    <row r="5657" spans="9:15" x14ac:dyDescent="0.25">
      <c r="I5657" s="142"/>
      <c r="O5657" s="142"/>
    </row>
    <row r="5658" spans="9:15" x14ac:dyDescent="0.25">
      <c r="I5658" s="142"/>
      <c r="O5658" s="142"/>
    </row>
    <row r="5659" spans="9:15" x14ac:dyDescent="0.25">
      <c r="I5659" s="142"/>
      <c r="O5659" s="142"/>
    </row>
    <row r="5660" spans="9:15" x14ac:dyDescent="0.25">
      <c r="I5660" s="142"/>
      <c r="O5660" s="142"/>
    </row>
    <row r="5661" spans="9:15" x14ac:dyDescent="0.25">
      <c r="I5661" s="142"/>
      <c r="O5661" s="142"/>
    </row>
    <row r="5662" spans="9:15" x14ac:dyDescent="0.25">
      <c r="I5662" s="142"/>
      <c r="O5662" s="142"/>
    </row>
    <row r="5663" spans="9:15" x14ac:dyDescent="0.25">
      <c r="I5663" s="142"/>
      <c r="O5663" s="142"/>
    </row>
    <row r="5664" spans="9:15" x14ac:dyDescent="0.25">
      <c r="I5664" s="142"/>
      <c r="O5664" s="142"/>
    </row>
    <row r="5665" spans="9:15" x14ac:dyDescent="0.25">
      <c r="I5665" s="142"/>
      <c r="O5665" s="142"/>
    </row>
    <row r="5666" spans="9:15" x14ac:dyDescent="0.25">
      <c r="I5666" s="142"/>
      <c r="O5666" s="142"/>
    </row>
    <row r="5667" spans="9:15" x14ac:dyDescent="0.25">
      <c r="I5667" s="142"/>
      <c r="O5667" s="142"/>
    </row>
    <row r="5668" spans="9:15" x14ac:dyDescent="0.25">
      <c r="I5668" s="142"/>
      <c r="O5668" s="142"/>
    </row>
    <row r="5669" spans="9:15" x14ac:dyDescent="0.25">
      <c r="I5669" s="142"/>
      <c r="O5669" s="142"/>
    </row>
    <row r="5670" spans="9:15" x14ac:dyDescent="0.25">
      <c r="I5670" s="142"/>
      <c r="O5670" s="142"/>
    </row>
    <row r="5671" spans="9:15" x14ac:dyDescent="0.25">
      <c r="I5671" s="142"/>
      <c r="O5671" s="142"/>
    </row>
    <row r="5672" spans="9:15" x14ac:dyDescent="0.25">
      <c r="I5672" s="142"/>
      <c r="O5672" s="142"/>
    </row>
    <row r="5673" spans="9:15" x14ac:dyDescent="0.25">
      <c r="I5673" s="142"/>
      <c r="O5673" s="142"/>
    </row>
    <row r="5674" spans="9:15" x14ac:dyDescent="0.25">
      <c r="I5674" s="142"/>
      <c r="O5674" s="142"/>
    </row>
    <row r="5675" spans="9:15" x14ac:dyDescent="0.25">
      <c r="I5675" s="142"/>
      <c r="O5675" s="142"/>
    </row>
    <row r="5676" spans="9:15" x14ac:dyDescent="0.25">
      <c r="I5676" s="142"/>
      <c r="O5676" s="142"/>
    </row>
    <row r="5677" spans="9:15" x14ac:dyDescent="0.25">
      <c r="I5677" s="142"/>
      <c r="O5677" s="142"/>
    </row>
    <row r="5678" spans="9:15" x14ac:dyDescent="0.25">
      <c r="I5678" s="142"/>
      <c r="O5678" s="142"/>
    </row>
    <row r="5679" spans="9:15" x14ac:dyDescent="0.25">
      <c r="I5679" s="142"/>
      <c r="O5679" s="142"/>
    </row>
    <row r="5680" spans="9:15" x14ac:dyDescent="0.25">
      <c r="I5680" s="142"/>
      <c r="O5680" s="142"/>
    </row>
    <row r="5681" spans="9:15" x14ac:dyDescent="0.25">
      <c r="I5681" s="142"/>
      <c r="O5681" s="142"/>
    </row>
    <row r="5682" spans="9:15" x14ac:dyDescent="0.25">
      <c r="I5682" s="142"/>
      <c r="O5682" s="142"/>
    </row>
    <row r="5683" spans="9:15" x14ac:dyDescent="0.25">
      <c r="I5683" s="142"/>
      <c r="O5683" s="142"/>
    </row>
    <row r="5684" spans="9:15" x14ac:dyDescent="0.25">
      <c r="I5684" s="142"/>
      <c r="O5684" s="142"/>
    </row>
    <row r="5685" spans="9:15" x14ac:dyDescent="0.25">
      <c r="I5685" s="142"/>
      <c r="O5685" s="142"/>
    </row>
    <row r="5686" spans="9:15" x14ac:dyDescent="0.25">
      <c r="I5686" s="142"/>
      <c r="O5686" s="142"/>
    </row>
    <row r="5687" spans="9:15" x14ac:dyDescent="0.25">
      <c r="I5687" s="142"/>
      <c r="O5687" s="142"/>
    </row>
    <row r="5688" spans="9:15" x14ac:dyDescent="0.25">
      <c r="I5688" s="142"/>
      <c r="O5688" s="142"/>
    </row>
    <row r="5689" spans="9:15" x14ac:dyDescent="0.25">
      <c r="I5689" s="142"/>
      <c r="O5689" s="142"/>
    </row>
    <row r="5690" spans="9:15" x14ac:dyDescent="0.25">
      <c r="I5690" s="142"/>
      <c r="O5690" s="142"/>
    </row>
    <row r="5691" spans="9:15" x14ac:dyDescent="0.25">
      <c r="I5691" s="142"/>
      <c r="O5691" s="142"/>
    </row>
    <row r="5692" spans="9:15" x14ac:dyDescent="0.25">
      <c r="I5692" s="142"/>
      <c r="O5692" s="142"/>
    </row>
    <row r="5693" spans="9:15" x14ac:dyDescent="0.25">
      <c r="I5693" s="142"/>
      <c r="O5693" s="142"/>
    </row>
    <row r="5694" spans="9:15" x14ac:dyDescent="0.25">
      <c r="I5694" s="142"/>
      <c r="O5694" s="142"/>
    </row>
    <row r="5695" spans="9:15" x14ac:dyDescent="0.25">
      <c r="I5695" s="142"/>
      <c r="O5695" s="142"/>
    </row>
    <row r="5696" spans="9:15" x14ac:dyDescent="0.25">
      <c r="I5696" s="142"/>
      <c r="O5696" s="142"/>
    </row>
    <row r="5697" spans="9:15" x14ac:dyDescent="0.25">
      <c r="I5697" s="142"/>
      <c r="O5697" s="142"/>
    </row>
    <row r="5698" spans="9:15" x14ac:dyDescent="0.25">
      <c r="I5698" s="142"/>
      <c r="O5698" s="142"/>
    </row>
    <row r="5699" spans="9:15" x14ac:dyDescent="0.25">
      <c r="I5699" s="142"/>
      <c r="O5699" s="142"/>
    </row>
    <row r="5700" spans="9:15" x14ac:dyDescent="0.25">
      <c r="I5700" s="142"/>
      <c r="O5700" s="142"/>
    </row>
    <row r="5701" spans="9:15" x14ac:dyDescent="0.25">
      <c r="I5701" s="142"/>
      <c r="O5701" s="142"/>
    </row>
    <row r="5702" spans="9:15" x14ac:dyDescent="0.25">
      <c r="I5702" s="142"/>
      <c r="O5702" s="142"/>
    </row>
    <row r="5703" spans="9:15" x14ac:dyDescent="0.25">
      <c r="I5703" s="142"/>
      <c r="O5703" s="142"/>
    </row>
    <row r="5704" spans="9:15" x14ac:dyDescent="0.25">
      <c r="I5704" s="142"/>
      <c r="O5704" s="142"/>
    </row>
    <row r="5705" spans="9:15" x14ac:dyDescent="0.25">
      <c r="I5705" s="142"/>
      <c r="O5705" s="142"/>
    </row>
    <row r="5706" spans="9:15" x14ac:dyDescent="0.25">
      <c r="I5706" s="142"/>
      <c r="O5706" s="142"/>
    </row>
    <row r="5707" spans="9:15" x14ac:dyDescent="0.25">
      <c r="I5707" s="142"/>
      <c r="O5707" s="142"/>
    </row>
    <row r="5708" spans="9:15" x14ac:dyDescent="0.25">
      <c r="I5708" s="142"/>
      <c r="O5708" s="142"/>
    </row>
    <row r="5709" spans="9:15" x14ac:dyDescent="0.25">
      <c r="I5709" s="142"/>
      <c r="O5709" s="142"/>
    </row>
    <row r="5710" spans="9:15" x14ac:dyDescent="0.25">
      <c r="I5710" s="142"/>
      <c r="O5710" s="142"/>
    </row>
    <row r="5711" spans="9:15" x14ac:dyDescent="0.25">
      <c r="I5711" s="142"/>
      <c r="O5711" s="142"/>
    </row>
    <row r="5712" spans="9:15" x14ac:dyDescent="0.25">
      <c r="I5712" s="142"/>
      <c r="O5712" s="142"/>
    </row>
    <row r="5713" spans="9:15" x14ac:dyDescent="0.25">
      <c r="I5713" s="142"/>
      <c r="O5713" s="142"/>
    </row>
    <row r="5714" spans="9:15" x14ac:dyDescent="0.25">
      <c r="I5714" s="142"/>
      <c r="O5714" s="142"/>
    </row>
    <row r="5715" spans="9:15" x14ac:dyDescent="0.25">
      <c r="I5715" s="142"/>
      <c r="O5715" s="142"/>
    </row>
    <row r="5716" spans="9:15" x14ac:dyDescent="0.25">
      <c r="I5716" s="142"/>
      <c r="O5716" s="142"/>
    </row>
    <row r="5717" spans="9:15" x14ac:dyDescent="0.25">
      <c r="I5717" s="142"/>
      <c r="O5717" s="142"/>
    </row>
    <row r="5718" spans="9:15" x14ac:dyDescent="0.25">
      <c r="I5718" s="142"/>
      <c r="O5718" s="142"/>
    </row>
    <row r="5719" spans="9:15" x14ac:dyDescent="0.25">
      <c r="I5719" s="142"/>
      <c r="O5719" s="142"/>
    </row>
    <row r="5720" spans="9:15" x14ac:dyDescent="0.25">
      <c r="I5720" s="142"/>
      <c r="O5720" s="142"/>
    </row>
    <row r="5721" spans="9:15" x14ac:dyDescent="0.25">
      <c r="I5721" s="142"/>
      <c r="O5721" s="142"/>
    </row>
    <row r="5722" spans="9:15" x14ac:dyDescent="0.25">
      <c r="I5722" s="142"/>
      <c r="O5722" s="142"/>
    </row>
    <row r="5723" spans="9:15" x14ac:dyDescent="0.25">
      <c r="I5723" s="142"/>
      <c r="O5723" s="142"/>
    </row>
    <row r="5724" spans="9:15" x14ac:dyDescent="0.25">
      <c r="I5724" s="142"/>
      <c r="O5724" s="142"/>
    </row>
    <row r="5725" spans="9:15" x14ac:dyDescent="0.25">
      <c r="I5725" s="142"/>
      <c r="O5725" s="142"/>
    </row>
    <row r="5726" spans="9:15" x14ac:dyDescent="0.25">
      <c r="I5726" s="142"/>
      <c r="O5726" s="142"/>
    </row>
    <row r="5727" spans="9:15" x14ac:dyDescent="0.25">
      <c r="I5727" s="142"/>
      <c r="O5727" s="142"/>
    </row>
    <row r="5728" spans="9:15" x14ac:dyDescent="0.25">
      <c r="I5728" s="142"/>
      <c r="O5728" s="142"/>
    </row>
    <row r="5729" spans="9:15" x14ac:dyDescent="0.25">
      <c r="I5729" s="142"/>
      <c r="O5729" s="142"/>
    </row>
    <row r="5730" spans="9:15" x14ac:dyDescent="0.25">
      <c r="I5730" s="142"/>
      <c r="O5730" s="142"/>
    </row>
    <row r="5731" spans="9:15" x14ac:dyDescent="0.25">
      <c r="I5731" s="142"/>
      <c r="O5731" s="142"/>
    </row>
    <row r="5732" spans="9:15" x14ac:dyDescent="0.25">
      <c r="I5732" s="142"/>
      <c r="O5732" s="142"/>
    </row>
    <row r="5733" spans="9:15" x14ac:dyDescent="0.25">
      <c r="I5733" s="142"/>
      <c r="O5733" s="142"/>
    </row>
    <row r="5734" spans="9:15" x14ac:dyDescent="0.25">
      <c r="I5734" s="142"/>
      <c r="O5734" s="142"/>
    </row>
    <row r="5735" spans="9:15" x14ac:dyDescent="0.25">
      <c r="I5735" s="142"/>
      <c r="O5735" s="142"/>
    </row>
    <row r="5736" spans="9:15" x14ac:dyDescent="0.25">
      <c r="I5736" s="142"/>
      <c r="O5736" s="142"/>
    </row>
    <row r="5737" spans="9:15" x14ac:dyDescent="0.25">
      <c r="I5737" s="142"/>
      <c r="O5737" s="142"/>
    </row>
    <row r="5738" spans="9:15" x14ac:dyDescent="0.25">
      <c r="I5738" s="142"/>
      <c r="O5738" s="142"/>
    </row>
    <row r="5739" spans="9:15" x14ac:dyDescent="0.25">
      <c r="I5739" s="142"/>
      <c r="O5739" s="142"/>
    </row>
    <row r="5740" spans="9:15" x14ac:dyDescent="0.25">
      <c r="I5740" s="142"/>
      <c r="O5740" s="142"/>
    </row>
    <row r="5741" spans="9:15" x14ac:dyDescent="0.25">
      <c r="I5741" s="142"/>
      <c r="O5741" s="142"/>
    </row>
    <row r="5742" spans="9:15" x14ac:dyDescent="0.25">
      <c r="I5742" s="142"/>
      <c r="O5742" s="142"/>
    </row>
    <row r="5743" spans="9:15" x14ac:dyDescent="0.25">
      <c r="I5743" s="142"/>
      <c r="O5743" s="142"/>
    </row>
    <row r="5744" spans="9:15" x14ac:dyDescent="0.25">
      <c r="I5744" s="142"/>
      <c r="O5744" s="142"/>
    </row>
    <row r="5745" spans="9:15" x14ac:dyDescent="0.25">
      <c r="I5745" s="142"/>
      <c r="O5745" s="142"/>
    </row>
    <row r="5746" spans="9:15" x14ac:dyDescent="0.25">
      <c r="I5746" s="142"/>
      <c r="O5746" s="142"/>
    </row>
    <row r="5747" spans="9:15" x14ac:dyDescent="0.25">
      <c r="I5747" s="142"/>
      <c r="O5747" s="142"/>
    </row>
    <row r="5748" spans="9:15" x14ac:dyDescent="0.25">
      <c r="I5748" s="142"/>
      <c r="O5748" s="142"/>
    </row>
    <row r="5749" spans="9:15" x14ac:dyDescent="0.25">
      <c r="I5749" s="142"/>
      <c r="O5749" s="142"/>
    </row>
    <row r="5750" spans="9:15" x14ac:dyDescent="0.25">
      <c r="I5750" s="142"/>
      <c r="O5750" s="142"/>
    </row>
    <row r="5751" spans="9:15" x14ac:dyDescent="0.25">
      <c r="I5751" s="142"/>
      <c r="O5751" s="142"/>
    </row>
    <row r="5752" spans="9:15" x14ac:dyDescent="0.25">
      <c r="I5752" s="142"/>
      <c r="O5752" s="142"/>
    </row>
    <row r="5753" spans="9:15" x14ac:dyDescent="0.25">
      <c r="I5753" s="142"/>
      <c r="O5753" s="142"/>
    </row>
    <row r="5754" spans="9:15" x14ac:dyDescent="0.25">
      <c r="I5754" s="142"/>
      <c r="O5754" s="142"/>
    </row>
    <row r="5755" spans="9:15" x14ac:dyDescent="0.25">
      <c r="I5755" s="142"/>
      <c r="O5755" s="142"/>
    </row>
    <row r="5756" spans="9:15" x14ac:dyDescent="0.25">
      <c r="I5756" s="142"/>
      <c r="O5756" s="142"/>
    </row>
    <row r="5757" spans="9:15" x14ac:dyDescent="0.25">
      <c r="I5757" s="142"/>
      <c r="O5757" s="142"/>
    </row>
    <row r="5758" spans="9:15" x14ac:dyDescent="0.25">
      <c r="I5758" s="142"/>
      <c r="O5758" s="142"/>
    </row>
    <row r="5759" spans="9:15" x14ac:dyDescent="0.25">
      <c r="I5759" s="142"/>
      <c r="O5759" s="142"/>
    </row>
    <row r="5760" spans="9:15" x14ac:dyDescent="0.25">
      <c r="I5760" s="142"/>
      <c r="O5760" s="142"/>
    </row>
    <row r="5761" spans="9:15" x14ac:dyDescent="0.25">
      <c r="I5761" s="142"/>
      <c r="O5761" s="142"/>
    </row>
    <row r="5762" spans="9:15" x14ac:dyDescent="0.25">
      <c r="I5762" s="142"/>
      <c r="O5762" s="142"/>
    </row>
    <row r="5763" spans="9:15" x14ac:dyDescent="0.25">
      <c r="I5763" s="142"/>
      <c r="O5763" s="142"/>
    </row>
    <row r="5764" spans="9:15" x14ac:dyDescent="0.25">
      <c r="I5764" s="142"/>
      <c r="O5764" s="142"/>
    </row>
    <row r="5765" spans="9:15" x14ac:dyDescent="0.25">
      <c r="I5765" s="142"/>
      <c r="O5765" s="142"/>
    </row>
    <row r="5766" spans="9:15" x14ac:dyDescent="0.25">
      <c r="I5766" s="142"/>
      <c r="O5766" s="142"/>
    </row>
    <row r="5767" spans="9:15" x14ac:dyDescent="0.25">
      <c r="I5767" s="142"/>
      <c r="O5767" s="142"/>
    </row>
    <row r="5768" spans="9:15" x14ac:dyDescent="0.25">
      <c r="I5768" s="142"/>
      <c r="O5768" s="142"/>
    </row>
    <row r="5769" spans="9:15" x14ac:dyDescent="0.25">
      <c r="I5769" s="142"/>
      <c r="O5769" s="142"/>
    </row>
    <row r="5770" spans="9:15" x14ac:dyDescent="0.25">
      <c r="I5770" s="142"/>
      <c r="O5770" s="142"/>
    </row>
    <row r="5771" spans="9:15" x14ac:dyDescent="0.25">
      <c r="I5771" s="142"/>
      <c r="O5771" s="142"/>
    </row>
    <row r="5772" spans="9:15" x14ac:dyDescent="0.25">
      <c r="I5772" s="142"/>
      <c r="O5772" s="142"/>
    </row>
    <row r="5773" spans="9:15" x14ac:dyDescent="0.25">
      <c r="I5773" s="142"/>
      <c r="O5773" s="142"/>
    </row>
    <row r="5774" spans="9:15" x14ac:dyDescent="0.25">
      <c r="I5774" s="142"/>
      <c r="O5774" s="142"/>
    </row>
    <row r="5775" spans="9:15" x14ac:dyDescent="0.25">
      <c r="I5775" s="142"/>
      <c r="O5775" s="142"/>
    </row>
    <row r="5776" spans="9:15" x14ac:dyDescent="0.25">
      <c r="I5776" s="142"/>
      <c r="O5776" s="142"/>
    </row>
    <row r="5777" spans="9:15" x14ac:dyDescent="0.25">
      <c r="I5777" s="142"/>
      <c r="O5777" s="142"/>
    </row>
    <row r="5778" spans="9:15" x14ac:dyDescent="0.25">
      <c r="I5778" s="142"/>
      <c r="O5778" s="142"/>
    </row>
    <row r="5779" spans="9:15" x14ac:dyDescent="0.25">
      <c r="I5779" s="142"/>
      <c r="O5779" s="142"/>
    </row>
    <row r="5780" spans="9:15" x14ac:dyDescent="0.25">
      <c r="I5780" s="142"/>
      <c r="O5780" s="142"/>
    </row>
    <row r="5781" spans="9:15" x14ac:dyDescent="0.25">
      <c r="I5781" s="142"/>
      <c r="O5781" s="142"/>
    </row>
    <row r="5782" spans="9:15" x14ac:dyDescent="0.25">
      <c r="I5782" s="142"/>
      <c r="O5782" s="142"/>
    </row>
    <row r="5783" spans="9:15" x14ac:dyDescent="0.25">
      <c r="I5783" s="142"/>
      <c r="O5783" s="142"/>
    </row>
    <row r="5784" spans="9:15" x14ac:dyDescent="0.25">
      <c r="I5784" s="142"/>
      <c r="O5784" s="142"/>
    </row>
    <row r="5785" spans="9:15" x14ac:dyDescent="0.25">
      <c r="I5785" s="142"/>
      <c r="O5785" s="142"/>
    </row>
    <row r="5786" spans="9:15" x14ac:dyDescent="0.25">
      <c r="I5786" s="142"/>
      <c r="O5786" s="142"/>
    </row>
    <row r="5787" spans="9:15" x14ac:dyDescent="0.25">
      <c r="I5787" s="142"/>
      <c r="O5787" s="142"/>
    </row>
    <row r="5788" spans="9:15" x14ac:dyDescent="0.25">
      <c r="I5788" s="142"/>
      <c r="O5788" s="142"/>
    </row>
    <row r="5789" spans="9:15" x14ac:dyDescent="0.25">
      <c r="I5789" s="142"/>
      <c r="O5789" s="142"/>
    </row>
    <row r="5790" spans="9:15" x14ac:dyDescent="0.25">
      <c r="I5790" s="142"/>
      <c r="O5790" s="142"/>
    </row>
    <row r="5791" spans="9:15" x14ac:dyDescent="0.25">
      <c r="I5791" s="142"/>
      <c r="O5791" s="142"/>
    </row>
    <row r="5792" spans="9:15" x14ac:dyDescent="0.25">
      <c r="I5792" s="142"/>
      <c r="O5792" s="142"/>
    </row>
    <row r="5793" spans="9:15" x14ac:dyDescent="0.25">
      <c r="I5793" s="142"/>
      <c r="O5793" s="142"/>
    </row>
    <row r="5794" spans="9:15" x14ac:dyDescent="0.25">
      <c r="I5794" s="142"/>
      <c r="O5794" s="142"/>
    </row>
    <row r="5795" spans="9:15" x14ac:dyDescent="0.25">
      <c r="I5795" s="142"/>
      <c r="O5795" s="142"/>
    </row>
    <row r="5796" spans="9:15" x14ac:dyDescent="0.25">
      <c r="I5796" s="142"/>
      <c r="O5796" s="142"/>
    </row>
    <row r="5797" spans="9:15" x14ac:dyDescent="0.25">
      <c r="I5797" s="142"/>
      <c r="O5797" s="142"/>
    </row>
    <row r="5798" spans="9:15" x14ac:dyDescent="0.25">
      <c r="I5798" s="142"/>
      <c r="O5798" s="142"/>
    </row>
    <row r="5799" spans="9:15" x14ac:dyDescent="0.25">
      <c r="I5799" s="142"/>
      <c r="O5799" s="142"/>
    </row>
    <row r="5800" spans="9:15" x14ac:dyDescent="0.25">
      <c r="I5800" s="142"/>
      <c r="O5800" s="142"/>
    </row>
    <row r="5801" spans="9:15" x14ac:dyDescent="0.25">
      <c r="I5801" s="142"/>
      <c r="O5801" s="142"/>
    </row>
    <row r="5802" spans="9:15" x14ac:dyDescent="0.25">
      <c r="I5802" s="142"/>
      <c r="O5802" s="142"/>
    </row>
    <row r="5803" spans="9:15" x14ac:dyDescent="0.25">
      <c r="I5803" s="142"/>
      <c r="O5803" s="142"/>
    </row>
    <row r="5804" spans="9:15" x14ac:dyDescent="0.25">
      <c r="I5804" s="142"/>
      <c r="O5804" s="142"/>
    </row>
    <row r="5805" spans="9:15" x14ac:dyDescent="0.25">
      <c r="I5805" s="142"/>
      <c r="O5805" s="142"/>
    </row>
    <row r="5806" spans="9:15" x14ac:dyDescent="0.25">
      <c r="I5806" s="142"/>
      <c r="O5806" s="142"/>
    </row>
    <row r="5807" spans="9:15" x14ac:dyDescent="0.25">
      <c r="I5807" s="142"/>
      <c r="O5807" s="142"/>
    </row>
    <row r="5808" spans="9:15" x14ac:dyDescent="0.25">
      <c r="I5808" s="142"/>
      <c r="O5808" s="142"/>
    </row>
    <row r="5809" spans="9:15" x14ac:dyDescent="0.25">
      <c r="I5809" s="142"/>
      <c r="O5809" s="142"/>
    </row>
    <row r="5810" spans="9:15" x14ac:dyDescent="0.25">
      <c r="I5810" s="142"/>
      <c r="O5810" s="142"/>
    </row>
    <row r="5811" spans="9:15" x14ac:dyDescent="0.25">
      <c r="I5811" s="142"/>
      <c r="O5811" s="142"/>
    </row>
    <row r="5812" spans="9:15" x14ac:dyDescent="0.25">
      <c r="I5812" s="142"/>
      <c r="O5812" s="142"/>
    </row>
    <row r="5813" spans="9:15" x14ac:dyDescent="0.25">
      <c r="I5813" s="142"/>
      <c r="O5813" s="142"/>
    </row>
    <row r="5814" spans="9:15" x14ac:dyDescent="0.25">
      <c r="I5814" s="142"/>
      <c r="O5814" s="142"/>
    </row>
    <row r="5815" spans="9:15" x14ac:dyDescent="0.25">
      <c r="I5815" s="142"/>
      <c r="O5815" s="142"/>
    </row>
    <row r="5816" spans="9:15" x14ac:dyDescent="0.25">
      <c r="I5816" s="142"/>
      <c r="O5816" s="142"/>
    </row>
    <row r="5817" spans="9:15" x14ac:dyDescent="0.25">
      <c r="I5817" s="142"/>
      <c r="O5817" s="142"/>
    </row>
    <row r="5818" spans="9:15" x14ac:dyDescent="0.25">
      <c r="I5818" s="142"/>
      <c r="O5818" s="142"/>
    </row>
    <row r="5819" spans="9:15" x14ac:dyDescent="0.25">
      <c r="I5819" s="142"/>
      <c r="O5819" s="142"/>
    </row>
    <row r="5820" spans="9:15" x14ac:dyDescent="0.25">
      <c r="I5820" s="142"/>
      <c r="O5820" s="142"/>
    </row>
    <row r="5821" spans="9:15" x14ac:dyDescent="0.25">
      <c r="I5821" s="142"/>
      <c r="O5821" s="142"/>
    </row>
    <row r="5822" spans="9:15" x14ac:dyDescent="0.25">
      <c r="I5822" s="142"/>
      <c r="O5822" s="142"/>
    </row>
    <row r="5823" spans="9:15" x14ac:dyDescent="0.25">
      <c r="I5823" s="142"/>
      <c r="O5823" s="142"/>
    </row>
    <row r="5824" spans="9:15" x14ac:dyDescent="0.25">
      <c r="I5824" s="142"/>
      <c r="O5824" s="142"/>
    </row>
    <row r="5825" spans="9:15" x14ac:dyDescent="0.25">
      <c r="I5825" s="142"/>
      <c r="O5825" s="142"/>
    </row>
    <row r="5826" spans="9:15" x14ac:dyDescent="0.25">
      <c r="I5826" s="142"/>
      <c r="O5826" s="142"/>
    </row>
    <row r="5827" spans="9:15" x14ac:dyDescent="0.25">
      <c r="I5827" s="142"/>
      <c r="O5827" s="142"/>
    </row>
    <row r="5828" spans="9:15" x14ac:dyDescent="0.25">
      <c r="I5828" s="142"/>
      <c r="O5828" s="142"/>
    </row>
    <row r="5829" spans="9:15" x14ac:dyDescent="0.25">
      <c r="I5829" s="142"/>
      <c r="O5829" s="142"/>
    </row>
    <row r="5830" spans="9:15" x14ac:dyDescent="0.25">
      <c r="I5830" s="142"/>
      <c r="O5830" s="142"/>
    </row>
    <row r="5831" spans="9:15" x14ac:dyDescent="0.25">
      <c r="I5831" s="142"/>
      <c r="O5831" s="142"/>
    </row>
    <row r="5832" spans="9:15" x14ac:dyDescent="0.25">
      <c r="I5832" s="142"/>
      <c r="O5832" s="142"/>
    </row>
    <row r="5833" spans="9:15" x14ac:dyDescent="0.25">
      <c r="I5833" s="142"/>
      <c r="O5833" s="142"/>
    </row>
    <row r="5834" spans="9:15" x14ac:dyDescent="0.25">
      <c r="I5834" s="142"/>
      <c r="O5834" s="142"/>
    </row>
    <row r="5835" spans="9:15" x14ac:dyDescent="0.25">
      <c r="I5835" s="142"/>
      <c r="O5835" s="142"/>
    </row>
    <row r="5836" spans="9:15" x14ac:dyDescent="0.25">
      <c r="I5836" s="142"/>
      <c r="O5836" s="142"/>
    </row>
    <row r="5837" spans="9:15" x14ac:dyDescent="0.25">
      <c r="I5837" s="142"/>
      <c r="O5837" s="142"/>
    </row>
    <row r="5838" spans="9:15" x14ac:dyDescent="0.25">
      <c r="I5838" s="142"/>
      <c r="O5838" s="142"/>
    </row>
    <row r="5839" spans="9:15" x14ac:dyDescent="0.25">
      <c r="I5839" s="142"/>
      <c r="O5839" s="142"/>
    </row>
    <row r="5840" spans="9:15" x14ac:dyDescent="0.25">
      <c r="I5840" s="142"/>
      <c r="O5840" s="142"/>
    </row>
    <row r="5841" spans="9:15" x14ac:dyDescent="0.25">
      <c r="I5841" s="142"/>
      <c r="O5841" s="142"/>
    </row>
    <row r="5842" spans="9:15" x14ac:dyDescent="0.25">
      <c r="I5842" s="142"/>
      <c r="O5842" s="142"/>
    </row>
    <row r="5843" spans="9:15" x14ac:dyDescent="0.25">
      <c r="I5843" s="142"/>
      <c r="O5843" s="142"/>
    </row>
    <row r="5844" spans="9:15" x14ac:dyDescent="0.25">
      <c r="I5844" s="142"/>
      <c r="O5844" s="142"/>
    </row>
    <row r="5845" spans="9:15" x14ac:dyDescent="0.25">
      <c r="I5845" s="142"/>
      <c r="O5845" s="142"/>
    </row>
    <row r="5846" spans="9:15" x14ac:dyDescent="0.25">
      <c r="I5846" s="142"/>
      <c r="O5846" s="142"/>
    </row>
    <row r="5847" spans="9:15" x14ac:dyDescent="0.25">
      <c r="I5847" s="142"/>
      <c r="O5847" s="142"/>
    </row>
    <row r="5848" spans="9:15" x14ac:dyDescent="0.25">
      <c r="I5848" s="142"/>
      <c r="O5848" s="142"/>
    </row>
    <row r="5849" spans="9:15" x14ac:dyDescent="0.25">
      <c r="I5849" s="142"/>
      <c r="O5849" s="142"/>
    </row>
    <row r="5850" spans="9:15" x14ac:dyDescent="0.25">
      <c r="I5850" s="142"/>
      <c r="O5850" s="142"/>
    </row>
    <row r="5851" spans="9:15" x14ac:dyDescent="0.25">
      <c r="I5851" s="142"/>
      <c r="O5851" s="142"/>
    </row>
    <row r="5852" spans="9:15" x14ac:dyDescent="0.25">
      <c r="I5852" s="142"/>
      <c r="O5852" s="142"/>
    </row>
    <row r="5853" spans="9:15" x14ac:dyDescent="0.25">
      <c r="I5853" s="142"/>
      <c r="O5853" s="142"/>
    </row>
    <row r="5854" spans="9:15" x14ac:dyDescent="0.25">
      <c r="I5854" s="142"/>
      <c r="O5854" s="142"/>
    </row>
    <row r="5855" spans="9:15" x14ac:dyDescent="0.25">
      <c r="I5855" s="142"/>
      <c r="O5855" s="142"/>
    </row>
    <row r="5856" spans="9:15" x14ac:dyDescent="0.25">
      <c r="I5856" s="142"/>
      <c r="O5856" s="142"/>
    </row>
    <row r="5857" spans="9:15" x14ac:dyDescent="0.25">
      <c r="I5857" s="142"/>
      <c r="O5857" s="142"/>
    </row>
    <row r="5858" spans="9:15" x14ac:dyDescent="0.25">
      <c r="I5858" s="142"/>
      <c r="O5858" s="142"/>
    </row>
    <row r="5859" spans="9:15" x14ac:dyDescent="0.25">
      <c r="I5859" s="142"/>
      <c r="O5859" s="142"/>
    </row>
    <row r="5860" spans="9:15" x14ac:dyDescent="0.25">
      <c r="I5860" s="142"/>
      <c r="O5860" s="142"/>
    </row>
    <row r="5861" spans="9:15" x14ac:dyDescent="0.25">
      <c r="I5861" s="142"/>
      <c r="O5861" s="142"/>
    </row>
    <row r="5862" spans="9:15" x14ac:dyDescent="0.25">
      <c r="I5862" s="142"/>
      <c r="O5862" s="142"/>
    </row>
    <row r="5863" spans="9:15" x14ac:dyDescent="0.25">
      <c r="I5863" s="142"/>
      <c r="O5863" s="142"/>
    </row>
    <row r="5864" spans="9:15" x14ac:dyDescent="0.25">
      <c r="I5864" s="142"/>
      <c r="O5864" s="142"/>
    </row>
    <row r="5865" spans="9:15" x14ac:dyDescent="0.25">
      <c r="I5865" s="142"/>
      <c r="O5865" s="142"/>
    </row>
    <row r="5866" spans="9:15" x14ac:dyDescent="0.25">
      <c r="I5866" s="142"/>
      <c r="O5866" s="142"/>
    </row>
    <row r="5867" spans="9:15" x14ac:dyDescent="0.25">
      <c r="I5867" s="142"/>
      <c r="O5867" s="142"/>
    </row>
    <row r="5868" spans="9:15" x14ac:dyDescent="0.25">
      <c r="I5868" s="142"/>
      <c r="O5868" s="142"/>
    </row>
    <row r="5869" spans="9:15" x14ac:dyDescent="0.25">
      <c r="I5869" s="142"/>
      <c r="O5869" s="142"/>
    </row>
    <row r="5870" spans="9:15" x14ac:dyDescent="0.25">
      <c r="I5870" s="142"/>
      <c r="O5870" s="142"/>
    </row>
    <row r="5871" spans="9:15" x14ac:dyDescent="0.25">
      <c r="I5871" s="142"/>
      <c r="O5871" s="142"/>
    </row>
    <row r="5872" spans="9:15" x14ac:dyDescent="0.25">
      <c r="I5872" s="142"/>
      <c r="O5872" s="142"/>
    </row>
    <row r="5873" spans="9:15" x14ac:dyDescent="0.25">
      <c r="I5873" s="142"/>
      <c r="O5873" s="142"/>
    </row>
    <row r="5874" spans="9:15" x14ac:dyDescent="0.25">
      <c r="I5874" s="142"/>
      <c r="O5874" s="142"/>
    </row>
    <row r="5875" spans="9:15" x14ac:dyDescent="0.25">
      <c r="I5875" s="142"/>
      <c r="O5875" s="142"/>
    </row>
    <row r="5876" spans="9:15" x14ac:dyDescent="0.25">
      <c r="I5876" s="142"/>
      <c r="O5876" s="142"/>
    </row>
    <row r="5877" spans="9:15" x14ac:dyDescent="0.25">
      <c r="I5877" s="142"/>
      <c r="O5877" s="142"/>
    </row>
    <row r="5878" spans="9:15" x14ac:dyDescent="0.25">
      <c r="I5878" s="142"/>
      <c r="O5878" s="142"/>
    </row>
    <row r="5879" spans="9:15" x14ac:dyDescent="0.25">
      <c r="I5879" s="142"/>
      <c r="O5879" s="142"/>
    </row>
    <row r="5880" spans="9:15" x14ac:dyDescent="0.25">
      <c r="I5880" s="142"/>
      <c r="O5880" s="142"/>
    </row>
    <row r="5881" spans="9:15" x14ac:dyDescent="0.25">
      <c r="I5881" s="142"/>
      <c r="O5881" s="142"/>
    </row>
    <row r="5882" spans="9:15" x14ac:dyDescent="0.25">
      <c r="I5882" s="142"/>
      <c r="O5882" s="142"/>
    </row>
    <row r="5883" spans="9:15" x14ac:dyDescent="0.25">
      <c r="I5883" s="142"/>
      <c r="O5883" s="142"/>
    </row>
    <row r="5884" spans="9:15" x14ac:dyDescent="0.25">
      <c r="I5884" s="142"/>
      <c r="O5884" s="142"/>
    </row>
    <row r="5885" spans="9:15" x14ac:dyDescent="0.25">
      <c r="I5885" s="142"/>
      <c r="O5885" s="142"/>
    </row>
    <row r="5886" spans="9:15" x14ac:dyDescent="0.25">
      <c r="I5886" s="142"/>
      <c r="O5886" s="142"/>
    </row>
    <row r="5887" spans="9:15" x14ac:dyDescent="0.25">
      <c r="I5887" s="142"/>
      <c r="O5887" s="142"/>
    </row>
    <row r="5888" spans="9:15" x14ac:dyDescent="0.25">
      <c r="I5888" s="142"/>
      <c r="O5888" s="142"/>
    </row>
    <row r="5889" spans="9:15" x14ac:dyDescent="0.25">
      <c r="I5889" s="142"/>
      <c r="O5889" s="142"/>
    </row>
    <row r="5890" spans="9:15" x14ac:dyDescent="0.25">
      <c r="I5890" s="142"/>
      <c r="O5890" s="142"/>
    </row>
    <row r="5891" spans="9:15" x14ac:dyDescent="0.25">
      <c r="I5891" s="142"/>
      <c r="O5891" s="142"/>
    </row>
    <row r="5892" spans="9:15" x14ac:dyDescent="0.25">
      <c r="I5892" s="142"/>
      <c r="O5892" s="142"/>
    </row>
    <row r="5893" spans="9:15" x14ac:dyDescent="0.25">
      <c r="I5893" s="142"/>
      <c r="O5893" s="142"/>
    </row>
    <row r="5894" spans="9:15" x14ac:dyDescent="0.25">
      <c r="I5894" s="142"/>
      <c r="O5894" s="142"/>
    </row>
    <row r="5895" spans="9:15" x14ac:dyDescent="0.25">
      <c r="I5895" s="142"/>
      <c r="O5895" s="142"/>
    </row>
    <row r="5896" spans="9:15" x14ac:dyDescent="0.25">
      <c r="I5896" s="142"/>
      <c r="O5896" s="142"/>
    </row>
    <row r="5897" spans="9:15" x14ac:dyDescent="0.25">
      <c r="I5897" s="142"/>
      <c r="O5897" s="142"/>
    </row>
    <row r="5898" spans="9:15" x14ac:dyDescent="0.25">
      <c r="I5898" s="142"/>
      <c r="O5898" s="142"/>
    </row>
    <row r="5899" spans="9:15" x14ac:dyDescent="0.25">
      <c r="I5899" s="142"/>
      <c r="O5899" s="142"/>
    </row>
    <row r="5900" spans="9:15" x14ac:dyDescent="0.25">
      <c r="I5900" s="142"/>
      <c r="O5900" s="142"/>
    </row>
    <row r="5901" spans="9:15" x14ac:dyDescent="0.25">
      <c r="I5901" s="142"/>
      <c r="O5901" s="142"/>
    </row>
    <row r="5902" spans="9:15" x14ac:dyDescent="0.25">
      <c r="I5902" s="142"/>
      <c r="O5902" s="142"/>
    </row>
    <row r="5903" spans="9:15" x14ac:dyDescent="0.25">
      <c r="I5903" s="142"/>
      <c r="O5903" s="142"/>
    </row>
    <row r="5904" spans="9:15" x14ac:dyDescent="0.25">
      <c r="I5904" s="142"/>
      <c r="O5904" s="142"/>
    </row>
    <row r="5905" spans="9:15" x14ac:dyDescent="0.25">
      <c r="I5905" s="142"/>
      <c r="O5905" s="142"/>
    </row>
    <row r="5906" spans="9:15" x14ac:dyDescent="0.25">
      <c r="I5906" s="142"/>
      <c r="O5906" s="142"/>
    </row>
    <row r="5907" spans="9:15" x14ac:dyDescent="0.25">
      <c r="I5907" s="142"/>
      <c r="O5907" s="142"/>
    </row>
    <row r="5908" spans="9:15" x14ac:dyDescent="0.25">
      <c r="I5908" s="142"/>
      <c r="O5908" s="142"/>
    </row>
    <row r="5909" spans="9:15" x14ac:dyDescent="0.25">
      <c r="I5909" s="142"/>
      <c r="O5909" s="142"/>
    </row>
    <row r="5910" spans="9:15" x14ac:dyDescent="0.25">
      <c r="I5910" s="142"/>
      <c r="O5910" s="142"/>
    </row>
    <row r="5911" spans="9:15" x14ac:dyDescent="0.25">
      <c r="I5911" s="142"/>
      <c r="O5911" s="142"/>
    </row>
    <row r="5912" spans="9:15" x14ac:dyDescent="0.25">
      <c r="I5912" s="142"/>
      <c r="O5912" s="142"/>
    </row>
    <row r="5913" spans="9:15" x14ac:dyDescent="0.25">
      <c r="I5913" s="142"/>
      <c r="O5913" s="142"/>
    </row>
    <row r="5914" spans="9:15" x14ac:dyDescent="0.25">
      <c r="I5914" s="142"/>
      <c r="O5914" s="142"/>
    </row>
    <row r="5915" spans="9:15" x14ac:dyDescent="0.25">
      <c r="I5915" s="142"/>
      <c r="O5915" s="142"/>
    </row>
    <row r="5916" spans="9:15" x14ac:dyDescent="0.25">
      <c r="I5916" s="142"/>
      <c r="O5916" s="142"/>
    </row>
    <row r="5917" spans="9:15" x14ac:dyDescent="0.25">
      <c r="I5917" s="142"/>
      <c r="O5917" s="142"/>
    </row>
    <row r="5918" spans="9:15" x14ac:dyDescent="0.25">
      <c r="I5918" s="142"/>
      <c r="O5918" s="142"/>
    </row>
    <row r="5919" spans="9:15" x14ac:dyDescent="0.25">
      <c r="I5919" s="142"/>
      <c r="O5919" s="142"/>
    </row>
    <row r="5920" spans="9:15" x14ac:dyDescent="0.25">
      <c r="I5920" s="142"/>
      <c r="O5920" s="142"/>
    </row>
    <row r="5921" spans="9:15" x14ac:dyDescent="0.25">
      <c r="I5921" s="142"/>
      <c r="O5921" s="142"/>
    </row>
    <row r="5922" spans="9:15" x14ac:dyDescent="0.25">
      <c r="I5922" s="142"/>
      <c r="O5922" s="142"/>
    </row>
    <row r="5923" spans="9:15" x14ac:dyDescent="0.25">
      <c r="I5923" s="142"/>
      <c r="O5923" s="142"/>
    </row>
    <row r="5924" spans="9:15" x14ac:dyDescent="0.25">
      <c r="I5924" s="142"/>
      <c r="O5924" s="142"/>
    </row>
    <row r="5925" spans="9:15" x14ac:dyDescent="0.25">
      <c r="I5925" s="142"/>
      <c r="O5925" s="142"/>
    </row>
    <row r="5926" spans="9:15" x14ac:dyDescent="0.25">
      <c r="I5926" s="142"/>
      <c r="O5926" s="142"/>
    </row>
    <row r="5927" spans="9:15" x14ac:dyDescent="0.25">
      <c r="I5927" s="142"/>
      <c r="O5927" s="142"/>
    </row>
    <row r="5928" spans="9:15" x14ac:dyDescent="0.25">
      <c r="I5928" s="142"/>
      <c r="O5928" s="142"/>
    </row>
    <row r="5929" spans="9:15" x14ac:dyDescent="0.25">
      <c r="I5929" s="142"/>
      <c r="O5929" s="142"/>
    </row>
    <row r="5930" spans="9:15" x14ac:dyDescent="0.25">
      <c r="I5930" s="142"/>
      <c r="O5930" s="142"/>
    </row>
    <row r="5931" spans="9:15" x14ac:dyDescent="0.25">
      <c r="I5931" s="142"/>
      <c r="O5931" s="142"/>
    </row>
    <row r="5932" spans="9:15" x14ac:dyDescent="0.25">
      <c r="I5932" s="142"/>
      <c r="O5932" s="142"/>
    </row>
    <row r="5933" spans="9:15" x14ac:dyDescent="0.25">
      <c r="I5933" s="142"/>
      <c r="O5933" s="142"/>
    </row>
    <row r="5934" spans="9:15" x14ac:dyDescent="0.25">
      <c r="I5934" s="142"/>
      <c r="O5934" s="142"/>
    </row>
    <row r="5935" spans="9:15" x14ac:dyDescent="0.25">
      <c r="I5935" s="142"/>
      <c r="O5935" s="142"/>
    </row>
    <row r="5936" spans="9:15" x14ac:dyDescent="0.25">
      <c r="I5936" s="142"/>
      <c r="O5936" s="142"/>
    </row>
    <row r="5937" spans="9:15" x14ac:dyDescent="0.25">
      <c r="I5937" s="142"/>
      <c r="O5937" s="142"/>
    </row>
    <row r="5938" spans="9:15" x14ac:dyDescent="0.25">
      <c r="I5938" s="142"/>
      <c r="O5938" s="142"/>
    </row>
    <row r="5939" spans="9:15" x14ac:dyDescent="0.25">
      <c r="I5939" s="142"/>
      <c r="O5939" s="142"/>
    </row>
    <row r="5940" spans="9:15" x14ac:dyDescent="0.25">
      <c r="I5940" s="142"/>
      <c r="O5940" s="142"/>
    </row>
    <row r="5941" spans="9:15" x14ac:dyDescent="0.25">
      <c r="I5941" s="142"/>
      <c r="O5941" s="142"/>
    </row>
    <row r="5942" spans="9:15" x14ac:dyDescent="0.25">
      <c r="I5942" s="142"/>
      <c r="O5942" s="142"/>
    </row>
    <row r="5943" spans="9:15" x14ac:dyDescent="0.25">
      <c r="I5943" s="142"/>
      <c r="O5943" s="142"/>
    </row>
    <row r="5944" spans="9:15" x14ac:dyDescent="0.25">
      <c r="I5944" s="142"/>
      <c r="O5944" s="142"/>
    </row>
    <row r="5945" spans="9:15" x14ac:dyDescent="0.25">
      <c r="I5945" s="142"/>
      <c r="O5945" s="142"/>
    </row>
    <row r="5946" spans="9:15" x14ac:dyDescent="0.25">
      <c r="I5946" s="142"/>
      <c r="O5946" s="142"/>
    </row>
    <row r="5947" spans="9:15" x14ac:dyDescent="0.25">
      <c r="I5947" s="142"/>
      <c r="O5947" s="142"/>
    </row>
    <row r="5948" spans="9:15" x14ac:dyDescent="0.25">
      <c r="I5948" s="142"/>
      <c r="O5948" s="142"/>
    </row>
    <row r="5949" spans="9:15" x14ac:dyDescent="0.25">
      <c r="I5949" s="142"/>
      <c r="O5949" s="142"/>
    </row>
    <row r="5950" spans="9:15" x14ac:dyDescent="0.25">
      <c r="I5950" s="142"/>
      <c r="O5950" s="142"/>
    </row>
    <row r="5951" spans="9:15" x14ac:dyDescent="0.25">
      <c r="I5951" s="142"/>
      <c r="O5951" s="142"/>
    </row>
    <row r="5952" spans="9:15" x14ac:dyDescent="0.25">
      <c r="I5952" s="142"/>
      <c r="O5952" s="142"/>
    </row>
    <row r="5953" spans="9:15" x14ac:dyDescent="0.25">
      <c r="I5953" s="142"/>
      <c r="O5953" s="142"/>
    </row>
    <row r="5954" spans="9:15" x14ac:dyDescent="0.25">
      <c r="I5954" s="142"/>
      <c r="O5954" s="142"/>
    </row>
    <row r="5955" spans="9:15" x14ac:dyDescent="0.25">
      <c r="I5955" s="142"/>
      <c r="O5955" s="142"/>
    </row>
    <row r="5956" spans="9:15" x14ac:dyDescent="0.25">
      <c r="I5956" s="142"/>
      <c r="O5956" s="142"/>
    </row>
    <row r="5957" spans="9:15" x14ac:dyDescent="0.25">
      <c r="I5957" s="142"/>
      <c r="O5957" s="142"/>
    </row>
    <row r="5958" spans="9:15" x14ac:dyDescent="0.25">
      <c r="I5958" s="142"/>
      <c r="O5958" s="142"/>
    </row>
    <row r="5959" spans="9:15" x14ac:dyDescent="0.25">
      <c r="I5959" s="142"/>
      <c r="O5959" s="142"/>
    </row>
    <row r="5960" spans="9:15" x14ac:dyDescent="0.25">
      <c r="I5960" s="142"/>
      <c r="O5960" s="142"/>
    </row>
    <row r="5961" spans="9:15" x14ac:dyDescent="0.25">
      <c r="I5961" s="142"/>
      <c r="O5961" s="142"/>
    </row>
    <row r="5962" spans="9:15" x14ac:dyDescent="0.25">
      <c r="I5962" s="142"/>
      <c r="O5962" s="142"/>
    </row>
    <row r="5963" spans="9:15" x14ac:dyDescent="0.25">
      <c r="I5963" s="142"/>
      <c r="O5963" s="142"/>
    </row>
    <row r="5964" spans="9:15" x14ac:dyDescent="0.25">
      <c r="I5964" s="142"/>
      <c r="O5964" s="142"/>
    </row>
    <row r="5965" spans="9:15" x14ac:dyDescent="0.25">
      <c r="I5965" s="142"/>
      <c r="O5965" s="142"/>
    </row>
    <row r="5966" spans="9:15" x14ac:dyDescent="0.25">
      <c r="I5966" s="142"/>
      <c r="O5966" s="142"/>
    </row>
    <row r="5967" spans="9:15" x14ac:dyDescent="0.25">
      <c r="I5967" s="142"/>
      <c r="O5967" s="142"/>
    </row>
    <row r="5968" spans="9:15" x14ac:dyDescent="0.25">
      <c r="I5968" s="142"/>
      <c r="O5968" s="142"/>
    </row>
    <row r="5969" spans="9:15" x14ac:dyDescent="0.25">
      <c r="I5969" s="142"/>
      <c r="O5969" s="142"/>
    </row>
    <row r="5970" spans="9:15" x14ac:dyDescent="0.25">
      <c r="I5970" s="142"/>
      <c r="O5970" s="142"/>
    </row>
    <row r="5971" spans="9:15" x14ac:dyDescent="0.25">
      <c r="I5971" s="142"/>
      <c r="O5971" s="142"/>
    </row>
    <row r="5972" spans="9:15" x14ac:dyDescent="0.25">
      <c r="I5972" s="142"/>
      <c r="O5972" s="142"/>
    </row>
    <row r="5973" spans="9:15" x14ac:dyDescent="0.25">
      <c r="I5973" s="142"/>
      <c r="O5973" s="142"/>
    </row>
    <row r="5974" spans="9:15" x14ac:dyDescent="0.25">
      <c r="I5974" s="142"/>
      <c r="O5974" s="142"/>
    </row>
    <row r="5975" spans="9:15" x14ac:dyDescent="0.25">
      <c r="I5975" s="142"/>
      <c r="O5975" s="142"/>
    </row>
    <row r="5976" spans="9:15" x14ac:dyDescent="0.25">
      <c r="I5976" s="142"/>
      <c r="O5976" s="142"/>
    </row>
    <row r="5977" spans="9:15" x14ac:dyDescent="0.25">
      <c r="I5977" s="142"/>
      <c r="O5977" s="142"/>
    </row>
    <row r="5978" spans="9:15" x14ac:dyDescent="0.25">
      <c r="I5978" s="142"/>
      <c r="O5978" s="142"/>
    </row>
    <row r="5979" spans="9:15" x14ac:dyDescent="0.25">
      <c r="I5979" s="142"/>
      <c r="O5979" s="142"/>
    </row>
    <row r="5980" spans="9:15" x14ac:dyDescent="0.25">
      <c r="I5980" s="142"/>
      <c r="O5980" s="142"/>
    </row>
    <row r="5981" spans="9:15" x14ac:dyDescent="0.25">
      <c r="I5981" s="142"/>
      <c r="O5981" s="142"/>
    </row>
    <row r="5982" spans="9:15" x14ac:dyDescent="0.25">
      <c r="I5982" s="142"/>
      <c r="O5982" s="142"/>
    </row>
    <row r="5983" spans="9:15" x14ac:dyDescent="0.25">
      <c r="I5983" s="142"/>
      <c r="O5983" s="142"/>
    </row>
    <row r="5984" spans="9:15" x14ac:dyDescent="0.25">
      <c r="I5984" s="142"/>
      <c r="O5984" s="142"/>
    </row>
    <row r="5985" spans="9:15" x14ac:dyDescent="0.25">
      <c r="I5985" s="142"/>
      <c r="O5985" s="142"/>
    </row>
    <row r="5986" spans="9:15" x14ac:dyDescent="0.25">
      <c r="I5986" s="142"/>
      <c r="O5986" s="142"/>
    </row>
    <row r="5987" spans="9:15" x14ac:dyDescent="0.25">
      <c r="I5987" s="142"/>
      <c r="O5987" s="142"/>
    </row>
    <row r="5988" spans="9:15" x14ac:dyDescent="0.25">
      <c r="I5988" s="142"/>
      <c r="O5988" s="142"/>
    </row>
    <row r="5989" spans="9:15" x14ac:dyDescent="0.25">
      <c r="I5989" s="142"/>
      <c r="O5989" s="142"/>
    </row>
    <row r="5990" spans="9:15" x14ac:dyDescent="0.25">
      <c r="I5990" s="142"/>
      <c r="O5990" s="142"/>
    </row>
    <row r="5991" spans="9:15" x14ac:dyDescent="0.25">
      <c r="I5991" s="142"/>
      <c r="O5991" s="142"/>
    </row>
    <row r="5992" spans="9:15" x14ac:dyDescent="0.25">
      <c r="I5992" s="142"/>
      <c r="O5992" s="142"/>
    </row>
    <row r="5993" spans="9:15" x14ac:dyDescent="0.25">
      <c r="I5993" s="142"/>
      <c r="O5993" s="142"/>
    </row>
    <row r="5994" spans="9:15" x14ac:dyDescent="0.25">
      <c r="I5994" s="142"/>
      <c r="O5994" s="142"/>
    </row>
    <row r="5995" spans="9:15" x14ac:dyDescent="0.25">
      <c r="I5995" s="142"/>
      <c r="O5995" s="142"/>
    </row>
    <row r="5996" spans="9:15" x14ac:dyDescent="0.25">
      <c r="I5996" s="142"/>
      <c r="O5996" s="142"/>
    </row>
    <row r="5997" spans="9:15" x14ac:dyDescent="0.25">
      <c r="I5997" s="142"/>
      <c r="O5997" s="142"/>
    </row>
    <row r="5998" spans="9:15" x14ac:dyDescent="0.25">
      <c r="I5998" s="142"/>
      <c r="O5998" s="142"/>
    </row>
    <row r="5999" spans="9:15" x14ac:dyDescent="0.25">
      <c r="I5999" s="142"/>
      <c r="O5999" s="142"/>
    </row>
    <row r="6000" spans="9:15" x14ac:dyDescent="0.25">
      <c r="I6000" s="142"/>
      <c r="O6000" s="142"/>
    </row>
    <row r="6001" spans="9:15" x14ac:dyDescent="0.25">
      <c r="I6001" s="142"/>
      <c r="O6001" s="142"/>
    </row>
    <row r="6002" spans="9:15" x14ac:dyDescent="0.25">
      <c r="I6002" s="142"/>
      <c r="O6002" s="142"/>
    </row>
    <row r="6003" spans="9:15" x14ac:dyDescent="0.25">
      <c r="I6003" s="142"/>
      <c r="O6003" s="142"/>
    </row>
    <row r="6004" spans="9:15" x14ac:dyDescent="0.25">
      <c r="I6004" s="142"/>
      <c r="O6004" s="142"/>
    </row>
    <row r="6005" spans="9:15" x14ac:dyDescent="0.25">
      <c r="I6005" s="142"/>
      <c r="O6005" s="142"/>
    </row>
    <row r="6006" spans="9:15" x14ac:dyDescent="0.25">
      <c r="I6006" s="142"/>
      <c r="O6006" s="142"/>
    </row>
    <row r="6007" spans="9:15" x14ac:dyDescent="0.25">
      <c r="I6007" s="142"/>
      <c r="O6007" s="142"/>
    </row>
    <row r="6008" spans="9:15" x14ac:dyDescent="0.25">
      <c r="I6008" s="142"/>
      <c r="O6008" s="142"/>
    </row>
    <row r="6009" spans="9:15" x14ac:dyDescent="0.25">
      <c r="I6009" s="142"/>
      <c r="O6009" s="142"/>
    </row>
    <row r="6010" spans="9:15" x14ac:dyDescent="0.25">
      <c r="I6010" s="142"/>
      <c r="O6010" s="142"/>
    </row>
    <row r="6011" spans="9:15" x14ac:dyDescent="0.25">
      <c r="I6011" s="142"/>
      <c r="O6011" s="142"/>
    </row>
    <row r="6012" spans="9:15" x14ac:dyDescent="0.25">
      <c r="I6012" s="142"/>
      <c r="O6012" s="142"/>
    </row>
    <row r="6013" spans="9:15" x14ac:dyDescent="0.25">
      <c r="I6013" s="142"/>
      <c r="O6013" s="142"/>
    </row>
    <row r="6014" spans="9:15" x14ac:dyDescent="0.25">
      <c r="I6014" s="142"/>
      <c r="O6014" s="142"/>
    </row>
    <row r="6015" spans="9:15" x14ac:dyDescent="0.25">
      <c r="I6015" s="142"/>
      <c r="O6015" s="142"/>
    </row>
    <row r="6016" spans="9:15" x14ac:dyDescent="0.25">
      <c r="I6016" s="142"/>
      <c r="O6016" s="142"/>
    </row>
    <row r="6017" spans="9:15" x14ac:dyDescent="0.25">
      <c r="I6017" s="142"/>
      <c r="O6017" s="142"/>
    </row>
    <row r="6018" spans="9:15" x14ac:dyDescent="0.25">
      <c r="I6018" s="142"/>
      <c r="O6018" s="142"/>
    </row>
    <row r="6019" spans="9:15" x14ac:dyDescent="0.25">
      <c r="I6019" s="142"/>
      <c r="O6019" s="142"/>
    </row>
    <row r="6020" spans="9:15" x14ac:dyDescent="0.25">
      <c r="I6020" s="142"/>
      <c r="O6020" s="142"/>
    </row>
    <row r="6021" spans="9:15" x14ac:dyDescent="0.25">
      <c r="I6021" s="142"/>
      <c r="O6021" s="142"/>
    </row>
    <row r="6022" spans="9:15" x14ac:dyDescent="0.25">
      <c r="I6022" s="142"/>
      <c r="O6022" s="142"/>
    </row>
    <row r="6023" spans="9:15" x14ac:dyDescent="0.25">
      <c r="I6023" s="142"/>
      <c r="O6023" s="142"/>
    </row>
    <row r="6024" spans="9:15" x14ac:dyDescent="0.25">
      <c r="I6024" s="142"/>
      <c r="O6024" s="142"/>
    </row>
    <row r="6025" spans="9:15" x14ac:dyDescent="0.25">
      <c r="I6025" s="142"/>
      <c r="O6025" s="142"/>
    </row>
    <row r="6026" spans="9:15" x14ac:dyDescent="0.25">
      <c r="I6026" s="142"/>
      <c r="O6026" s="142"/>
    </row>
    <row r="6027" spans="9:15" x14ac:dyDescent="0.25">
      <c r="I6027" s="142"/>
      <c r="O6027" s="142"/>
    </row>
    <row r="6028" spans="9:15" x14ac:dyDescent="0.25">
      <c r="I6028" s="142"/>
      <c r="O6028" s="142"/>
    </row>
    <row r="6029" spans="9:15" x14ac:dyDescent="0.25">
      <c r="I6029" s="142"/>
      <c r="O6029" s="142"/>
    </row>
    <row r="6030" spans="9:15" x14ac:dyDescent="0.25">
      <c r="I6030" s="142"/>
      <c r="O6030" s="142"/>
    </row>
    <row r="6031" spans="9:15" x14ac:dyDescent="0.25">
      <c r="I6031" s="142"/>
      <c r="O6031" s="142"/>
    </row>
    <row r="6032" spans="9:15" x14ac:dyDescent="0.25">
      <c r="I6032" s="142"/>
      <c r="O6032" s="142"/>
    </row>
    <row r="6033" spans="9:15" x14ac:dyDescent="0.25">
      <c r="I6033" s="142"/>
      <c r="O6033" s="142"/>
    </row>
    <row r="6034" spans="9:15" x14ac:dyDescent="0.25">
      <c r="I6034" s="142"/>
      <c r="O6034" s="142"/>
    </row>
    <row r="6035" spans="9:15" x14ac:dyDescent="0.25">
      <c r="I6035" s="142"/>
      <c r="O6035" s="142"/>
    </row>
    <row r="6036" spans="9:15" x14ac:dyDescent="0.25">
      <c r="I6036" s="142"/>
      <c r="O6036" s="142"/>
    </row>
    <row r="6037" spans="9:15" x14ac:dyDescent="0.25">
      <c r="I6037" s="142"/>
      <c r="O6037" s="142"/>
    </row>
    <row r="6038" spans="9:15" x14ac:dyDescent="0.25">
      <c r="I6038" s="142"/>
      <c r="O6038" s="142"/>
    </row>
    <row r="6039" spans="9:15" x14ac:dyDescent="0.25">
      <c r="I6039" s="142"/>
      <c r="O6039" s="142"/>
    </row>
    <row r="6040" spans="9:15" x14ac:dyDescent="0.25">
      <c r="I6040" s="142"/>
      <c r="O6040" s="142"/>
    </row>
    <row r="6041" spans="9:15" x14ac:dyDescent="0.25">
      <c r="I6041" s="142"/>
      <c r="O6041" s="142"/>
    </row>
    <row r="6042" spans="9:15" x14ac:dyDescent="0.25">
      <c r="I6042" s="142"/>
      <c r="O6042" s="142"/>
    </row>
    <row r="6043" spans="9:15" x14ac:dyDescent="0.25">
      <c r="I6043" s="142"/>
      <c r="O6043" s="142"/>
    </row>
    <row r="6044" spans="9:15" x14ac:dyDescent="0.25">
      <c r="I6044" s="142"/>
      <c r="O6044" s="142"/>
    </row>
    <row r="6045" spans="9:15" x14ac:dyDescent="0.25">
      <c r="I6045" s="142"/>
      <c r="O6045" s="142"/>
    </row>
    <row r="6046" spans="9:15" x14ac:dyDescent="0.25">
      <c r="I6046" s="142"/>
      <c r="O6046" s="142"/>
    </row>
    <row r="6047" spans="9:15" x14ac:dyDescent="0.25">
      <c r="I6047" s="142"/>
      <c r="O6047" s="142"/>
    </row>
    <row r="6048" spans="9:15" x14ac:dyDescent="0.25">
      <c r="I6048" s="142"/>
      <c r="O6048" s="142"/>
    </row>
    <row r="6049" spans="9:15" x14ac:dyDescent="0.25">
      <c r="I6049" s="142"/>
      <c r="O6049" s="142"/>
    </row>
    <row r="6050" spans="9:15" x14ac:dyDescent="0.25">
      <c r="I6050" s="142"/>
      <c r="O6050" s="142"/>
    </row>
    <row r="6051" spans="9:15" x14ac:dyDescent="0.25">
      <c r="I6051" s="142"/>
      <c r="O6051" s="142"/>
    </row>
    <row r="6052" spans="9:15" x14ac:dyDescent="0.25">
      <c r="I6052" s="142"/>
      <c r="O6052" s="142"/>
    </row>
    <row r="6053" spans="9:15" x14ac:dyDescent="0.25">
      <c r="I6053" s="142"/>
      <c r="O6053" s="142"/>
    </row>
    <row r="6054" spans="9:15" x14ac:dyDescent="0.25">
      <c r="I6054" s="142"/>
      <c r="O6054" s="142"/>
    </row>
    <row r="6055" spans="9:15" x14ac:dyDescent="0.25">
      <c r="I6055" s="142"/>
      <c r="O6055" s="142"/>
    </row>
    <row r="6056" spans="9:15" x14ac:dyDescent="0.25">
      <c r="I6056" s="142"/>
      <c r="O6056" s="142"/>
    </row>
    <row r="6057" spans="9:15" x14ac:dyDescent="0.25">
      <c r="I6057" s="142"/>
      <c r="O6057" s="142"/>
    </row>
    <row r="6058" spans="9:15" x14ac:dyDescent="0.25">
      <c r="I6058" s="142"/>
      <c r="O6058" s="142"/>
    </row>
    <row r="6059" spans="9:15" x14ac:dyDescent="0.25">
      <c r="I6059" s="142"/>
      <c r="O6059" s="142"/>
    </row>
    <row r="6060" spans="9:15" x14ac:dyDescent="0.25">
      <c r="I6060" s="142"/>
      <c r="O6060" s="142"/>
    </row>
    <row r="6061" spans="9:15" x14ac:dyDescent="0.25">
      <c r="I6061" s="142"/>
      <c r="O6061" s="142"/>
    </row>
    <row r="6062" spans="9:15" x14ac:dyDescent="0.25">
      <c r="I6062" s="142"/>
      <c r="O6062" s="142"/>
    </row>
    <row r="6063" spans="9:15" x14ac:dyDescent="0.25">
      <c r="I6063" s="142"/>
      <c r="O6063" s="142"/>
    </row>
    <row r="6064" spans="9:15" x14ac:dyDescent="0.25">
      <c r="I6064" s="142"/>
      <c r="O6064" s="142"/>
    </row>
    <row r="6065" spans="9:15" x14ac:dyDescent="0.25">
      <c r="I6065" s="142"/>
      <c r="O6065" s="142"/>
    </row>
    <row r="6066" spans="9:15" x14ac:dyDescent="0.25">
      <c r="I6066" s="142"/>
      <c r="O6066" s="142"/>
    </row>
    <row r="6067" spans="9:15" x14ac:dyDescent="0.25">
      <c r="I6067" s="142"/>
      <c r="O6067" s="142"/>
    </row>
    <row r="6068" spans="9:15" x14ac:dyDescent="0.25">
      <c r="I6068" s="142"/>
      <c r="O6068" s="142"/>
    </row>
    <row r="6069" spans="9:15" x14ac:dyDescent="0.25">
      <c r="I6069" s="142"/>
      <c r="O6069" s="142"/>
    </row>
    <row r="6070" spans="9:15" x14ac:dyDescent="0.25">
      <c r="I6070" s="142"/>
      <c r="O6070" s="142"/>
    </row>
    <row r="6071" spans="9:15" x14ac:dyDescent="0.25">
      <c r="I6071" s="142"/>
      <c r="O6071" s="142"/>
    </row>
    <row r="6072" spans="9:15" x14ac:dyDescent="0.25">
      <c r="I6072" s="142"/>
      <c r="O6072" s="142"/>
    </row>
    <row r="6073" spans="9:15" x14ac:dyDescent="0.25">
      <c r="I6073" s="142"/>
      <c r="O6073" s="142"/>
    </row>
    <row r="6074" spans="9:15" x14ac:dyDescent="0.25">
      <c r="I6074" s="142"/>
      <c r="O6074" s="142"/>
    </row>
    <row r="6075" spans="9:15" x14ac:dyDescent="0.25">
      <c r="I6075" s="142"/>
      <c r="O6075" s="142"/>
    </row>
    <row r="6076" spans="9:15" x14ac:dyDescent="0.25">
      <c r="I6076" s="142"/>
      <c r="O6076" s="142"/>
    </row>
    <row r="6077" spans="9:15" x14ac:dyDescent="0.25">
      <c r="I6077" s="142"/>
      <c r="O6077" s="142"/>
    </row>
    <row r="6078" spans="9:15" x14ac:dyDescent="0.25">
      <c r="I6078" s="142"/>
      <c r="O6078" s="142"/>
    </row>
    <row r="6079" spans="9:15" x14ac:dyDescent="0.25">
      <c r="I6079" s="142"/>
      <c r="O6079" s="142"/>
    </row>
    <row r="6080" spans="9:15" x14ac:dyDescent="0.25">
      <c r="I6080" s="142"/>
      <c r="O6080" s="142"/>
    </row>
    <row r="6081" spans="9:15" x14ac:dyDescent="0.25">
      <c r="I6081" s="142"/>
      <c r="O6081" s="142"/>
    </row>
    <row r="6082" spans="9:15" x14ac:dyDescent="0.25">
      <c r="I6082" s="142"/>
      <c r="O6082" s="142"/>
    </row>
    <row r="6083" spans="9:15" x14ac:dyDescent="0.25">
      <c r="I6083" s="142"/>
      <c r="O6083" s="142"/>
    </row>
    <row r="6084" spans="9:15" x14ac:dyDescent="0.25">
      <c r="I6084" s="142"/>
      <c r="O6084" s="142"/>
    </row>
    <row r="6085" spans="9:15" x14ac:dyDescent="0.25">
      <c r="I6085" s="142"/>
      <c r="O6085" s="142"/>
    </row>
    <row r="6086" spans="9:15" x14ac:dyDescent="0.25">
      <c r="I6086" s="142"/>
      <c r="O6086" s="142"/>
    </row>
    <row r="6087" spans="9:15" x14ac:dyDescent="0.25">
      <c r="I6087" s="142"/>
      <c r="O6087" s="142"/>
    </row>
    <row r="6088" spans="9:15" x14ac:dyDescent="0.25">
      <c r="I6088" s="142"/>
      <c r="O6088" s="142"/>
    </row>
    <row r="6089" spans="9:15" x14ac:dyDescent="0.25">
      <c r="I6089" s="142"/>
      <c r="O6089" s="142"/>
    </row>
    <row r="6090" spans="9:15" x14ac:dyDescent="0.25">
      <c r="I6090" s="142"/>
      <c r="O6090" s="142"/>
    </row>
    <row r="6091" spans="9:15" x14ac:dyDescent="0.25">
      <c r="I6091" s="142"/>
      <c r="O6091" s="142"/>
    </row>
    <row r="6092" spans="9:15" x14ac:dyDescent="0.25">
      <c r="I6092" s="142"/>
      <c r="O6092" s="142"/>
    </row>
    <row r="6093" spans="9:15" x14ac:dyDescent="0.25">
      <c r="I6093" s="142"/>
      <c r="O6093" s="142"/>
    </row>
    <row r="6094" spans="9:15" x14ac:dyDescent="0.25">
      <c r="I6094" s="142"/>
      <c r="O6094" s="142"/>
    </row>
    <row r="6095" spans="9:15" x14ac:dyDescent="0.25">
      <c r="I6095" s="142"/>
      <c r="O6095" s="142"/>
    </row>
    <row r="6096" spans="9:15" x14ac:dyDescent="0.25">
      <c r="I6096" s="142"/>
      <c r="O6096" s="142"/>
    </row>
    <row r="6097" spans="9:15" x14ac:dyDescent="0.25">
      <c r="I6097" s="142"/>
      <c r="O6097" s="142"/>
    </row>
    <row r="6098" spans="9:15" x14ac:dyDescent="0.25">
      <c r="I6098" s="142"/>
      <c r="O6098" s="142"/>
    </row>
    <row r="6099" spans="9:15" x14ac:dyDescent="0.25">
      <c r="I6099" s="142"/>
      <c r="O6099" s="142"/>
    </row>
    <row r="6100" spans="9:15" x14ac:dyDescent="0.25">
      <c r="I6100" s="142"/>
      <c r="O6100" s="142"/>
    </row>
    <row r="6101" spans="9:15" x14ac:dyDescent="0.25">
      <c r="I6101" s="142"/>
      <c r="O6101" s="142"/>
    </row>
    <row r="6102" spans="9:15" x14ac:dyDescent="0.25">
      <c r="I6102" s="142"/>
      <c r="O6102" s="142"/>
    </row>
    <row r="6103" spans="9:15" x14ac:dyDescent="0.25">
      <c r="I6103" s="142"/>
      <c r="O6103" s="142"/>
    </row>
    <row r="6104" spans="9:15" x14ac:dyDescent="0.25">
      <c r="I6104" s="142"/>
      <c r="O6104" s="142"/>
    </row>
    <row r="6105" spans="9:15" x14ac:dyDescent="0.25">
      <c r="I6105" s="142"/>
      <c r="O6105" s="142"/>
    </row>
    <row r="6106" spans="9:15" x14ac:dyDescent="0.25">
      <c r="I6106" s="142"/>
      <c r="O6106" s="142"/>
    </row>
    <row r="6107" spans="9:15" x14ac:dyDescent="0.25">
      <c r="I6107" s="142"/>
      <c r="O6107" s="142"/>
    </row>
    <row r="6108" spans="9:15" x14ac:dyDescent="0.25">
      <c r="I6108" s="142"/>
      <c r="O6108" s="142"/>
    </row>
    <row r="6109" spans="9:15" x14ac:dyDescent="0.25">
      <c r="I6109" s="142"/>
      <c r="O6109" s="142"/>
    </row>
    <row r="6110" spans="9:15" x14ac:dyDescent="0.25">
      <c r="I6110" s="142"/>
      <c r="O6110" s="142"/>
    </row>
    <row r="6111" spans="9:15" x14ac:dyDescent="0.25">
      <c r="I6111" s="142"/>
      <c r="O6111" s="142"/>
    </row>
    <row r="6112" spans="9:15" x14ac:dyDescent="0.25">
      <c r="I6112" s="142"/>
      <c r="O6112" s="142"/>
    </row>
    <row r="6113" spans="9:15" x14ac:dyDescent="0.25">
      <c r="I6113" s="142"/>
      <c r="O6113" s="142"/>
    </row>
    <row r="6114" spans="9:15" x14ac:dyDescent="0.25">
      <c r="I6114" s="142"/>
      <c r="O6114" s="142"/>
    </row>
    <row r="6115" spans="9:15" x14ac:dyDescent="0.25">
      <c r="I6115" s="142"/>
      <c r="O6115" s="142"/>
    </row>
    <row r="6116" spans="9:15" x14ac:dyDescent="0.25">
      <c r="I6116" s="142"/>
      <c r="O6116" s="142"/>
    </row>
    <row r="6117" spans="9:15" x14ac:dyDescent="0.25">
      <c r="I6117" s="142"/>
      <c r="O6117" s="142"/>
    </row>
    <row r="6118" spans="9:15" x14ac:dyDescent="0.25">
      <c r="I6118" s="142"/>
      <c r="O6118" s="142"/>
    </row>
    <row r="6119" spans="9:15" x14ac:dyDescent="0.25">
      <c r="I6119" s="142"/>
      <c r="O6119" s="142"/>
    </row>
    <row r="6120" spans="9:15" x14ac:dyDescent="0.25">
      <c r="I6120" s="142"/>
      <c r="O6120" s="142"/>
    </row>
    <row r="6121" spans="9:15" x14ac:dyDescent="0.25">
      <c r="I6121" s="142"/>
      <c r="O6121" s="142"/>
    </row>
    <row r="6122" spans="9:15" x14ac:dyDescent="0.25">
      <c r="I6122" s="142"/>
      <c r="O6122" s="142"/>
    </row>
    <row r="6123" spans="9:15" x14ac:dyDescent="0.25">
      <c r="I6123" s="142"/>
      <c r="O6123" s="142"/>
    </row>
    <row r="6124" spans="9:15" x14ac:dyDescent="0.25">
      <c r="I6124" s="142"/>
      <c r="O6124" s="142"/>
    </row>
    <row r="6125" spans="9:15" x14ac:dyDescent="0.25">
      <c r="I6125" s="142"/>
      <c r="O6125" s="142"/>
    </row>
    <row r="6126" spans="9:15" x14ac:dyDescent="0.25">
      <c r="I6126" s="142"/>
      <c r="O6126" s="142"/>
    </row>
    <row r="6127" spans="9:15" x14ac:dyDescent="0.25">
      <c r="I6127" s="142"/>
      <c r="O6127" s="142"/>
    </row>
    <row r="6128" spans="9:15" x14ac:dyDescent="0.25">
      <c r="I6128" s="142"/>
      <c r="O6128" s="142"/>
    </row>
    <row r="6129" spans="9:15" x14ac:dyDescent="0.25">
      <c r="I6129" s="142"/>
      <c r="O6129" s="142"/>
    </row>
    <row r="6130" spans="9:15" x14ac:dyDescent="0.25">
      <c r="I6130" s="142"/>
      <c r="O6130" s="142"/>
    </row>
    <row r="6131" spans="9:15" x14ac:dyDescent="0.25">
      <c r="I6131" s="142"/>
      <c r="O6131" s="142"/>
    </row>
    <row r="6132" spans="9:15" x14ac:dyDescent="0.25">
      <c r="I6132" s="142"/>
      <c r="O6132" s="142"/>
    </row>
    <row r="6133" spans="9:15" x14ac:dyDescent="0.25">
      <c r="I6133" s="142"/>
      <c r="O6133" s="142"/>
    </row>
    <row r="6134" spans="9:15" x14ac:dyDescent="0.25">
      <c r="I6134" s="142"/>
      <c r="O6134" s="142"/>
    </row>
    <row r="6135" spans="9:15" x14ac:dyDescent="0.25">
      <c r="I6135" s="142"/>
      <c r="O6135" s="142"/>
    </row>
    <row r="6136" spans="9:15" x14ac:dyDescent="0.25">
      <c r="I6136" s="142"/>
      <c r="O6136" s="142"/>
    </row>
    <row r="6137" spans="9:15" x14ac:dyDescent="0.25">
      <c r="I6137" s="142"/>
      <c r="O6137" s="142"/>
    </row>
    <row r="6138" spans="9:15" x14ac:dyDescent="0.25">
      <c r="I6138" s="142"/>
      <c r="O6138" s="142"/>
    </row>
    <row r="6139" spans="9:15" x14ac:dyDescent="0.25">
      <c r="I6139" s="142"/>
      <c r="O6139" s="142"/>
    </row>
    <row r="6140" spans="9:15" x14ac:dyDescent="0.25">
      <c r="I6140" s="142"/>
      <c r="O6140" s="142"/>
    </row>
    <row r="6141" spans="9:15" x14ac:dyDescent="0.25">
      <c r="I6141" s="142"/>
      <c r="O6141" s="142"/>
    </row>
    <row r="6142" spans="9:15" x14ac:dyDescent="0.25">
      <c r="I6142" s="142"/>
      <c r="O6142" s="142"/>
    </row>
    <row r="6143" spans="9:15" x14ac:dyDescent="0.25">
      <c r="I6143" s="142"/>
      <c r="O6143" s="142"/>
    </row>
    <row r="6144" spans="9:15" x14ac:dyDescent="0.25">
      <c r="I6144" s="142"/>
      <c r="O6144" s="142"/>
    </row>
    <row r="6145" spans="9:15" x14ac:dyDescent="0.25">
      <c r="I6145" s="142"/>
      <c r="O6145" s="142"/>
    </row>
    <row r="6146" spans="9:15" x14ac:dyDescent="0.25">
      <c r="I6146" s="142"/>
      <c r="O6146" s="142"/>
    </row>
    <row r="6147" spans="9:15" x14ac:dyDescent="0.25">
      <c r="I6147" s="142"/>
      <c r="O6147" s="142"/>
    </row>
    <row r="6148" spans="9:15" x14ac:dyDescent="0.25">
      <c r="I6148" s="142"/>
      <c r="O6148" s="142"/>
    </row>
    <row r="6149" spans="9:15" x14ac:dyDescent="0.25">
      <c r="I6149" s="142"/>
      <c r="O6149" s="142"/>
    </row>
    <row r="6150" spans="9:15" x14ac:dyDescent="0.25">
      <c r="I6150" s="142"/>
      <c r="O6150" s="142"/>
    </row>
    <row r="6151" spans="9:15" x14ac:dyDescent="0.25">
      <c r="I6151" s="142"/>
      <c r="O6151" s="142"/>
    </row>
    <row r="6152" spans="9:15" x14ac:dyDescent="0.25">
      <c r="I6152" s="142"/>
      <c r="O6152" s="142"/>
    </row>
    <row r="6153" spans="9:15" x14ac:dyDescent="0.25">
      <c r="I6153" s="142"/>
      <c r="O6153" s="142"/>
    </row>
    <row r="6154" spans="9:15" x14ac:dyDescent="0.25">
      <c r="I6154" s="142"/>
      <c r="O6154" s="142"/>
    </row>
    <row r="6155" spans="9:15" x14ac:dyDescent="0.25">
      <c r="I6155" s="142"/>
      <c r="O6155" s="142"/>
    </row>
    <row r="6156" spans="9:15" x14ac:dyDescent="0.25">
      <c r="I6156" s="142"/>
      <c r="O6156" s="142"/>
    </row>
    <row r="6157" spans="9:15" x14ac:dyDescent="0.25">
      <c r="I6157" s="142"/>
      <c r="O6157" s="142"/>
    </row>
    <row r="6158" spans="9:15" x14ac:dyDescent="0.25">
      <c r="I6158" s="142"/>
      <c r="O6158" s="142"/>
    </row>
    <row r="6159" spans="9:15" x14ac:dyDescent="0.25">
      <c r="I6159" s="142"/>
      <c r="O6159" s="142"/>
    </row>
    <row r="6160" spans="9:15" x14ac:dyDescent="0.25">
      <c r="I6160" s="142"/>
      <c r="O6160" s="142"/>
    </row>
    <row r="6161" spans="9:15" x14ac:dyDescent="0.25">
      <c r="I6161" s="142"/>
      <c r="O6161" s="142"/>
    </row>
    <row r="6162" spans="9:15" x14ac:dyDescent="0.25">
      <c r="I6162" s="142"/>
      <c r="O6162" s="142"/>
    </row>
    <row r="6163" spans="9:15" x14ac:dyDescent="0.25">
      <c r="I6163" s="142"/>
      <c r="O6163" s="142"/>
    </row>
    <row r="6164" spans="9:15" x14ac:dyDescent="0.25">
      <c r="I6164" s="142"/>
      <c r="O6164" s="142"/>
    </row>
    <row r="6165" spans="9:15" x14ac:dyDescent="0.25">
      <c r="I6165" s="142"/>
      <c r="O6165" s="142"/>
    </row>
    <row r="6166" spans="9:15" x14ac:dyDescent="0.25">
      <c r="I6166" s="142"/>
      <c r="O6166" s="142"/>
    </row>
    <row r="6167" spans="9:15" x14ac:dyDescent="0.25">
      <c r="I6167" s="142"/>
      <c r="O6167" s="142"/>
    </row>
    <row r="6168" spans="9:15" x14ac:dyDescent="0.25">
      <c r="I6168" s="142"/>
      <c r="O6168" s="142"/>
    </row>
    <row r="6169" spans="9:15" x14ac:dyDescent="0.25">
      <c r="I6169" s="142"/>
      <c r="O6169" s="142"/>
    </row>
    <row r="6170" spans="9:15" x14ac:dyDescent="0.25">
      <c r="I6170" s="142"/>
      <c r="O6170" s="142"/>
    </row>
    <row r="6171" spans="9:15" x14ac:dyDescent="0.25">
      <c r="I6171" s="142"/>
      <c r="O6171" s="142"/>
    </row>
    <row r="6172" spans="9:15" x14ac:dyDescent="0.25">
      <c r="I6172" s="142"/>
      <c r="O6172" s="142"/>
    </row>
    <row r="6173" spans="9:15" x14ac:dyDescent="0.25">
      <c r="I6173" s="142"/>
      <c r="O6173" s="142"/>
    </row>
    <row r="6174" spans="9:15" x14ac:dyDescent="0.25">
      <c r="I6174" s="142"/>
      <c r="O6174" s="142"/>
    </row>
    <row r="6175" spans="9:15" x14ac:dyDescent="0.25">
      <c r="I6175" s="142"/>
      <c r="O6175" s="142"/>
    </row>
    <row r="6176" spans="9:15" x14ac:dyDescent="0.25">
      <c r="I6176" s="142"/>
      <c r="O6176" s="142"/>
    </row>
    <row r="6177" spans="9:15" x14ac:dyDescent="0.25">
      <c r="I6177" s="142"/>
      <c r="O6177" s="142"/>
    </row>
    <row r="6178" spans="9:15" x14ac:dyDescent="0.25">
      <c r="I6178" s="142"/>
      <c r="O6178" s="142"/>
    </row>
    <row r="6179" spans="9:15" x14ac:dyDescent="0.25">
      <c r="I6179" s="142"/>
      <c r="O6179" s="142"/>
    </row>
    <row r="6180" spans="9:15" x14ac:dyDescent="0.25">
      <c r="I6180" s="142"/>
      <c r="O6180" s="142"/>
    </row>
    <row r="6181" spans="9:15" x14ac:dyDescent="0.25">
      <c r="I6181" s="142"/>
      <c r="O6181" s="142"/>
    </row>
    <row r="6182" spans="9:15" x14ac:dyDescent="0.25">
      <c r="I6182" s="142"/>
      <c r="O6182" s="142"/>
    </row>
    <row r="6183" spans="9:15" x14ac:dyDescent="0.25">
      <c r="I6183" s="142"/>
      <c r="O6183" s="142"/>
    </row>
    <row r="6184" spans="9:15" x14ac:dyDescent="0.25">
      <c r="I6184" s="142"/>
      <c r="O6184" s="142"/>
    </row>
    <row r="6185" spans="9:15" x14ac:dyDescent="0.25">
      <c r="I6185" s="142"/>
      <c r="O6185" s="142"/>
    </row>
    <row r="6186" spans="9:15" x14ac:dyDescent="0.25">
      <c r="I6186" s="142"/>
      <c r="O6186" s="142"/>
    </row>
    <row r="6187" spans="9:15" x14ac:dyDescent="0.25">
      <c r="I6187" s="142"/>
      <c r="O6187" s="142"/>
    </row>
    <row r="6188" spans="9:15" x14ac:dyDescent="0.25">
      <c r="I6188" s="142"/>
      <c r="O6188" s="142"/>
    </row>
    <row r="6189" spans="9:15" x14ac:dyDescent="0.25">
      <c r="I6189" s="142"/>
      <c r="O6189" s="142"/>
    </row>
    <row r="6190" spans="9:15" x14ac:dyDescent="0.25">
      <c r="I6190" s="142"/>
      <c r="O6190" s="142"/>
    </row>
    <row r="6191" spans="9:15" x14ac:dyDescent="0.25">
      <c r="I6191" s="142"/>
      <c r="O6191" s="142"/>
    </row>
    <row r="6192" spans="9:15" x14ac:dyDescent="0.25">
      <c r="I6192" s="142"/>
      <c r="O6192" s="142"/>
    </row>
    <row r="6193" spans="9:15" x14ac:dyDescent="0.25">
      <c r="I6193" s="142"/>
      <c r="O6193" s="142"/>
    </row>
    <row r="6194" spans="9:15" x14ac:dyDescent="0.25">
      <c r="I6194" s="142"/>
      <c r="O6194" s="142"/>
    </row>
    <row r="6195" spans="9:15" x14ac:dyDescent="0.25">
      <c r="I6195" s="142"/>
      <c r="O6195" s="142"/>
    </row>
    <row r="6196" spans="9:15" x14ac:dyDescent="0.25">
      <c r="I6196" s="142"/>
      <c r="O6196" s="142"/>
    </row>
    <row r="6197" spans="9:15" x14ac:dyDescent="0.25">
      <c r="I6197" s="142"/>
      <c r="O6197" s="142"/>
    </row>
    <row r="6198" spans="9:15" x14ac:dyDescent="0.25">
      <c r="I6198" s="142"/>
      <c r="O6198" s="142"/>
    </row>
    <row r="6199" spans="9:15" x14ac:dyDescent="0.25">
      <c r="I6199" s="142"/>
      <c r="O6199" s="142"/>
    </row>
    <row r="6200" spans="9:15" x14ac:dyDescent="0.25">
      <c r="I6200" s="142"/>
      <c r="O6200" s="142"/>
    </row>
    <row r="6201" spans="9:15" x14ac:dyDescent="0.25">
      <c r="I6201" s="142"/>
      <c r="O6201" s="142"/>
    </row>
    <row r="6202" spans="9:15" x14ac:dyDescent="0.25">
      <c r="I6202" s="142"/>
      <c r="O6202" s="142"/>
    </row>
    <row r="6203" spans="9:15" x14ac:dyDescent="0.25">
      <c r="I6203" s="142"/>
      <c r="O6203" s="142"/>
    </row>
    <row r="6204" spans="9:15" x14ac:dyDescent="0.25">
      <c r="I6204" s="142"/>
      <c r="O6204" s="142"/>
    </row>
    <row r="6205" spans="9:15" x14ac:dyDescent="0.25">
      <c r="I6205" s="142"/>
      <c r="O6205" s="142"/>
    </row>
    <row r="6206" spans="9:15" x14ac:dyDescent="0.25">
      <c r="I6206" s="142"/>
      <c r="O6206" s="142"/>
    </row>
    <row r="6207" spans="9:15" x14ac:dyDescent="0.25">
      <c r="I6207" s="142"/>
      <c r="O6207" s="142"/>
    </row>
    <row r="6208" spans="9:15" x14ac:dyDescent="0.25">
      <c r="I6208" s="142"/>
      <c r="O6208" s="142"/>
    </row>
    <row r="6209" spans="9:15" x14ac:dyDescent="0.25">
      <c r="I6209" s="142"/>
      <c r="O6209" s="142"/>
    </row>
    <row r="6210" spans="9:15" x14ac:dyDescent="0.25">
      <c r="I6210" s="142"/>
      <c r="O6210" s="142"/>
    </row>
    <row r="6211" spans="9:15" x14ac:dyDescent="0.25">
      <c r="I6211" s="142"/>
      <c r="O6211" s="142"/>
    </row>
    <row r="6212" spans="9:15" x14ac:dyDescent="0.25">
      <c r="I6212" s="142"/>
      <c r="O6212" s="142"/>
    </row>
    <row r="6213" spans="9:15" x14ac:dyDescent="0.25">
      <c r="I6213" s="142"/>
      <c r="O6213" s="142"/>
    </row>
    <row r="6214" spans="9:15" x14ac:dyDescent="0.25">
      <c r="I6214" s="142"/>
      <c r="O6214" s="142"/>
    </row>
    <row r="6215" spans="9:15" x14ac:dyDescent="0.25">
      <c r="I6215" s="142"/>
      <c r="O6215" s="142"/>
    </row>
    <row r="6216" spans="9:15" x14ac:dyDescent="0.25">
      <c r="I6216" s="142"/>
      <c r="O6216" s="142"/>
    </row>
    <row r="6217" spans="9:15" x14ac:dyDescent="0.25">
      <c r="I6217" s="142"/>
      <c r="O6217" s="142"/>
    </row>
    <row r="6218" spans="9:15" x14ac:dyDescent="0.25">
      <c r="I6218" s="142"/>
      <c r="O6218" s="142"/>
    </row>
    <row r="6219" spans="9:15" x14ac:dyDescent="0.25">
      <c r="I6219" s="142"/>
      <c r="O6219" s="142"/>
    </row>
    <row r="6220" spans="9:15" x14ac:dyDescent="0.25">
      <c r="I6220" s="142"/>
      <c r="O6220" s="142"/>
    </row>
    <row r="6221" spans="9:15" x14ac:dyDescent="0.25">
      <c r="I6221" s="142"/>
      <c r="O6221" s="142"/>
    </row>
    <row r="6222" spans="9:15" x14ac:dyDescent="0.25">
      <c r="I6222" s="142"/>
      <c r="O6222" s="142"/>
    </row>
    <row r="6223" spans="9:15" x14ac:dyDescent="0.25">
      <c r="I6223" s="142"/>
      <c r="O6223" s="142"/>
    </row>
    <row r="6224" spans="9:15" x14ac:dyDescent="0.25">
      <c r="I6224" s="142"/>
      <c r="O6224" s="142"/>
    </row>
    <row r="6225" spans="9:15" x14ac:dyDescent="0.25">
      <c r="I6225" s="142"/>
      <c r="O6225" s="142"/>
    </row>
    <row r="6226" spans="9:15" x14ac:dyDescent="0.25">
      <c r="I6226" s="142"/>
      <c r="O6226" s="142"/>
    </row>
    <row r="6227" spans="9:15" x14ac:dyDescent="0.25">
      <c r="I6227" s="142"/>
      <c r="O6227" s="142"/>
    </row>
    <row r="6228" spans="9:15" x14ac:dyDescent="0.25">
      <c r="I6228" s="142"/>
      <c r="O6228" s="142"/>
    </row>
    <row r="6229" spans="9:15" x14ac:dyDescent="0.25">
      <c r="I6229" s="142"/>
      <c r="O6229" s="142"/>
    </row>
    <row r="6230" spans="9:15" x14ac:dyDescent="0.25">
      <c r="I6230" s="142"/>
      <c r="O6230" s="142"/>
    </row>
    <row r="6231" spans="9:15" x14ac:dyDescent="0.25">
      <c r="I6231" s="142"/>
      <c r="O6231" s="142"/>
    </row>
    <row r="6232" spans="9:15" x14ac:dyDescent="0.25">
      <c r="I6232" s="142"/>
      <c r="O6232" s="142"/>
    </row>
    <row r="6233" spans="9:15" x14ac:dyDescent="0.25">
      <c r="I6233" s="142"/>
      <c r="O6233" s="142"/>
    </row>
    <row r="6234" spans="9:15" x14ac:dyDescent="0.25">
      <c r="I6234" s="142"/>
      <c r="O6234" s="142"/>
    </row>
    <row r="6235" spans="9:15" x14ac:dyDescent="0.25">
      <c r="I6235" s="142"/>
      <c r="O6235" s="142"/>
    </row>
    <row r="6236" spans="9:15" x14ac:dyDescent="0.25">
      <c r="I6236" s="142"/>
      <c r="O6236" s="142"/>
    </row>
    <row r="6237" spans="9:15" x14ac:dyDescent="0.25">
      <c r="I6237" s="142"/>
      <c r="O6237" s="142"/>
    </row>
    <row r="6238" spans="9:15" x14ac:dyDescent="0.25">
      <c r="I6238" s="142"/>
      <c r="O6238" s="142"/>
    </row>
    <row r="6239" spans="9:15" x14ac:dyDescent="0.25">
      <c r="I6239" s="142"/>
      <c r="O6239" s="142"/>
    </row>
    <row r="6240" spans="9:15" x14ac:dyDescent="0.25">
      <c r="I6240" s="142"/>
      <c r="O6240" s="142"/>
    </row>
    <row r="6241" spans="9:15" x14ac:dyDescent="0.25">
      <c r="I6241" s="142"/>
      <c r="O6241" s="142"/>
    </row>
    <row r="6242" spans="9:15" x14ac:dyDescent="0.25">
      <c r="I6242" s="142"/>
      <c r="O6242" s="142"/>
    </row>
    <row r="6243" spans="9:15" x14ac:dyDescent="0.25">
      <c r="I6243" s="142"/>
      <c r="O6243" s="142"/>
    </row>
    <row r="6244" spans="9:15" x14ac:dyDescent="0.25">
      <c r="I6244" s="142"/>
      <c r="O6244" s="142"/>
    </row>
    <row r="6245" spans="9:15" x14ac:dyDescent="0.25">
      <c r="I6245" s="142"/>
      <c r="O6245" s="142"/>
    </row>
    <row r="6246" spans="9:15" x14ac:dyDescent="0.25">
      <c r="I6246" s="142"/>
      <c r="O6246" s="142"/>
    </row>
    <row r="6247" spans="9:15" x14ac:dyDescent="0.25">
      <c r="I6247" s="142"/>
      <c r="O6247" s="142"/>
    </row>
    <row r="6248" spans="9:15" x14ac:dyDescent="0.25">
      <c r="I6248" s="142"/>
      <c r="O6248" s="142"/>
    </row>
    <row r="6249" spans="9:15" x14ac:dyDescent="0.25">
      <c r="I6249" s="142"/>
      <c r="O6249" s="142"/>
    </row>
    <row r="6250" spans="9:15" x14ac:dyDescent="0.25">
      <c r="I6250" s="142"/>
      <c r="O6250" s="142"/>
    </row>
    <row r="6251" spans="9:15" x14ac:dyDescent="0.25">
      <c r="I6251" s="142"/>
      <c r="O6251" s="142"/>
    </row>
    <row r="6252" spans="9:15" x14ac:dyDescent="0.25">
      <c r="I6252" s="142"/>
      <c r="O6252" s="142"/>
    </row>
    <row r="6253" spans="9:15" x14ac:dyDescent="0.25">
      <c r="I6253" s="142"/>
      <c r="O6253" s="142"/>
    </row>
    <row r="6254" spans="9:15" x14ac:dyDescent="0.25">
      <c r="I6254" s="142"/>
      <c r="O6254" s="142"/>
    </row>
    <row r="6255" spans="9:15" x14ac:dyDescent="0.25">
      <c r="I6255" s="142"/>
      <c r="O6255" s="142"/>
    </row>
    <row r="6256" spans="9:15" x14ac:dyDescent="0.25">
      <c r="I6256" s="142"/>
      <c r="O6256" s="142"/>
    </row>
    <row r="6257" spans="9:15" x14ac:dyDescent="0.25">
      <c r="I6257" s="142"/>
      <c r="O6257" s="142"/>
    </row>
    <row r="6258" spans="9:15" x14ac:dyDescent="0.25">
      <c r="I6258" s="142"/>
      <c r="O6258" s="142"/>
    </row>
    <row r="6259" spans="9:15" x14ac:dyDescent="0.25">
      <c r="I6259" s="142"/>
      <c r="O6259" s="142"/>
    </row>
    <row r="6260" spans="9:15" x14ac:dyDescent="0.25">
      <c r="I6260" s="142"/>
      <c r="O6260" s="142"/>
    </row>
    <row r="6261" spans="9:15" x14ac:dyDescent="0.25">
      <c r="I6261" s="142"/>
      <c r="O6261" s="142"/>
    </row>
    <row r="6262" spans="9:15" x14ac:dyDescent="0.25">
      <c r="I6262" s="142"/>
      <c r="O6262" s="142"/>
    </row>
    <row r="6263" spans="9:15" x14ac:dyDescent="0.25">
      <c r="I6263" s="142"/>
      <c r="O6263" s="142"/>
    </row>
    <row r="6264" spans="9:15" x14ac:dyDescent="0.25">
      <c r="I6264" s="142"/>
      <c r="O6264" s="142"/>
    </row>
    <row r="6265" spans="9:15" x14ac:dyDescent="0.25">
      <c r="I6265" s="142"/>
      <c r="O6265" s="142"/>
    </row>
    <row r="6266" spans="9:15" x14ac:dyDescent="0.25">
      <c r="I6266" s="142"/>
      <c r="O6266" s="142"/>
    </row>
    <row r="6267" spans="9:15" x14ac:dyDescent="0.25">
      <c r="I6267" s="142"/>
      <c r="O6267" s="142"/>
    </row>
    <row r="6268" spans="9:15" x14ac:dyDescent="0.25">
      <c r="I6268" s="142"/>
      <c r="O6268" s="142"/>
    </row>
    <row r="6269" spans="9:15" x14ac:dyDescent="0.25">
      <c r="I6269" s="142"/>
      <c r="O6269" s="142"/>
    </row>
    <row r="6270" spans="9:15" x14ac:dyDescent="0.25">
      <c r="I6270" s="142"/>
      <c r="O6270" s="142"/>
    </row>
    <row r="6271" spans="9:15" x14ac:dyDescent="0.25">
      <c r="I6271" s="142"/>
      <c r="O6271" s="142"/>
    </row>
    <row r="6272" spans="9:15" x14ac:dyDescent="0.25">
      <c r="I6272" s="142"/>
      <c r="O6272" s="142"/>
    </row>
    <row r="6273" spans="9:15" x14ac:dyDescent="0.25">
      <c r="I6273" s="142"/>
      <c r="O6273" s="142"/>
    </row>
    <row r="6274" spans="9:15" x14ac:dyDescent="0.25">
      <c r="I6274" s="142"/>
      <c r="O6274" s="142"/>
    </row>
    <row r="6275" spans="9:15" x14ac:dyDescent="0.25">
      <c r="I6275" s="142"/>
      <c r="O6275" s="142"/>
    </row>
    <row r="6276" spans="9:15" x14ac:dyDescent="0.25">
      <c r="I6276" s="142"/>
      <c r="O6276" s="142"/>
    </row>
    <row r="6277" spans="9:15" x14ac:dyDescent="0.25">
      <c r="I6277" s="142"/>
      <c r="O6277" s="142"/>
    </row>
    <row r="6278" spans="9:15" x14ac:dyDescent="0.25">
      <c r="I6278" s="142"/>
      <c r="O6278" s="142"/>
    </row>
    <row r="6279" spans="9:15" x14ac:dyDescent="0.25">
      <c r="I6279" s="142"/>
      <c r="O6279" s="142"/>
    </row>
    <row r="6280" spans="9:15" x14ac:dyDescent="0.25">
      <c r="I6280" s="142"/>
      <c r="O6280" s="142"/>
    </row>
    <row r="6281" spans="9:15" x14ac:dyDescent="0.25">
      <c r="I6281" s="142"/>
      <c r="O6281" s="142"/>
    </row>
    <row r="6282" spans="9:15" x14ac:dyDescent="0.25">
      <c r="I6282" s="142"/>
      <c r="O6282" s="142"/>
    </row>
    <row r="6283" spans="9:15" x14ac:dyDescent="0.25">
      <c r="I6283" s="142"/>
      <c r="O6283" s="142"/>
    </row>
    <row r="6284" spans="9:15" x14ac:dyDescent="0.25">
      <c r="I6284" s="142"/>
      <c r="O6284" s="142"/>
    </row>
    <row r="6285" spans="9:15" x14ac:dyDescent="0.25">
      <c r="I6285" s="142"/>
      <c r="O6285" s="142"/>
    </row>
    <row r="6286" spans="9:15" x14ac:dyDescent="0.25">
      <c r="I6286" s="142"/>
      <c r="O6286" s="142"/>
    </row>
    <row r="6287" spans="9:15" x14ac:dyDescent="0.25">
      <c r="I6287" s="142"/>
      <c r="O6287" s="142"/>
    </row>
    <row r="6288" spans="9:15" x14ac:dyDescent="0.25">
      <c r="I6288" s="142"/>
      <c r="O6288" s="142"/>
    </row>
    <row r="6289" spans="9:15" x14ac:dyDescent="0.25">
      <c r="I6289" s="142"/>
      <c r="O6289" s="142"/>
    </row>
    <row r="6290" spans="9:15" x14ac:dyDescent="0.25">
      <c r="I6290" s="142"/>
      <c r="O6290" s="142"/>
    </row>
    <row r="6291" spans="9:15" x14ac:dyDescent="0.25">
      <c r="I6291" s="142"/>
      <c r="O6291" s="142"/>
    </row>
    <row r="6292" spans="9:15" x14ac:dyDescent="0.25">
      <c r="I6292" s="142"/>
      <c r="O6292" s="142"/>
    </row>
    <row r="6293" spans="9:15" x14ac:dyDescent="0.25">
      <c r="I6293" s="142"/>
      <c r="O6293" s="142"/>
    </row>
    <row r="6294" spans="9:15" x14ac:dyDescent="0.25">
      <c r="I6294" s="142"/>
      <c r="O6294" s="142"/>
    </row>
    <row r="6295" spans="9:15" x14ac:dyDescent="0.25">
      <c r="I6295" s="142"/>
      <c r="O6295" s="142"/>
    </row>
    <row r="6296" spans="9:15" x14ac:dyDescent="0.25">
      <c r="I6296" s="142"/>
      <c r="O6296" s="142"/>
    </row>
    <row r="6297" spans="9:15" x14ac:dyDescent="0.25">
      <c r="I6297" s="142"/>
      <c r="O6297" s="142"/>
    </row>
    <row r="6298" spans="9:15" x14ac:dyDescent="0.25">
      <c r="I6298" s="142"/>
      <c r="O6298" s="142"/>
    </row>
    <row r="6299" spans="9:15" x14ac:dyDescent="0.25">
      <c r="I6299" s="142"/>
      <c r="O6299" s="142"/>
    </row>
    <row r="6300" spans="9:15" x14ac:dyDescent="0.25">
      <c r="I6300" s="142"/>
      <c r="O6300" s="142"/>
    </row>
    <row r="6301" spans="9:15" x14ac:dyDescent="0.25">
      <c r="I6301" s="142"/>
      <c r="O6301" s="142"/>
    </row>
    <row r="6302" spans="9:15" x14ac:dyDescent="0.25">
      <c r="I6302" s="142"/>
      <c r="O6302" s="142"/>
    </row>
    <row r="6303" spans="9:15" x14ac:dyDescent="0.25">
      <c r="I6303" s="142"/>
      <c r="O6303" s="142"/>
    </row>
    <row r="6304" spans="9:15" x14ac:dyDescent="0.25">
      <c r="I6304" s="142"/>
      <c r="O6304" s="142"/>
    </row>
    <row r="6305" spans="9:15" x14ac:dyDescent="0.25">
      <c r="I6305" s="142"/>
      <c r="O6305" s="142"/>
    </row>
    <row r="6306" spans="9:15" x14ac:dyDescent="0.25">
      <c r="I6306" s="142"/>
      <c r="O6306" s="142"/>
    </row>
    <row r="6307" spans="9:15" x14ac:dyDescent="0.25">
      <c r="I6307" s="142"/>
      <c r="O6307" s="142"/>
    </row>
    <row r="6308" spans="9:15" x14ac:dyDescent="0.25">
      <c r="I6308" s="142"/>
      <c r="O6308" s="142"/>
    </row>
    <row r="6309" spans="9:15" x14ac:dyDescent="0.25">
      <c r="I6309" s="142"/>
      <c r="O6309" s="142"/>
    </row>
    <row r="6310" spans="9:15" x14ac:dyDescent="0.25">
      <c r="I6310" s="142"/>
      <c r="O6310" s="142"/>
    </row>
    <row r="6311" spans="9:15" x14ac:dyDescent="0.25">
      <c r="I6311" s="142"/>
      <c r="O6311" s="142"/>
    </row>
    <row r="6312" spans="9:15" x14ac:dyDescent="0.25">
      <c r="I6312" s="142"/>
      <c r="O6312" s="142"/>
    </row>
    <row r="6313" spans="9:15" x14ac:dyDescent="0.25">
      <c r="I6313" s="142"/>
      <c r="O6313" s="142"/>
    </row>
    <row r="6314" spans="9:15" x14ac:dyDescent="0.25">
      <c r="I6314" s="142"/>
      <c r="O6314" s="142"/>
    </row>
    <row r="6315" spans="9:15" x14ac:dyDescent="0.25">
      <c r="I6315" s="142"/>
      <c r="O6315" s="142"/>
    </row>
    <row r="6316" spans="9:15" x14ac:dyDescent="0.25">
      <c r="I6316" s="142"/>
      <c r="O6316" s="142"/>
    </row>
    <row r="6317" spans="9:15" x14ac:dyDescent="0.25">
      <c r="I6317" s="142"/>
      <c r="O6317" s="142"/>
    </row>
    <row r="6318" spans="9:15" x14ac:dyDescent="0.25">
      <c r="I6318" s="142"/>
      <c r="O6318" s="142"/>
    </row>
    <row r="6319" spans="9:15" x14ac:dyDescent="0.25">
      <c r="I6319" s="142"/>
      <c r="O6319" s="142"/>
    </row>
    <row r="6320" spans="9:15" x14ac:dyDescent="0.25">
      <c r="I6320" s="142"/>
      <c r="O6320" s="142"/>
    </row>
    <row r="6321" spans="9:15" x14ac:dyDescent="0.25">
      <c r="I6321" s="142"/>
      <c r="O6321" s="142"/>
    </row>
    <row r="6322" spans="9:15" x14ac:dyDescent="0.25">
      <c r="I6322" s="142"/>
      <c r="O6322" s="142"/>
    </row>
    <row r="6323" spans="9:15" x14ac:dyDescent="0.25">
      <c r="I6323" s="142"/>
      <c r="O6323" s="142"/>
    </row>
    <row r="6324" spans="9:15" x14ac:dyDescent="0.25">
      <c r="I6324" s="142"/>
      <c r="O6324" s="142"/>
    </row>
    <row r="6325" spans="9:15" x14ac:dyDescent="0.25">
      <c r="I6325" s="142"/>
      <c r="O6325" s="142"/>
    </row>
    <row r="6326" spans="9:15" x14ac:dyDescent="0.25">
      <c r="I6326" s="142"/>
      <c r="O6326" s="142"/>
    </row>
    <row r="6327" spans="9:15" x14ac:dyDescent="0.25">
      <c r="I6327" s="142"/>
      <c r="O6327" s="142"/>
    </row>
    <row r="6328" spans="9:15" x14ac:dyDescent="0.25">
      <c r="I6328" s="142"/>
      <c r="O6328" s="142"/>
    </row>
    <row r="6329" spans="9:15" x14ac:dyDescent="0.25">
      <c r="I6329" s="142"/>
      <c r="O6329" s="142"/>
    </row>
    <row r="6330" spans="9:15" x14ac:dyDescent="0.25">
      <c r="I6330" s="142"/>
      <c r="O6330" s="142"/>
    </row>
    <row r="6331" spans="9:15" x14ac:dyDescent="0.25">
      <c r="I6331" s="142"/>
      <c r="O6331" s="142"/>
    </row>
    <row r="6332" spans="9:15" x14ac:dyDescent="0.25">
      <c r="I6332" s="142"/>
      <c r="O6332" s="142"/>
    </row>
    <row r="6333" spans="9:15" x14ac:dyDescent="0.25">
      <c r="I6333" s="142"/>
      <c r="O6333" s="142"/>
    </row>
    <row r="6334" spans="9:15" x14ac:dyDescent="0.25">
      <c r="I6334" s="142"/>
      <c r="O6334" s="142"/>
    </row>
    <row r="6335" spans="9:15" x14ac:dyDescent="0.25">
      <c r="I6335" s="142"/>
      <c r="O6335" s="142"/>
    </row>
    <row r="6336" spans="9:15" x14ac:dyDescent="0.25">
      <c r="I6336" s="142"/>
      <c r="O6336" s="142"/>
    </row>
    <row r="6337" spans="9:15" x14ac:dyDescent="0.25">
      <c r="I6337" s="142"/>
      <c r="O6337" s="142"/>
    </row>
    <row r="6338" spans="9:15" x14ac:dyDescent="0.25">
      <c r="I6338" s="142"/>
      <c r="O6338" s="142"/>
    </row>
    <row r="6339" spans="9:15" x14ac:dyDescent="0.25">
      <c r="I6339" s="142"/>
      <c r="O6339" s="142"/>
    </row>
    <row r="6340" spans="9:15" x14ac:dyDescent="0.25">
      <c r="I6340" s="142"/>
      <c r="O6340" s="142"/>
    </row>
    <row r="6341" spans="9:15" x14ac:dyDescent="0.25">
      <c r="I6341" s="142"/>
      <c r="O6341" s="142"/>
    </row>
    <row r="6342" spans="9:15" x14ac:dyDescent="0.25">
      <c r="I6342" s="142"/>
      <c r="O6342" s="142"/>
    </row>
    <row r="6343" spans="9:15" x14ac:dyDescent="0.25">
      <c r="I6343" s="142"/>
      <c r="O6343" s="142"/>
    </row>
    <row r="6344" spans="9:15" x14ac:dyDescent="0.25">
      <c r="I6344" s="142"/>
      <c r="O6344" s="142"/>
    </row>
    <row r="6345" spans="9:15" x14ac:dyDescent="0.25">
      <c r="I6345" s="142"/>
      <c r="O6345" s="142"/>
    </row>
    <row r="6346" spans="9:15" x14ac:dyDescent="0.25">
      <c r="I6346" s="142"/>
      <c r="O6346" s="142"/>
    </row>
    <row r="6347" spans="9:15" x14ac:dyDescent="0.25">
      <c r="I6347" s="142"/>
      <c r="O6347" s="142"/>
    </row>
    <row r="6348" spans="9:15" x14ac:dyDescent="0.25">
      <c r="I6348" s="142"/>
      <c r="O6348" s="142"/>
    </row>
    <row r="6349" spans="9:15" x14ac:dyDescent="0.25">
      <c r="I6349" s="142"/>
      <c r="O6349" s="142"/>
    </row>
    <row r="6350" spans="9:15" x14ac:dyDescent="0.25">
      <c r="I6350" s="142"/>
      <c r="O6350" s="142"/>
    </row>
    <row r="6351" spans="9:15" x14ac:dyDescent="0.25">
      <c r="I6351" s="142"/>
      <c r="O6351" s="142"/>
    </row>
    <row r="6352" spans="9:15" x14ac:dyDescent="0.25">
      <c r="I6352" s="142"/>
      <c r="O6352" s="142"/>
    </row>
    <row r="6353" spans="9:15" x14ac:dyDescent="0.25">
      <c r="I6353" s="142"/>
      <c r="O6353" s="142"/>
    </row>
    <row r="6354" spans="9:15" x14ac:dyDescent="0.25">
      <c r="I6354" s="142"/>
      <c r="O6354" s="142"/>
    </row>
    <row r="6355" spans="9:15" x14ac:dyDescent="0.25">
      <c r="I6355" s="142"/>
      <c r="O6355" s="142"/>
    </row>
    <row r="6356" spans="9:15" x14ac:dyDescent="0.25">
      <c r="I6356" s="142"/>
      <c r="O6356" s="142"/>
    </row>
    <row r="6357" spans="9:15" x14ac:dyDescent="0.25">
      <c r="I6357" s="142"/>
      <c r="O6357" s="142"/>
    </row>
    <row r="6358" spans="9:15" x14ac:dyDescent="0.25">
      <c r="I6358" s="142"/>
      <c r="O6358" s="142"/>
    </row>
    <row r="6359" spans="9:15" x14ac:dyDescent="0.25">
      <c r="I6359" s="142"/>
      <c r="O6359" s="142"/>
    </row>
    <row r="6360" spans="9:15" x14ac:dyDescent="0.25">
      <c r="I6360" s="142"/>
      <c r="O6360" s="142"/>
    </row>
    <row r="6361" spans="9:15" x14ac:dyDescent="0.25">
      <c r="I6361" s="142"/>
      <c r="O6361" s="142"/>
    </row>
    <row r="6362" spans="9:15" x14ac:dyDescent="0.25">
      <c r="I6362" s="142"/>
      <c r="O6362" s="142"/>
    </row>
    <row r="6363" spans="9:15" x14ac:dyDescent="0.25">
      <c r="I6363" s="142"/>
      <c r="O6363" s="142"/>
    </row>
    <row r="6364" spans="9:15" x14ac:dyDescent="0.25">
      <c r="I6364" s="142"/>
      <c r="O6364" s="142"/>
    </row>
    <row r="6365" spans="9:15" x14ac:dyDescent="0.25">
      <c r="I6365" s="142"/>
      <c r="O6365" s="142"/>
    </row>
    <row r="6366" spans="9:15" x14ac:dyDescent="0.25">
      <c r="I6366" s="142"/>
      <c r="O6366" s="142"/>
    </row>
    <row r="6367" spans="9:15" x14ac:dyDescent="0.25">
      <c r="I6367" s="142"/>
      <c r="O6367" s="142"/>
    </row>
    <row r="6368" spans="9:15" x14ac:dyDescent="0.25">
      <c r="I6368" s="142"/>
      <c r="O6368" s="142"/>
    </row>
    <row r="6369" spans="9:15" x14ac:dyDescent="0.25">
      <c r="I6369" s="142"/>
      <c r="O6369" s="142"/>
    </row>
    <row r="6370" spans="9:15" x14ac:dyDescent="0.25">
      <c r="I6370" s="142"/>
      <c r="O6370" s="142"/>
    </row>
    <row r="6371" spans="9:15" x14ac:dyDescent="0.25">
      <c r="I6371" s="142"/>
      <c r="O6371" s="142"/>
    </row>
    <row r="6372" spans="9:15" x14ac:dyDescent="0.25">
      <c r="I6372" s="142"/>
      <c r="O6372" s="142"/>
    </row>
    <row r="6373" spans="9:15" x14ac:dyDescent="0.25">
      <c r="I6373" s="142"/>
      <c r="O6373" s="142"/>
    </row>
    <row r="6374" spans="9:15" x14ac:dyDescent="0.25">
      <c r="I6374" s="142"/>
      <c r="O6374" s="142"/>
    </row>
    <row r="6375" spans="9:15" x14ac:dyDescent="0.25">
      <c r="I6375" s="142"/>
      <c r="O6375" s="142"/>
    </row>
    <row r="6376" spans="9:15" x14ac:dyDescent="0.25">
      <c r="I6376" s="142"/>
      <c r="O6376" s="142"/>
    </row>
    <row r="6377" spans="9:15" x14ac:dyDescent="0.25">
      <c r="I6377" s="142"/>
      <c r="O6377" s="142"/>
    </row>
    <row r="6378" spans="9:15" x14ac:dyDescent="0.25">
      <c r="I6378" s="142"/>
      <c r="O6378" s="142"/>
    </row>
    <row r="6379" spans="9:15" x14ac:dyDescent="0.25">
      <c r="I6379" s="142"/>
      <c r="O6379" s="142"/>
    </row>
    <row r="6380" spans="9:15" x14ac:dyDescent="0.25">
      <c r="I6380" s="142"/>
      <c r="O6380" s="142"/>
    </row>
    <row r="6381" spans="9:15" x14ac:dyDescent="0.25">
      <c r="I6381" s="142"/>
      <c r="O6381" s="142"/>
    </row>
    <row r="6382" spans="9:15" x14ac:dyDescent="0.25">
      <c r="I6382" s="142"/>
      <c r="O6382" s="142"/>
    </row>
    <row r="6383" spans="9:15" x14ac:dyDescent="0.25">
      <c r="I6383" s="142"/>
      <c r="O6383" s="142"/>
    </row>
    <row r="6384" spans="9:15" x14ac:dyDescent="0.25">
      <c r="I6384" s="142"/>
      <c r="O6384" s="142"/>
    </row>
    <row r="6385" spans="9:15" x14ac:dyDescent="0.25">
      <c r="I6385" s="142"/>
      <c r="O6385" s="142"/>
    </row>
    <row r="6386" spans="9:15" x14ac:dyDescent="0.25">
      <c r="I6386" s="142"/>
      <c r="O6386" s="142"/>
    </row>
    <row r="6387" spans="9:15" x14ac:dyDescent="0.25">
      <c r="I6387" s="142"/>
      <c r="O6387" s="142"/>
    </row>
    <row r="6388" spans="9:15" x14ac:dyDescent="0.25">
      <c r="I6388" s="142"/>
      <c r="O6388" s="142"/>
    </row>
    <row r="6389" spans="9:15" x14ac:dyDescent="0.25">
      <c r="I6389" s="142"/>
      <c r="O6389" s="142"/>
    </row>
    <row r="6390" spans="9:15" x14ac:dyDescent="0.25">
      <c r="I6390" s="142"/>
      <c r="O6390" s="142"/>
    </row>
    <row r="6391" spans="9:15" x14ac:dyDescent="0.25">
      <c r="I6391" s="142"/>
      <c r="O6391" s="142"/>
    </row>
    <row r="6392" spans="9:15" x14ac:dyDescent="0.25">
      <c r="I6392" s="142"/>
      <c r="O6392" s="142"/>
    </row>
    <row r="6393" spans="9:15" x14ac:dyDescent="0.25">
      <c r="I6393" s="142"/>
      <c r="O6393" s="142"/>
    </row>
    <row r="6394" spans="9:15" x14ac:dyDescent="0.25">
      <c r="I6394" s="142"/>
      <c r="O6394" s="142"/>
    </row>
    <row r="6395" spans="9:15" x14ac:dyDescent="0.25">
      <c r="I6395" s="142"/>
      <c r="O6395" s="142"/>
    </row>
    <row r="6396" spans="9:15" x14ac:dyDescent="0.25">
      <c r="I6396" s="142"/>
      <c r="O6396" s="142"/>
    </row>
    <row r="6397" spans="9:15" x14ac:dyDescent="0.25">
      <c r="I6397" s="142"/>
      <c r="O6397" s="142"/>
    </row>
    <row r="6398" spans="9:15" x14ac:dyDescent="0.25">
      <c r="I6398" s="142"/>
      <c r="O6398" s="142"/>
    </row>
    <row r="6399" spans="9:15" x14ac:dyDescent="0.25">
      <c r="I6399" s="142"/>
      <c r="O6399" s="142"/>
    </row>
    <row r="6400" spans="9:15" x14ac:dyDescent="0.25">
      <c r="I6400" s="142"/>
      <c r="O6400" s="142"/>
    </row>
    <row r="6401" spans="9:15" x14ac:dyDescent="0.25">
      <c r="I6401" s="142"/>
      <c r="O6401" s="142"/>
    </row>
    <row r="6402" spans="9:15" x14ac:dyDescent="0.25">
      <c r="I6402" s="142"/>
      <c r="O6402" s="142"/>
    </row>
    <row r="6403" spans="9:15" x14ac:dyDescent="0.25">
      <c r="I6403" s="142"/>
      <c r="O6403" s="142"/>
    </row>
    <row r="6404" spans="9:15" x14ac:dyDescent="0.25">
      <c r="I6404" s="142"/>
      <c r="O6404" s="142"/>
    </row>
    <row r="6405" spans="9:15" x14ac:dyDescent="0.25">
      <c r="I6405" s="142"/>
      <c r="O6405" s="142"/>
    </row>
    <row r="6406" spans="9:15" x14ac:dyDescent="0.25">
      <c r="I6406" s="142"/>
      <c r="O6406" s="142"/>
    </row>
    <row r="6407" spans="9:15" x14ac:dyDescent="0.25">
      <c r="I6407" s="142"/>
      <c r="O6407" s="142"/>
    </row>
    <row r="6408" spans="9:15" x14ac:dyDescent="0.25">
      <c r="I6408" s="142"/>
      <c r="O6408" s="142"/>
    </row>
    <row r="6409" spans="9:15" x14ac:dyDescent="0.25">
      <c r="I6409" s="142"/>
      <c r="O6409" s="142"/>
    </row>
    <row r="6410" spans="9:15" x14ac:dyDescent="0.25">
      <c r="I6410" s="142"/>
      <c r="O6410" s="142"/>
    </row>
    <row r="6411" spans="9:15" x14ac:dyDescent="0.25">
      <c r="I6411" s="142"/>
      <c r="O6411" s="142"/>
    </row>
    <row r="6412" spans="9:15" x14ac:dyDescent="0.25">
      <c r="I6412" s="142"/>
      <c r="O6412" s="142"/>
    </row>
    <row r="6413" spans="9:15" x14ac:dyDescent="0.25">
      <c r="I6413" s="142"/>
      <c r="O6413" s="142"/>
    </row>
    <row r="6414" spans="9:15" x14ac:dyDescent="0.25">
      <c r="I6414" s="142"/>
      <c r="O6414" s="142"/>
    </row>
    <row r="6415" spans="9:15" x14ac:dyDescent="0.25">
      <c r="I6415" s="142"/>
      <c r="O6415" s="142"/>
    </row>
    <row r="6416" spans="9:15" x14ac:dyDescent="0.25">
      <c r="I6416" s="142"/>
      <c r="O6416" s="142"/>
    </row>
    <row r="6417" spans="9:15" x14ac:dyDescent="0.25">
      <c r="I6417" s="142"/>
      <c r="O6417" s="142"/>
    </row>
    <row r="6418" spans="9:15" x14ac:dyDescent="0.25">
      <c r="I6418" s="142"/>
      <c r="O6418" s="142"/>
    </row>
    <row r="6419" spans="9:15" x14ac:dyDescent="0.25">
      <c r="I6419" s="142"/>
      <c r="O6419" s="142"/>
    </row>
    <row r="6420" spans="9:15" x14ac:dyDescent="0.25">
      <c r="I6420" s="142"/>
      <c r="O6420" s="142"/>
    </row>
    <row r="6421" spans="9:15" x14ac:dyDescent="0.25">
      <c r="I6421" s="142"/>
      <c r="O6421" s="142"/>
    </row>
    <row r="6422" spans="9:15" x14ac:dyDescent="0.25">
      <c r="I6422" s="142"/>
      <c r="O6422" s="142"/>
    </row>
    <row r="6423" spans="9:15" x14ac:dyDescent="0.25">
      <c r="I6423" s="142"/>
      <c r="O6423" s="142"/>
    </row>
    <row r="6424" spans="9:15" x14ac:dyDescent="0.25">
      <c r="I6424" s="142"/>
      <c r="O6424" s="142"/>
    </row>
    <row r="6425" spans="9:15" x14ac:dyDescent="0.25">
      <c r="I6425" s="142"/>
      <c r="O6425" s="142"/>
    </row>
    <row r="6426" spans="9:15" x14ac:dyDescent="0.25">
      <c r="I6426" s="142"/>
      <c r="O6426" s="142"/>
    </row>
    <row r="6427" spans="9:15" x14ac:dyDescent="0.25">
      <c r="I6427" s="142"/>
      <c r="O6427" s="142"/>
    </row>
    <row r="6428" spans="9:15" x14ac:dyDescent="0.25">
      <c r="I6428" s="142"/>
      <c r="O6428" s="142"/>
    </row>
    <row r="6429" spans="9:15" x14ac:dyDescent="0.25">
      <c r="I6429" s="142"/>
      <c r="O6429" s="142"/>
    </row>
    <row r="6430" spans="9:15" x14ac:dyDescent="0.25">
      <c r="I6430" s="142"/>
      <c r="O6430" s="142"/>
    </row>
    <row r="6431" spans="9:15" x14ac:dyDescent="0.25">
      <c r="I6431" s="142"/>
      <c r="O6431" s="142"/>
    </row>
    <row r="6432" spans="9:15" x14ac:dyDescent="0.25">
      <c r="I6432" s="142"/>
      <c r="O6432" s="142"/>
    </row>
    <row r="6433" spans="9:15" x14ac:dyDescent="0.25">
      <c r="I6433" s="142"/>
      <c r="O6433" s="142"/>
    </row>
    <row r="6434" spans="9:15" x14ac:dyDescent="0.25">
      <c r="I6434" s="142"/>
      <c r="O6434" s="142"/>
    </row>
    <row r="6435" spans="9:15" x14ac:dyDescent="0.25">
      <c r="I6435" s="142"/>
      <c r="O6435" s="142"/>
    </row>
    <row r="6436" spans="9:15" x14ac:dyDescent="0.25">
      <c r="I6436" s="142"/>
      <c r="O6436" s="142"/>
    </row>
    <row r="6437" spans="9:15" x14ac:dyDescent="0.25">
      <c r="I6437" s="142"/>
      <c r="O6437" s="142"/>
    </row>
    <row r="6438" spans="9:15" x14ac:dyDescent="0.25">
      <c r="I6438" s="142"/>
      <c r="O6438" s="142"/>
    </row>
    <row r="6439" spans="9:15" x14ac:dyDescent="0.25">
      <c r="I6439" s="142"/>
      <c r="O6439" s="142"/>
    </row>
    <row r="6440" spans="9:15" x14ac:dyDescent="0.25">
      <c r="I6440" s="142"/>
      <c r="O6440" s="142"/>
    </row>
    <row r="6441" spans="9:15" x14ac:dyDescent="0.25">
      <c r="I6441" s="142"/>
      <c r="O6441" s="142"/>
    </row>
    <row r="6442" spans="9:15" x14ac:dyDescent="0.25">
      <c r="I6442" s="142"/>
      <c r="O6442" s="142"/>
    </row>
    <row r="6443" spans="9:15" x14ac:dyDescent="0.25">
      <c r="I6443" s="142"/>
      <c r="O6443" s="142"/>
    </row>
    <row r="6444" spans="9:15" x14ac:dyDescent="0.25">
      <c r="I6444" s="142"/>
      <c r="O6444" s="142"/>
    </row>
    <row r="6445" spans="9:15" x14ac:dyDescent="0.25">
      <c r="I6445" s="142"/>
      <c r="O6445" s="142"/>
    </row>
    <row r="6446" spans="9:15" x14ac:dyDescent="0.25">
      <c r="I6446" s="142"/>
      <c r="O6446" s="142"/>
    </row>
    <row r="6447" spans="9:15" x14ac:dyDescent="0.25">
      <c r="I6447" s="142"/>
      <c r="O6447" s="142"/>
    </row>
    <row r="6448" spans="9:15" x14ac:dyDescent="0.25">
      <c r="I6448" s="142"/>
      <c r="O6448" s="142"/>
    </row>
    <row r="6449" spans="9:15" x14ac:dyDescent="0.25">
      <c r="I6449" s="142"/>
      <c r="O6449" s="142"/>
    </row>
    <row r="6450" spans="9:15" x14ac:dyDescent="0.25">
      <c r="I6450" s="142"/>
      <c r="O6450" s="142"/>
    </row>
    <row r="6451" spans="9:15" x14ac:dyDescent="0.25">
      <c r="I6451" s="142"/>
      <c r="O6451" s="142"/>
    </row>
    <row r="6452" spans="9:15" x14ac:dyDescent="0.25">
      <c r="I6452" s="142"/>
      <c r="O6452" s="142"/>
    </row>
    <row r="6453" spans="9:15" x14ac:dyDescent="0.25">
      <c r="I6453" s="142"/>
      <c r="O6453" s="142"/>
    </row>
    <row r="6454" spans="9:15" x14ac:dyDescent="0.25">
      <c r="I6454" s="142"/>
      <c r="O6454" s="142"/>
    </row>
    <row r="6455" spans="9:15" x14ac:dyDescent="0.25">
      <c r="I6455" s="142"/>
      <c r="O6455" s="142"/>
    </row>
    <row r="6456" spans="9:15" x14ac:dyDescent="0.25">
      <c r="I6456" s="142"/>
      <c r="O6456" s="142"/>
    </row>
    <row r="6457" spans="9:15" x14ac:dyDescent="0.25">
      <c r="I6457" s="142"/>
      <c r="O6457" s="142"/>
    </row>
    <row r="6458" spans="9:15" x14ac:dyDescent="0.25">
      <c r="I6458" s="142"/>
      <c r="O6458" s="142"/>
    </row>
    <row r="6459" spans="9:15" x14ac:dyDescent="0.25">
      <c r="I6459" s="142"/>
      <c r="O6459" s="142"/>
    </row>
    <row r="6460" spans="9:15" x14ac:dyDescent="0.25">
      <c r="I6460" s="142"/>
      <c r="O6460" s="142"/>
    </row>
    <row r="6461" spans="9:15" x14ac:dyDescent="0.25">
      <c r="I6461" s="142"/>
      <c r="O6461" s="142"/>
    </row>
    <row r="6462" spans="9:15" x14ac:dyDescent="0.25">
      <c r="I6462" s="142"/>
      <c r="O6462" s="142"/>
    </row>
    <row r="6463" spans="9:15" x14ac:dyDescent="0.25">
      <c r="I6463" s="142"/>
      <c r="O6463" s="142"/>
    </row>
    <row r="6464" spans="9:15" x14ac:dyDescent="0.25">
      <c r="I6464" s="142"/>
      <c r="O6464" s="142"/>
    </row>
    <row r="6465" spans="9:15" x14ac:dyDescent="0.25">
      <c r="I6465" s="142"/>
      <c r="O6465" s="142"/>
    </row>
    <row r="6466" spans="9:15" x14ac:dyDescent="0.25">
      <c r="I6466" s="142"/>
      <c r="O6466" s="142"/>
    </row>
    <row r="6467" spans="9:15" x14ac:dyDescent="0.25">
      <c r="I6467" s="142"/>
      <c r="O6467" s="142"/>
    </row>
    <row r="6468" spans="9:15" x14ac:dyDescent="0.25">
      <c r="I6468" s="142"/>
      <c r="O6468" s="142"/>
    </row>
    <row r="6469" spans="9:15" x14ac:dyDescent="0.25">
      <c r="I6469" s="142"/>
      <c r="O6469" s="142"/>
    </row>
    <row r="6470" spans="9:15" x14ac:dyDescent="0.25">
      <c r="I6470" s="142"/>
      <c r="O6470" s="142"/>
    </row>
    <row r="6471" spans="9:15" x14ac:dyDescent="0.25">
      <c r="I6471" s="142"/>
      <c r="O6471" s="142"/>
    </row>
    <row r="6472" spans="9:15" x14ac:dyDescent="0.25">
      <c r="I6472" s="142"/>
      <c r="O6472" s="142"/>
    </row>
    <row r="6473" spans="9:15" x14ac:dyDescent="0.25">
      <c r="I6473" s="142"/>
      <c r="O6473" s="142"/>
    </row>
    <row r="6474" spans="9:15" x14ac:dyDescent="0.25">
      <c r="I6474" s="142"/>
      <c r="O6474" s="142"/>
    </row>
    <row r="6475" spans="9:15" x14ac:dyDescent="0.25">
      <c r="I6475" s="142"/>
      <c r="O6475" s="142"/>
    </row>
    <row r="6476" spans="9:15" x14ac:dyDescent="0.25">
      <c r="I6476" s="142"/>
      <c r="O6476" s="142"/>
    </row>
    <row r="6477" spans="9:15" x14ac:dyDescent="0.25">
      <c r="I6477" s="142"/>
      <c r="O6477" s="142"/>
    </row>
    <row r="6478" spans="9:15" x14ac:dyDescent="0.25">
      <c r="I6478" s="142"/>
      <c r="O6478" s="142"/>
    </row>
    <row r="6479" spans="9:15" x14ac:dyDescent="0.25">
      <c r="I6479" s="142"/>
      <c r="O6479" s="142"/>
    </row>
    <row r="6480" spans="9:15" x14ac:dyDescent="0.25">
      <c r="I6480" s="142"/>
      <c r="O6480" s="142"/>
    </row>
    <row r="6481" spans="9:15" x14ac:dyDescent="0.25">
      <c r="I6481" s="142"/>
      <c r="O6481" s="142"/>
    </row>
    <row r="6482" spans="9:15" x14ac:dyDescent="0.25">
      <c r="I6482" s="142"/>
      <c r="O6482" s="142"/>
    </row>
    <row r="6483" spans="9:15" x14ac:dyDescent="0.25">
      <c r="I6483" s="142"/>
      <c r="O6483" s="142"/>
    </row>
    <row r="6484" spans="9:15" x14ac:dyDescent="0.25">
      <c r="I6484" s="142"/>
      <c r="O6484" s="142"/>
    </row>
    <row r="6485" spans="9:15" x14ac:dyDescent="0.25">
      <c r="I6485" s="142"/>
      <c r="O6485" s="142"/>
    </row>
    <row r="6486" spans="9:15" x14ac:dyDescent="0.25">
      <c r="I6486" s="142"/>
      <c r="O6486" s="142"/>
    </row>
    <row r="6487" spans="9:15" x14ac:dyDescent="0.25">
      <c r="I6487" s="142"/>
      <c r="O6487" s="142"/>
    </row>
    <row r="6488" spans="9:15" x14ac:dyDescent="0.25">
      <c r="I6488" s="142"/>
      <c r="O6488" s="142"/>
    </row>
    <row r="6489" spans="9:15" x14ac:dyDescent="0.25">
      <c r="I6489" s="142"/>
      <c r="O6489" s="142"/>
    </row>
    <row r="6490" spans="9:15" x14ac:dyDescent="0.25">
      <c r="I6490" s="142"/>
      <c r="O6490" s="142"/>
    </row>
    <row r="6491" spans="9:15" x14ac:dyDescent="0.25">
      <c r="I6491" s="142"/>
      <c r="O6491" s="142"/>
    </row>
    <row r="6492" spans="9:15" x14ac:dyDescent="0.25">
      <c r="I6492" s="142"/>
      <c r="O6492" s="142"/>
    </row>
    <row r="6493" spans="9:15" x14ac:dyDescent="0.25">
      <c r="I6493" s="142"/>
      <c r="O6493" s="142"/>
    </row>
    <row r="6494" spans="9:15" x14ac:dyDescent="0.25">
      <c r="I6494" s="142"/>
      <c r="O6494" s="142"/>
    </row>
    <row r="6495" spans="9:15" x14ac:dyDescent="0.25">
      <c r="I6495" s="142"/>
      <c r="O6495" s="142"/>
    </row>
    <row r="6496" spans="9:15" x14ac:dyDescent="0.25">
      <c r="I6496" s="142"/>
      <c r="O6496" s="142"/>
    </row>
    <row r="6497" spans="9:15" x14ac:dyDescent="0.25">
      <c r="I6497" s="142"/>
      <c r="O6497" s="142"/>
    </row>
    <row r="6498" spans="9:15" x14ac:dyDescent="0.25">
      <c r="I6498" s="142"/>
      <c r="O6498" s="142"/>
    </row>
    <row r="6499" spans="9:15" x14ac:dyDescent="0.25">
      <c r="I6499" s="142"/>
      <c r="O6499" s="142"/>
    </row>
    <row r="6500" spans="9:15" x14ac:dyDescent="0.25">
      <c r="I6500" s="142"/>
      <c r="O6500" s="142"/>
    </row>
    <row r="6501" spans="9:15" x14ac:dyDescent="0.25">
      <c r="I6501" s="142"/>
      <c r="O6501" s="142"/>
    </row>
    <row r="6502" spans="9:15" x14ac:dyDescent="0.25">
      <c r="I6502" s="142"/>
      <c r="O6502" s="142"/>
    </row>
    <row r="6503" spans="9:15" x14ac:dyDescent="0.25">
      <c r="I6503" s="142"/>
      <c r="O6503" s="142"/>
    </row>
    <row r="6504" spans="9:15" x14ac:dyDescent="0.25">
      <c r="I6504" s="142"/>
      <c r="O6504" s="142"/>
    </row>
    <row r="6505" spans="9:15" x14ac:dyDescent="0.25">
      <c r="I6505" s="142"/>
      <c r="O6505" s="142"/>
    </row>
    <row r="6506" spans="9:15" x14ac:dyDescent="0.25">
      <c r="I6506" s="142"/>
      <c r="O6506" s="142"/>
    </row>
    <row r="6507" spans="9:15" x14ac:dyDescent="0.25">
      <c r="I6507" s="142"/>
      <c r="O6507" s="142"/>
    </row>
    <row r="6508" spans="9:15" x14ac:dyDescent="0.25">
      <c r="I6508" s="142"/>
      <c r="O6508" s="142"/>
    </row>
    <row r="6509" spans="9:15" x14ac:dyDescent="0.25">
      <c r="I6509" s="142"/>
      <c r="O6509" s="142"/>
    </row>
    <row r="6510" spans="9:15" x14ac:dyDescent="0.25">
      <c r="I6510" s="142"/>
      <c r="O6510" s="142"/>
    </row>
    <row r="6511" spans="9:15" x14ac:dyDescent="0.25">
      <c r="I6511" s="142"/>
      <c r="O6511" s="142"/>
    </row>
    <row r="6512" spans="9:15" x14ac:dyDescent="0.25">
      <c r="I6512" s="142"/>
      <c r="O6512" s="142"/>
    </row>
    <row r="6513" spans="9:15" x14ac:dyDescent="0.25">
      <c r="I6513" s="142"/>
      <c r="O6513" s="142"/>
    </row>
    <row r="6514" spans="9:15" x14ac:dyDescent="0.25">
      <c r="I6514" s="142"/>
      <c r="O6514" s="142"/>
    </row>
    <row r="6515" spans="9:15" x14ac:dyDescent="0.25">
      <c r="I6515" s="142"/>
      <c r="O6515" s="142"/>
    </row>
    <row r="6516" spans="9:15" x14ac:dyDescent="0.25">
      <c r="I6516" s="142"/>
      <c r="O6516" s="142"/>
    </row>
    <row r="6517" spans="9:15" x14ac:dyDescent="0.25">
      <c r="I6517" s="142"/>
      <c r="O6517" s="142"/>
    </row>
    <row r="6518" spans="9:15" x14ac:dyDescent="0.25">
      <c r="I6518" s="142"/>
      <c r="O6518" s="142"/>
    </row>
    <row r="6519" spans="9:15" x14ac:dyDescent="0.25">
      <c r="I6519" s="142"/>
      <c r="O6519" s="142"/>
    </row>
    <row r="6520" spans="9:15" x14ac:dyDescent="0.25">
      <c r="I6520" s="142"/>
      <c r="O6520" s="142"/>
    </row>
    <row r="6521" spans="9:15" x14ac:dyDescent="0.25">
      <c r="I6521" s="142"/>
      <c r="O6521" s="142"/>
    </row>
    <row r="6522" spans="9:15" x14ac:dyDescent="0.25">
      <c r="I6522" s="142"/>
      <c r="O6522" s="142"/>
    </row>
    <row r="6523" spans="9:15" x14ac:dyDescent="0.25">
      <c r="I6523" s="142"/>
      <c r="O6523" s="142"/>
    </row>
    <row r="6524" spans="9:15" x14ac:dyDescent="0.25">
      <c r="I6524" s="142"/>
      <c r="O6524" s="142"/>
    </row>
    <row r="6525" spans="9:15" x14ac:dyDescent="0.25">
      <c r="I6525" s="142"/>
      <c r="O6525" s="142"/>
    </row>
    <row r="6526" spans="9:15" x14ac:dyDescent="0.25">
      <c r="I6526" s="142"/>
      <c r="O6526" s="142"/>
    </row>
    <row r="6527" spans="9:15" x14ac:dyDescent="0.25">
      <c r="I6527" s="142"/>
      <c r="O6527" s="142"/>
    </row>
    <row r="6528" spans="9:15" x14ac:dyDescent="0.25">
      <c r="I6528" s="142"/>
      <c r="O6528" s="142"/>
    </row>
    <row r="6529" spans="9:15" x14ac:dyDescent="0.25">
      <c r="I6529" s="142"/>
      <c r="O6529" s="142"/>
    </row>
    <row r="6530" spans="9:15" x14ac:dyDescent="0.25">
      <c r="I6530" s="142"/>
      <c r="O6530" s="142"/>
    </row>
    <row r="6531" spans="9:15" x14ac:dyDescent="0.25">
      <c r="I6531" s="142"/>
      <c r="O6531" s="142"/>
    </row>
    <row r="6532" spans="9:15" x14ac:dyDescent="0.25">
      <c r="I6532" s="142"/>
      <c r="O6532" s="142"/>
    </row>
    <row r="6533" spans="9:15" x14ac:dyDescent="0.25">
      <c r="I6533" s="142"/>
      <c r="O6533" s="142"/>
    </row>
    <row r="6534" spans="9:15" x14ac:dyDescent="0.25">
      <c r="I6534" s="142"/>
      <c r="O6534" s="142"/>
    </row>
    <row r="6535" spans="9:15" x14ac:dyDescent="0.25">
      <c r="I6535" s="142"/>
      <c r="O6535" s="142"/>
    </row>
    <row r="6536" spans="9:15" x14ac:dyDescent="0.25">
      <c r="I6536" s="142"/>
      <c r="O6536" s="142"/>
    </row>
    <row r="6537" spans="9:15" x14ac:dyDescent="0.25">
      <c r="I6537" s="142"/>
      <c r="O6537" s="142"/>
    </row>
    <row r="6538" spans="9:15" x14ac:dyDescent="0.25">
      <c r="I6538" s="142"/>
      <c r="O6538" s="142"/>
    </row>
    <row r="6539" spans="9:15" x14ac:dyDescent="0.25">
      <c r="I6539" s="142"/>
      <c r="O6539" s="142"/>
    </row>
    <row r="6540" spans="9:15" x14ac:dyDescent="0.25">
      <c r="I6540" s="142"/>
      <c r="O6540" s="142"/>
    </row>
    <row r="6541" spans="9:15" x14ac:dyDescent="0.25">
      <c r="I6541" s="142"/>
      <c r="O6541" s="142"/>
    </row>
    <row r="6542" spans="9:15" x14ac:dyDescent="0.25">
      <c r="I6542" s="142"/>
      <c r="O6542" s="142"/>
    </row>
    <row r="6543" spans="9:15" x14ac:dyDescent="0.25">
      <c r="I6543" s="142"/>
      <c r="O6543" s="142"/>
    </row>
    <row r="6544" spans="9:15" x14ac:dyDescent="0.25">
      <c r="I6544" s="142"/>
      <c r="O6544" s="142"/>
    </row>
    <row r="6545" spans="9:15" x14ac:dyDescent="0.25">
      <c r="I6545" s="142"/>
      <c r="O6545" s="142"/>
    </row>
    <row r="6546" spans="9:15" x14ac:dyDescent="0.25">
      <c r="I6546" s="142"/>
      <c r="O6546" s="142"/>
    </row>
    <row r="6547" spans="9:15" x14ac:dyDescent="0.25">
      <c r="I6547" s="142"/>
      <c r="O6547" s="142"/>
    </row>
    <row r="6548" spans="9:15" x14ac:dyDescent="0.25">
      <c r="I6548" s="142"/>
      <c r="O6548" s="142"/>
    </row>
    <row r="6549" spans="9:15" x14ac:dyDescent="0.25">
      <c r="I6549" s="142"/>
      <c r="O6549" s="142"/>
    </row>
    <row r="6550" spans="9:15" x14ac:dyDescent="0.25">
      <c r="I6550" s="142"/>
      <c r="O6550" s="142"/>
    </row>
    <row r="6551" spans="9:15" x14ac:dyDescent="0.25">
      <c r="I6551" s="142"/>
      <c r="O6551" s="142"/>
    </row>
    <row r="6552" spans="9:15" x14ac:dyDescent="0.25">
      <c r="I6552" s="142"/>
      <c r="O6552" s="142"/>
    </row>
    <row r="6553" spans="9:15" x14ac:dyDescent="0.25">
      <c r="I6553" s="142"/>
      <c r="O6553" s="142"/>
    </row>
    <row r="6554" spans="9:15" x14ac:dyDescent="0.25">
      <c r="I6554" s="142"/>
      <c r="O6554" s="142"/>
    </row>
    <row r="6555" spans="9:15" x14ac:dyDescent="0.25">
      <c r="I6555" s="142"/>
      <c r="O6555" s="142"/>
    </row>
    <row r="6556" spans="9:15" x14ac:dyDescent="0.25">
      <c r="I6556" s="142"/>
      <c r="O6556" s="142"/>
    </row>
    <row r="6557" spans="9:15" x14ac:dyDescent="0.25">
      <c r="I6557" s="142"/>
      <c r="O6557" s="142"/>
    </row>
    <row r="6558" spans="9:15" x14ac:dyDescent="0.25">
      <c r="I6558" s="142"/>
      <c r="O6558" s="142"/>
    </row>
    <row r="6559" spans="9:15" x14ac:dyDescent="0.25">
      <c r="I6559" s="142"/>
      <c r="O6559" s="142"/>
    </row>
    <row r="6560" spans="9:15" x14ac:dyDescent="0.25">
      <c r="I6560" s="142"/>
      <c r="O6560" s="142"/>
    </row>
    <row r="6561" spans="9:15" x14ac:dyDescent="0.25">
      <c r="I6561" s="142"/>
      <c r="O6561" s="142"/>
    </row>
    <row r="6562" spans="9:15" x14ac:dyDescent="0.25">
      <c r="I6562" s="142"/>
      <c r="O6562" s="142"/>
    </row>
    <row r="6563" spans="9:15" x14ac:dyDescent="0.25">
      <c r="I6563" s="142"/>
      <c r="O6563" s="142"/>
    </row>
    <row r="6564" spans="9:15" x14ac:dyDescent="0.25">
      <c r="I6564" s="142"/>
      <c r="O6564" s="142"/>
    </row>
    <row r="6565" spans="9:15" x14ac:dyDescent="0.25">
      <c r="I6565" s="142"/>
      <c r="O6565" s="142"/>
    </row>
    <row r="6566" spans="9:15" x14ac:dyDescent="0.25">
      <c r="I6566" s="142"/>
      <c r="O6566" s="142"/>
    </row>
    <row r="6567" spans="9:15" x14ac:dyDescent="0.25">
      <c r="I6567" s="142"/>
      <c r="O6567" s="142"/>
    </row>
    <row r="6568" spans="9:15" x14ac:dyDescent="0.25">
      <c r="I6568" s="142"/>
      <c r="O6568" s="142"/>
    </row>
    <row r="6569" spans="9:15" x14ac:dyDescent="0.25">
      <c r="I6569" s="142"/>
      <c r="O6569" s="142"/>
    </row>
    <row r="6570" spans="9:15" x14ac:dyDescent="0.25">
      <c r="I6570" s="142"/>
      <c r="O6570" s="142"/>
    </row>
    <row r="6571" spans="9:15" x14ac:dyDescent="0.25">
      <c r="I6571" s="142"/>
      <c r="O6571" s="142"/>
    </row>
    <row r="6572" spans="9:15" x14ac:dyDescent="0.25">
      <c r="I6572" s="142"/>
      <c r="O6572" s="142"/>
    </row>
    <row r="6573" spans="9:15" x14ac:dyDescent="0.25">
      <c r="I6573" s="142"/>
      <c r="O6573" s="142"/>
    </row>
    <row r="6574" spans="9:15" x14ac:dyDescent="0.25">
      <c r="I6574" s="142"/>
      <c r="O6574" s="142"/>
    </row>
    <row r="6575" spans="9:15" x14ac:dyDescent="0.25">
      <c r="I6575" s="142"/>
      <c r="O6575" s="142"/>
    </row>
    <row r="6576" spans="9:15" x14ac:dyDescent="0.25">
      <c r="I6576" s="142"/>
      <c r="O6576" s="142"/>
    </row>
    <row r="6577" spans="9:15" x14ac:dyDescent="0.25">
      <c r="I6577" s="142"/>
      <c r="O6577" s="142"/>
    </row>
    <row r="6578" spans="9:15" x14ac:dyDescent="0.25">
      <c r="I6578" s="142"/>
      <c r="O6578" s="142"/>
    </row>
    <row r="6579" spans="9:15" x14ac:dyDescent="0.25">
      <c r="I6579" s="142"/>
      <c r="O6579" s="142"/>
    </row>
    <row r="6580" spans="9:15" x14ac:dyDescent="0.25">
      <c r="I6580" s="142"/>
      <c r="O6580" s="142"/>
    </row>
    <row r="6581" spans="9:15" x14ac:dyDescent="0.25">
      <c r="I6581" s="142"/>
      <c r="O6581" s="142"/>
    </row>
    <row r="6582" spans="9:15" x14ac:dyDescent="0.25">
      <c r="I6582" s="142"/>
      <c r="O6582" s="142"/>
    </row>
    <row r="6583" spans="9:15" x14ac:dyDescent="0.25">
      <c r="I6583" s="142"/>
      <c r="O6583" s="142"/>
    </row>
    <row r="6584" spans="9:15" x14ac:dyDescent="0.25">
      <c r="I6584" s="142"/>
      <c r="O6584" s="142"/>
    </row>
    <row r="6585" spans="9:15" x14ac:dyDescent="0.25">
      <c r="I6585" s="142"/>
      <c r="O6585" s="142"/>
    </row>
    <row r="6586" spans="9:15" x14ac:dyDescent="0.25">
      <c r="I6586" s="142"/>
      <c r="O6586" s="142"/>
    </row>
    <row r="6587" spans="9:15" x14ac:dyDescent="0.25">
      <c r="I6587" s="142"/>
      <c r="O6587" s="142"/>
    </row>
    <row r="6588" spans="9:15" x14ac:dyDescent="0.25">
      <c r="I6588" s="142"/>
      <c r="O6588" s="142"/>
    </row>
    <row r="6589" spans="9:15" x14ac:dyDescent="0.25">
      <c r="I6589" s="142"/>
      <c r="O6589" s="142"/>
    </row>
    <row r="6590" spans="9:15" x14ac:dyDescent="0.25">
      <c r="I6590" s="142"/>
      <c r="O6590" s="142"/>
    </row>
    <row r="6591" spans="9:15" x14ac:dyDescent="0.25">
      <c r="I6591" s="142"/>
      <c r="O6591" s="142"/>
    </row>
    <row r="6592" spans="9:15" x14ac:dyDescent="0.25">
      <c r="I6592" s="142"/>
      <c r="O6592" s="142"/>
    </row>
    <row r="6593" spans="9:15" x14ac:dyDescent="0.25">
      <c r="I6593" s="142"/>
      <c r="O6593" s="142"/>
    </row>
    <row r="6594" spans="9:15" x14ac:dyDescent="0.25">
      <c r="I6594" s="142"/>
      <c r="O6594" s="142"/>
    </row>
    <row r="6595" spans="9:15" x14ac:dyDescent="0.25">
      <c r="I6595" s="142"/>
      <c r="O6595" s="142"/>
    </row>
    <row r="6596" spans="9:15" x14ac:dyDescent="0.25">
      <c r="I6596" s="142"/>
      <c r="O6596" s="142"/>
    </row>
    <row r="6597" spans="9:15" x14ac:dyDescent="0.25">
      <c r="I6597" s="142"/>
      <c r="O6597" s="142"/>
    </row>
    <row r="6598" spans="9:15" x14ac:dyDescent="0.25">
      <c r="I6598" s="142"/>
      <c r="O6598" s="142"/>
    </row>
    <row r="6599" spans="9:15" x14ac:dyDescent="0.25">
      <c r="I6599" s="142"/>
      <c r="O6599" s="142"/>
    </row>
    <row r="6600" spans="9:15" x14ac:dyDescent="0.25">
      <c r="I6600" s="142"/>
      <c r="O6600" s="142"/>
    </row>
    <row r="6601" spans="9:15" x14ac:dyDescent="0.25">
      <c r="I6601" s="142"/>
      <c r="O6601" s="142"/>
    </row>
    <row r="6602" spans="9:15" x14ac:dyDescent="0.25">
      <c r="I6602" s="142"/>
      <c r="O6602" s="142"/>
    </row>
    <row r="6603" spans="9:15" x14ac:dyDescent="0.25">
      <c r="I6603" s="142"/>
      <c r="O6603" s="142"/>
    </row>
    <row r="6604" spans="9:15" x14ac:dyDescent="0.25">
      <c r="I6604" s="142"/>
      <c r="O6604" s="142"/>
    </row>
    <row r="6605" spans="9:15" x14ac:dyDescent="0.25">
      <c r="I6605" s="142"/>
      <c r="O6605" s="142"/>
    </row>
    <row r="6606" spans="9:15" x14ac:dyDescent="0.25">
      <c r="I6606" s="142"/>
      <c r="O6606" s="142"/>
    </row>
    <row r="6607" spans="9:15" x14ac:dyDescent="0.25">
      <c r="I6607" s="142"/>
      <c r="O6607" s="142"/>
    </row>
    <row r="6608" spans="9:15" x14ac:dyDescent="0.25">
      <c r="I6608" s="142"/>
      <c r="O6608" s="142"/>
    </row>
    <row r="6609" spans="9:15" x14ac:dyDescent="0.25">
      <c r="I6609" s="142"/>
      <c r="O6609" s="142"/>
    </row>
    <row r="6610" spans="9:15" x14ac:dyDescent="0.25">
      <c r="I6610" s="142"/>
      <c r="O6610" s="142"/>
    </row>
    <row r="6611" spans="9:15" x14ac:dyDescent="0.25">
      <c r="I6611" s="142"/>
      <c r="O6611" s="142"/>
    </row>
    <row r="6612" spans="9:15" x14ac:dyDescent="0.25">
      <c r="I6612" s="142"/>
      <c r="O6612" s="142"/>
    </row>
    <row r="6613" spans="9:15" x14ac:dyDescent="0.25">
      <c r="I6613" s="142"/>
      <c r="O6613" s="142"/>
    </row>
    <row r="6614" spans="9:15" x14ac:dyDescent="0.25">
      <c r="I6614" s="142"/>
      <c r="O6614" s="142"/>
    </row>
    <row r="6615" spans="9:15" x14ac:dyDescent="0.25">
      <c r="I6615" s="142"/>
      <c r="O6615" s="142"/>
    </row>
    <row r="6616" spans="9:15" x14ac:dyDescent="0.25">
      <c r="I6616" s="142"/>
      <c r="O6616" s="142"/>
    </row>
    <row r="6617" spans="9:15" x14ac:dyDescent="0.25">
      <c r="I6617" s="142"/>
      <c r="O6617" s="142"/>
    </row>
    <row r="6618" spans="9:15" x14ac:dyDescent="0.25">
      <c r="I6618" s="142"/>
      <c r="O6618" s="142"/>
    </row>
    <row r="6619" spans="9:15" x14ac:dyDescent="0.25">
      <c r="I6619" s="142"/>
      <c r="O6619" s="142"/>
    </row>
    <row r="6620" spans="9:15" x14ac:dyDescent="0.25">
      <c r="I6620" s="142"/>
      <c r="O6620" s="142"/>
    </row>
    <row r="6621" spans="9:15" x14ac:dyDescent="0.25">
      <c r="I6621" s="142"/>
      <c r="O6621" s="142"/>
    </row>
    <row r="6622" spans="9:15" x14ac:dyDescent="0.25">
      <c r="I6622" s="142"/>
      <c r="O6622" s="142"/>
    </row>
    <row r="6623" spans="9:15" x14ac:dyDescent="0.25">
      <c r="I6623" s="142"/>
      <c r="O6623" s="142"/>
    </row>
    <row r="6624" spans="9:15" x14ac:dyDescent="0.25">
      <c r="I6624" s="142"/>
      <c r="O6624" s="142"/>
    </row>
    <row r="6625" spans="9:15" x14ac:dyDescent="0.25">
      <c r="I6625" s="142"/>
      <c r="O6625" s="142"/>
    </row>
    <row r="6626" spans="9:15" x14ac:dyDescent="0.25">
      <c r="I6626" s="142"/>
      <c r="O6626" s="142"/>
    </row>
    <row r="6627" spans="9:15" x14ac:dyDescent="0.25">
      <c r="I6627" s="142"/>
      <c r="O6627" s="142"/>
    </row>
    <row r="6628" spans="9:15" x14ac:dyDescent="0.25">
      <c r="I6628" s="142"/>
      <c r="O6628" s="142"/>
    </row>
    <row r="6629" spans="9:15" x14ac:dyDescent="0.25">
      <c r="I6629" s="142"/>
      <c r="O6629" s="142"/>
    </row>
    <row r="6630" spans="9:15" x14ac:dyDescent="0.25">
      <c r="I6630" s="142"/>
      <c r="O6630" s="142"/>
    </row>
    <row r="6631" spans="9:15" x14ac:dyDescent="0.25">
      <c r="I6631" s="142"/>
      <c r="O6631" s="142"/>
    </row>
    <row r="6632" spans="9:15" x14ac:dyDescent="0.25">
      <c r="I6632" s="142"/>
      <c r="O6632" s="142"/>
    </row>
    <row r="6633" spans="9:15" x14ac:dyDescent="0.25">
      <c r="I6633" s="142"/>
      <c r="O6633" s="142"/>
    </row>
    <row r="6634" spans="9:15" x14ac:dyDescent="0.25">
      <c r="I6634" s="142"/>
      <c r="O6634" s="142"/>
    </row>
    <row r="6635" spans="9:15" x14ac:dyDescent="0.25">
      <c r="I6635" s="142"/>
      <c r="O6635" s="142"/>
    </row>
    <row r="6636" spans="9:15" x14ac:dyDescent="0.25">
      <c r="I6636" s="142"/>
      <c r="O6636" s="142"/>
    </row>
    <row r="6637" spans="9:15" x14ac:dyDescent="0.25">
      <c r="I6637" s="142"/>
      <c r="O6637" s="142"/>
    </row>
    <row r="6638" spans="9:15" x14ac:dyDescent="0.25">
      <c r="I6638" s="142"/>
      <c r="O6638" s="142"/>
    </row>
    <row r="6639" spans="9:15" x14ac:dyDescent="0.25">
      <c r="I6639" s="142"/>
      <c r="O6639" s="142"/>
    </row>
    <row r="6640" spans="9:15" x14ac:dyDescent="0.25">
      <c r="I6640" s="142"/>
      <c r="O6640" s="142"/>
    </row>
    <row r="6641" spans="9:15" x14ac:dyDescent="0.25">
      <c r="I6641" s="142"/>
      <c r="O6641" s="142"/>
    </row>
    <row r="6642" spans="9:15" x14ac:dyDescent="0.25">
      <c r="I6642" s="142"/>
      <c r="O6642" s="142"/>
    </row>
    <row r="6643" spans="9:15" x14ac:dyDescent="0.25">
      <c r="I6643" s="142"/>
      <c r="O6643" s="142"/>
    </row>
    <row r="6644" spans="9:15" x14ac:dyDescent="0.25">
      <c r="I6644" s="142"/>
      <c r="O6644" s="142"/>
    </row>
    <row r="6645" spans="9:15" x14ac:dyDescent="0.25">
      <c r="I6645" s="142"/>
      <c r="O6645" s="142"/>
    </row>
    <row r="6646" spans="9:15" x14ac:dyDescent="0.25">
      <c r="I6646" s="142"/>
      <c r="O6646" s="142"/>
    </row>
    <row r="6647" spans="9:15" x14ac:dyDescent="0.25">
      <c r="I6647" s="142"/>
      <c r="O6647" s="142"/>
    </row>
    <row r="6648" spans="9:15" x14ac:dyDescent="0.25">
      <c r="I6648" s="142"/>
      <c r="O6648" s="142"/>
    </row>
    <row r="6649" spans="9:15" x14ac:dyDescent="0.25">
      <c r="I6649" s="142"/>
      <c r="O6649" s="142"/>
    </row>
    <row r="6650" spans="9:15" x14ac:dyDescent="0.25">
      <c r="I6650" s="142"/>
      <c r="O6650" s="142"/>
    </row>
    <row r="6651" spans="9:15" x14ac:dyDescent="0.25">
      <c r="I6651" s="142"/>
      <c r="O6651" s="142"/>
    </row>
    <row r="6652" spans="9:15" x14ac:dyDescent="0.25">
      <c r="I6652" s="142"/>
      <c r="O6652" s="142"/>
    </row>
    <row r="6653" spans="9:15" x14ac:dyDescent="0.25">
      <c r="I6653" s="142"/>
      <c r="O6653" s="142"/>
    </row>
    <row r="6654" spans="9:15" x14ac:dyDescent="0.25">
      <c r="I6654" s="142"/>
      <c r="O6654" s="142"/>
    </row>
    <row r="6655" spans="9:15" x14ac:dyDescent="0.25">
      <c r="I6655" s="142"/>
      <c r="O6655" s="142"/>
    </row>
    <row r="6656" spans="9:15" x14ac:dyDescent="0.25">
      <c r="I6656" s="142"/>
      <c r="O6656" s="142"/>
    </row>
    <row r="6657" spans="9:15" x14ac:dyDescent="0.25">
      <c r="I6657" s="142"/>
      <c r="O6657" s="142"/>
    </row>
    <row r="6658" spans="9:15" x14ac:dyDescent="0.25">
      <c r="I6658" s="142"/>
      <c r="O6658" s="142"/>
    </row>
    <row r="6659" spans="9:15" x14ac:dyDescent="0.25">
      <c r="I6659" s="142"/>
      <c r="O6659" s="142"/>
    </row>
    <row r="6660" spans="9:15" x14ac:dyDescent="0.25">
      <c r="I6660" s="142"/>
      <c r="O6660" s="142"/>
    </row>
    <row r="6661" spans="9:15" x14ac:dyDescent="0.25">
      <c r="I6661" s="142"/>
      <c r="O6661" s="142"/>
    </row>
    <row r="6662" spans="9:15" x14ac:dyDescent="0.25">
      <c r="I6662" s="142"/>
      <c r="O6662" s="142"/>
    </row>
    <row r="6663" spans="9:15" x14ac:dyDescent="0.25">
      <c r="I6663" s="142"/>
      <c r="O6663" s="142"/>
    </row>
    <row r="6664" spans="9:15" x14ac:dyDescent="0.25">
      <c r="I6664" s="142"/>
      <c r="O6664" s="142"/>
    </row>
    <row r="6665" spans="9:15" x14ac:dyDescent="0.25">
      <c r="I6665" s="142"/>
      <c r="O6665" s="142"/>
    </row>
    <row r="6666" spans="9:15" x14ac:dyDescent="0.25">
      <c r="I6666" s="142"/>
      <c r="O6666" s="142"/>
    </row>
    <row r="6667" spans="9:15" x14ac:dyDescent="0.25">
      <c r="I6667" s="142"/>
      <c r="O6667" s="142"/>
    </row>
    <row r="6668" spans="9:15" x14ac:dyDescent="0.25">
      <c r="I6668" s="142"/>
      <c r="O6668" s="142"/>
    </row>
    <row r="6669" spans="9:15" x14ac:dyDescent="0.25">
      <c r="I6669" s="142"/>
      <c r="O6669" s="142"/>
    </row>
    <row r="6670" spans="9:15" x14ac:dyDescent="0.25">
      <c r="I6670" s="142"/>
      <c r="O6670" s="142"/>
    </row>
    <row r="6671" spans="9:15" x14ac:dyDescent="0.25">
      <c r="I6671" s="142"/>
      <c r="O6671" s="142"/>
    </row>
    <row r="6672" spans="9:15" x14ac:dyDescent="0.25">
      <c r="I6672" s="142"/>
      <c r="O6672" s="142"/>
    </row>
    <row r="6673" spans="9:15" x14ac:dyDescent="0.25">
      <c r="I6673" s="142"/>
      <c r="O6673" s="142"/>
    </row>
    <row r="6674" spans="9:15" x14ac:dyDescent="0.25">
      <c r="I6674" s="142"/>
      <c r="O6674" s="142"/>
    </row>
    <row r="6675" spans="9:15" x14ac:dyDescent="0.25">
      <c r="I6675" s="142"/>
      <c r="O6675" s="142"/>
    </row>
    <row r="6676" spans="9:15" x14ac:dyDescent="0.25">
      <c r="I6676" s="142"/>
      <c r="O6676" s="142"/>
    </row>
    <row r="6677" spans="9:15" x14ac:dyDescent="0.25">
      <c r="I6677" s="142"/>
      <c r="O6677" s="142"/>
    </row>
    <row r="6678" spans="9:15" x14ac:dyDescent="0.25">
      <c r="I6678" s="142"/>
      <c r="O6678" s="142"/>
    </row>
    <row r="6679" spans="9:15" x14ac:dyDescent="0.25">
      <c r="I6679" s="142"/>
      <c r="O6679" s="142"/>
    </row>
    <row r="6680" spans="9:15" x14ac:dyDescent="0.25">
      <c r="I6680" s="142"/>
      <c r="O6680" s="142"/>
    </row>
    <row r="6681" spans="9:15" x14ac:dyDescent="0.25">
      <c r="I6681" s="142"/>
      <c r="O6681" s="142"/>
    </row>
    <row r="6682" spans="9:15" x14ac:dyDescent="0.25">
      <c r="I6682" s="142"/>
      <c r="O6682" s="142"/>
    </row>
    <row r="6683" spans="9:15" x14ac:dyDescent="0.25">
      <c r="I6683" s="142"/>
      <c r="O6683" s="142"/>
    </row>
    <row r="6684" spans="9:15" x14ac:dyDescent="0.25">
      <c r="I6684" s="142"/>
      <c r="O6684" s="142"/>
    </row>
    <row r="6685" spans="9:15" x14ac:dyDescent="0.25">
      <c r="I6685" s="142"/>
      <c r="O6685" s="142"/>
    </row>
    <row r="6686" spans="9:15" x14ac:dyDescent="0.25">
      <c r="I6686" s="142"/>
      <c r="O6686" s="142"/>
    </row>
    <row r="6687" spans="9:15" x14ac:dyDescent="0.25">
      <c r="I6687" s="142"/>
      <c r="O6687" s="142"/>
    </row>
    <row r="6688" spans="9:15" x14ac:dyDescent="0.25">
      <c r="I6688" s="142"/>
      <c r="O6688" s="142"/>
    </row>
    <row r="6689" spans="9:15" x14ac:dyDescent="0.25">
      <c r="I6689" s="142"/>
      <c r="O6689" s="142"/>
    </row>
    <row r="6690" spans="9:15" x14ac:dyDescent="0.25">
      <c r="I6690" s="142"/>
      <c r="O6690" s="142"/>
    </row>
    <row r="6691" spans="9:15" x14ac:dyDescent="0.25">
      <c r="I6691" s="142"/>
      <c r="O6691" s="142"/>
    </row>
    <row r="6692" spans="9:15" x14ac:dyDescent="0.25">
      <c r="I6692" s="142"/>
      <c r="O6692" s="142"/>
    </row>
    <row r="6693" spans="9:15" x14ac:dyDescent="0.25">
      <c r="I6693" s="142"/>
      <c r="O6693" s="142"/>
    </row>
    <row r="6694" spans="9:15" x14ac:dyDescent="0.25">
      <c r="I6694" s="142"/>
      <c r="O6694" s="142"/>
    </row>
    <row r="6695" spans="9:15" x14ac:dyDescent="0.25">
      <c r="I6695" s="142"/>
      <c r="O6695" s="142"/>
    </row>
    <row r="6696" spans="9:15" x14ac:dyDescent="0.25">
      <c r="I6696" s="142"/>
      <c r="O6696" s="142"/>
    </row>
    <row r="6697" spans="9:15" x14ac:dyDescent="0.25">
      <c r="I6697" s="142"/>
      <c r="O6697" s="142"/>
    </row>
    <row r="6698" spans="9:15" x14ac:dyDescent="0.25">
      <c r="I6698" s="142"/>
      <c r="O6698" s="142"/>
    </row>
    <row r="6699" spans="9:15" x14ac:dyDescent="0.25">
      <c r="I6699" s="142"/>
      <c r="O6699" s="142"/>
    </row>
    <row r="6700" spans="9:15" x14ac:dyDescent="0.25">
      <c r="I6700" s="142"/>
      <c r="O6700" s="142"/>
    </row>
    <row r="6701" spans="9:15" x14ac:dyDescent="0.25">
      <c r="I6701" s="142"/>
      <c r="O6701" s="142"/>
    </row>
    <row r="6702" spans="9:15" x14ac:dyDescent="0.25">
      <c r="I6702" s="142"/>
      <c r="O6702" s="142"/>
    </row>
    <row r="6703" spans="9:15" x14ac:dyDescent="0.25">
      <c r="I6703" s="142"/>
      <c r="O6703" s="142"/>
    </row>
    <row r="6704" spans="9:15" x14ac:dyDescent="0.25">
      <c r="I6704" s="142"/>
      <c r="O6704" s="142"/>
    </row>
    <row r="6705" spans="9:15" x14ac:dyDescent="0.25">
      <c r="I6705" s="142"/>
      <c r="O6705" s="142"/>
    </row>
    <row r="6706" spans="9:15" x14ac:dyDescent="0.25">
      <c r="I6706" s="142"/>
      <c r="O6706" s="142"/>
    </row>
    <row r="6707" spans="9:15" x14ac:dyDescent="0.25">
      <c r="I6707" s="142"/>
      <c r="O6707" s="142"/>
    </row>
    <row r="6708" spans="9:15" x14ac:dyDescent="0.25">
      <c r="I6708" s="142"/>
      <c r="O6708" s="142"/>
    </row>
    <row r="6709" spans="9:15" x14ac:dyDescent="0.25">
      <c r="I6709" s="142"/>
      <c r="O6709" s="142"/>
    </row>
    <row r="6710" spans="9:15" x14ac:dyDescent="0.25">
      <c r="I6710" s="142"/>
      <c r="O6710" s="142"/>
    </row>
    <row r="6711" spans="9:15" x14ac:dyDescent="0.25">
      <c r="I6711" s="142"/>
      <c r="O6711" s="142"/>
    </row>
    <row r="6712" spans="9:15" x14ac:dyDescent="0.25">
      <c r="I6712" s="142"/>
      <c r="O6712" s="142"/>
    </row>
    <row r="6713" spans="9:15" x14ac:dyDescent="0.25">
      <c r="I6713" s="142"/>
      <c r="O6713" s="142"/>
    </row>
    <row r="6714" spans="9:15" x14ac:dyDescent="0.25">
      <c r="I6714" s="142"/>
      <c r="O6714" s="142"/>
    </row>
    <row r="6715" spans="9:15" x14ac:dyDescent="0.25">
      <c r="I6715" s="142"/>
      <c r="O6715" s="142"/>
    </row>
    <row r="6716" spans="9:15" x14ac:dyDescent="0.25">
      <c r="I6716" s="142"/>
      <c r="O6716" s="142"/>
    </row>
    <row r="6717" spans="9:15" x14ac:dyDescent="0.25">
      <c r="I6717" s="142"/>
      <c r="O6717" s="142"/>
    </row>
    <row r="6718" spans="9:15" x14ac:dyDescent="0.25">
      <c r="I6718" s="142"/>
      <c r="O6718" s="142"/>
    </row>
    <row r="6719" spans="9:15" x14ac:dyDescent="0.25">
      <c r="I6719" s="142"/>
      <c r="O6719" s="142"/>
    </row>
    <row r="6720" spans="9:15" x14ac:dyDescent="0.25">
      <c r="I6720" s="142"/>
      <c r="O6720" s="142"/>
    </row>
    <row r="6721" spans="9:15" x14ac:dyDescent="0.25">
      <c r="I6721" s="142"/>
      <c r="O6721" s="142"/>
    </row>
    <row r="6722" spans="9:15" x14ac:dyDescent="0.25">
      <c r="I6722" s="142"/>
      <c r="O6722" s="142"/>
    </row>
    <row r="6723" spans="9:15" x14ac:dyDescent="0.25">
      <c r="I6723" s="142"/>
      <c r="O6723" s="142"/>
    </row>
    <row r="6724" spans="9:15" x14ac:dyDescent="0.25">
      <c r="I6724" s="142"/>
      <c r="O6724" s="142"/>
    </row>
    <row r="6725" spans="9:15" x14ac:dyDescent="0.25">
      <c r="I6725" s="142"/>
      <c r="O6725" s="142"/>
    </row>
    <row r="6726" spans="9:15" x14ac:dyDescent="0.25">
      <c r="I6726" s="142"/>
      <c r="O6726" s="142"/>
    </row>
    <row r="6727" spans="9:15" x14ac:dyDescent="0.25">
      <c r="I6727" s="142"/>
      <c r="O6727" s="142"/>
    </row>
    <row r="6728" spans="9:15" x14ac:dyDescent="0.25">
      <c r="I6728" s="142"/>
      <c r="O6728" s="142"/>
    </row>
    <row r="6729" spans="9:15" x14ac:dyDescent="0.25">
      <c r="I6729" s="142"/>
      <c r="O6729" s="142"/>
    </row>
    <row r="6730" spans="9:15" x14ac:dyDescent="0.25">
      <c r="I6730" s="142"/>
      <c r="O6730" s="142"/>
    </row>
    <row r="6731" spans="9:15" x14ac:dyDescent="0.25">
      <c r="I6731" s="142"/>
      <c r="O6731" s="142"/>
    </row>
    <row r="6732" spans="9:15" x14ac:dyDescent="0.25">
      <c r="I6732" s="142"/>
      <c r="O6732" s="142"/>
    </row>
    <row r="6733" spans="9:15" x14ac:dyDescent="0.25">
      <c r="I6733" s="142"/>
      <c r="O6733" s="142"/>
    </row>
    <row r="6734" spans="9:15" x14ac:dyDescent="0.25">
      <c r="I6734" s="142"/>
      <c r="O6734" s="142"/>
    </row>
    <row r="6735" spans="9:15" x14ac:dyDescent="0.25">
      <c r="I6735" s="142"/>
      <c r="O6735" s="142"/>
    </row>
    <row r="6736" spans="9:15" x14ac:dyDescent="0.25">
      <c r="I6736" s="142"/>
      <c r="O6736" s="142"/>
    </row>
    <row r="6737" spans="9:15" x14ac:dyDescent="0.25">
      <c r="I6737" s="142"/>
      <c r="O6737" s="142"/>
    </row>
    <row r="6738" spans="9:15" x14ac:dyDescent="0.25">
      <c r="I6738" s="142"/>
      <c r="O6738" s="142"/>
    </row>
    <row r="6739" spans="9:15" x14ac:dyDescent="0.25">
      <c r="I6739" s="142"/>
      <c r="O6739" s="142"/>
    </row>
    <row r="6740" spans="9:15" x14ac:dyDescent="0.25">
      <c r="I6740" s="142"/>
      <c r="O6740" s="142"/>
    </row>
    <row r="6741" spans="9:15" x14ac:dyDescent="0.25">
      <c r="I6741" s="142"/>
      <c r="O6741" s="142"/>
    </row>
    <row r="6742" spans="9:15" x14ac:dyDescent="0.25">
      <c r="I6742" s="142"/>
      <c r="O6742" s="142"/>
    </row>
    <row r="6743" spans="9:15" x14ac:dyDescent="0.25">
      <c r="I6743" s="142"/>
      <c r="O6743" s="142"/>
    </row>
    <row r="6744" spans="9:15" x14ac:dyDescent="0.25">
      <c r="I6744" s="142"/>
      <c r="O6744" s="142"/>
    </row>
    <row r="6745" spans="9:15" x14ac:dyDescent="0.25">
      <c r="I6745" s="142"/>
      <c r="O6745" s="142"/>
    </row>
    <row r="6746" spans="9:15" x14ac:dyDescent="0.25">
      <c r="I6746" s="142"/>
      <c r="O6746" s="142"/>
    </row>
    <row r="6747" spans="9:15" x14ac:dyDescent="0.25">
      <c r="I6747" s="142"/>
      <c r="O6747" s="142"/>
    </row>
    <row r="6748" spans="9:15" x14ac:dyDescent="0.25">
      <c r="I6748" s="142"/>
      <c r="O6748" s="142"/>
    </row>
    <row r="6749" spans="9:15" x14ac:dyDescent="0.25">
      <c r="I6749" s="142"/>
      <c r="O6749" s="142"/>
    </row>
    <row r="6750" spans="9:15" x14ac:dyDescent="0.25">
      <c r="I6750" s="142"/>
      <c r="O6750" s="142"/>
    </row>
    <row r="6751" spans="9:15" x14ac:dyDescent="0.25">
      <c r="I6751" s="142"/>
      <c r="O6751" s="142"/>
    </row>
    <row r="6752" spans="9:15" x14ac:dyDescent="0.25">
      <c r="I6752" s="142"/>
      <c r="O6752" s="142"/>
    </row>
    <row r="6753" spans="9:15" x14ac:dyDescent="0.25">
      <c r="I6753" s="142"/>
      <c r="O6753" s="142"/>
    </row>
    <row r="6754" spans="9:15" x14ac:dyDescent="0.25">
      <c r="I6754" s="142"/>
      <c r="O6754" s="142"/>
    </row>
    <row r="6755" spans="9:15" x14ac:dyDescent="0.25">
      <c r="I6755" s="142"/>
      <c r="O6755" s="142"/>
    </row>
    <row r="6756" spans="9:15" x14ac:dyDescent="0.25">
      <c r="I6756" s="142"/>
      <c r="O6756" s="142"/>
    </row>
    <row r="6757" spans="9:15" x14ac:dyDescent="0.25">
      <c r="I6757" s="142"/>
      <c r="O6757" s="142"/>
    </row>
    <row r="6758" spans="9:15" x14ac:dyDescent="0.25">
      <c r="I6758" s="142"/>
      <c r="O6758" s="142"/>
    </row>
    <row r="6759" spans="9:15" x14ac:dyDescent="0.25">
      <c r="I6759" s="142"/>
      <c r="O6759" s="142"/>
    </row>
    <row r="6760" spans="9:15" x14ac:dyDescent="0.25">
      <c r="I6760" s="142"/>
      <c r="O6760" s="142"/>
    </row>
    <row r="6761" spans="9:15" x14ac:dyDescent="0.25">
      <c r="I6761" s="142"/>
      <c r="O6761" s="142"/>
    </row>
    <row r="6762" spans="9:15" x14ac:dyDescent="0.25">
      <c r="I6762" s="142"/>
      <c r="O6762" s="142"/>
    </row>
    <row r="6763" spans="9:15" x14ac:dyDescent="0.25">
      <c r="I6763" s="142"/>
      <c r="O6763" s="142"/>
    </row>
    <row r="6764" spans="9:15" x14ac:dyDescent="0.25">
      <c r="I6764" s="142"/>
      <c r="O6764" s="142"/>
    </row>
    <row r="6765" spans="9:15" x14ac:dyDescent="0.25">
      <c r="I6765" s="142"/>
      <c r="O6765" s="142"/>
    </row>
    <row r="6766" spans="9:15" x14ac:dyDescent="0.25">
      <c r="I6766" s="142"/>
      <c r="O6766" s="142"/>
    </row>
    <row r="6767" spans="9:15" x14ac:dyDescent="0.25">
      <c r="I6767" s="142"/>
      <c r="O6767" s="142"/>
    </row>
    <row r="6768" spans="9:15" x14ac:dyDescent="0.25">
      <c r="I6768" s="142"/>
      <c r="O6768" s="142"/>
    </row>
    <row r="6769" spans="9:15" x14ac:dyDescent="0.25">
      <c r="I6769" s="142"/>
      <c r="O6769" s="142"/>
    </row>
    <row r="6770" spans="9:15" x14ac:dyDescent="0.25">
      <c r="I6770" s="142"/>
      <c r="O6770" s="142"/>
    </row>
    <row r="6771" spans="9:15" x14ac:dyDescent="0.25">
      <c r="I6771" s="142"/>
      <c r="O6771" s="142"/>
    </row>
    <row r="6772" spans="9:15" x14ac:dyDescent="0.25">
      <c r="I6772" s="142"/>
      <c r="O6772" s="142"/>
    </row>
    <row r="6773" spans="9:15" x14ac:dyDescent="0.25">
      <c r="I6773" s="142"/>
      <c r="O6773" s="142"/>
    </row>
    <row r="6774" spans="9:15" x14ac:dyDescent="0.25">
      <c r="I6774" s="142"/>
      <c r="O6774" s="142"/>
    </row>
    <row r="6775" spans="9:15" x14ac:dyDescent="0.25">
      <c r="I6775" s="142"/>
      <c r="O6775" s="142"/>
    </row>
    <row r="6776" spans="9:15" x14ac:dyDescent="0.25">
      <c r="I6776" s="142"/>
      <c r="O6776" s="142"/>
    </row>
    <row r="6777" spans="9:15" x14ac:dyDescent="0.25">
      <c r="I6777" s="142"/>
      <c r="O6777" s="142"/>
    </row>
    <row r="6778" spans="9:15" x14ac:dyDescent="0.25">
      <c r="I6778" s="142"/>
      <c r="O6778" s="142"/>
    </row>
    <row r="6779" spans="9:15" x14ac:dyDescent="0.25">
      <c r="I6779" s="142"/>
      <c r="O6779" s="142"/>
    </row>
    <row r="6780" spans="9:15" x14ac:dyDescent="0.25">
      <c r="I6780" s="142"/>
      <c r="O6780" s="142"/>
    </row>
    <row r="6781" spans="9:15" x14ac:dyDescent="0.25">
      <c r="I6781" s="142"/>
      <c r="O6781" s="142"/>
    </row>
    <row r="6782" spans="9:15" x14ac:dyDescent="0.25">
      <c r="I6782" s="142"/>
      <c r="O6782" s="142"/>
    </row>
    <row r="6783" spans="9:15" x14ac:dyDescent="0.25">
      <c r="I6783" s="142"/>
      <c r="O6783" s="142"/>
    </row>
    <row r="6784" spans="9:15" x14ac:dyDescent="0.25">
      <c r="I6784" s="142"/>
      <c r="O6784" s="142"/>
    </row>
    <row r="6785" spans="9:15" x14ac:dyDescent="0.25">
      <c r="I6785" s="142"/>
      <c r="O6785" s="142"/>
    </row>
    <row r="6786" spans="9:15" x14ac:dyDescent="0.25">
      <c r="I6786" s="142"/>
      <c r="O6786" s="142"/>
    </row>
    <row r="6787" spans="9:15" x14ac:dyDescent="0.25">
      <c r="I6787" s="142"/>
      <c r="O6787" s="142"/>
    </row>
    <row r="6788" spans="9:15" x14ac:dyDescent="0.25">
      <c r="I6788" s="142"/>
      <c r="O6788" s="142"/>
    </row>
    <row r="6789" spans="9:15" x14ac:dyDescent="0.25">
      <c r="I6789" s="142"/>
      <c r="O6789" s="142"/>
    </row>
    <row r="6790" spans="9:15" x14ac:dyDescent="0.25">
      <c r="I6790" s="142"/>
      <c r="O6790" s="142"/>
    </row>
    <row r="6791" spans="9:15" x14ac:dyDescent="0.25">
      <c r="I6791" s="142"/>
      <c r="O6791" s="142"/>
    </row>
    <row r="6792" spans="9:15" x14ac:dyDescent="0.25">
      <c r="I6792" s="142"/>
      <c r="O6792" s="142"/>
    </row>
    <row r="6793" spans="9:15" x14ac:dyDescent="0.25">
      <c r="I6793" s="142"/>
      <c r="O6793" s="142"/>
    </row>
    <row r="6794" spans="9:15" x14ac:dyDescent="0.25">
      <c r="I6794" s="142"/>
      <c r="O6794" s="142"/>
    </row>
    <row r="6795" spans="9:15" x14ac:dyDescent="0.25">
      <c r="I6795" s="142"/>
      <c r="O6795" s="142"/>
    </row>
    <row r="6796" spans="9:15" x14ac:dyDescent="0.25">
      <c r="I6796" s="142"/>
      <c r="O6796" s="142"/>
    </row>
    <row r="6797" spans="9:15" x14ac:dyDescent="0.25">
      <c r="I6797" s="142"/>
      <c r="O6797" s="142"/>
    </row>
    <row r="6798" spans="9:15" x14ac:dyDescent="0.25">
      <c r="I6798" s="142"/>
      <c r="O6798" s="142"/>
    </row>
    <row r="6799" spans="9:15" x14ac:dyDescent="0.25">
      <c r="I6799" s="142"/>
      <c r="O6799" s="142"/>
    </row>
    <row r="6800" spans="9:15" x14ac:dyDescent="0.25">
      <c r="I6800" s="142"/>
      <c r="O6800" s="142"/>
    </row>
    <row r="6801" spans="9:15" x14ac:dyDescent="0.25">
      <c r="I6801" s="142"/>
      <c r="O6801" s="142"/>
    </row>
    <row r="6802" spans="9:15" x14ac:dyDescent="0.25">
      <c r="I6802" s="142"/>
      <c r="O6802" s="142"/>
    </row>
    <row r="6803" spans="9:15" x14ac:dyDescent="0.25">
      <c r="I6803" s="142"/>
      <c r="O6803" s="142"/>
    </row>
    <row r="6804" spans="9:15" x14ac:dyDescent="0.25">
      <c r="I6804" s="142"/>
      <c r="O6804" s="142"/>
    </row>
    <row r="6805" spans="9:15" x14ac:dyDescent="0.25">
      <c r="I6805" s="142"/>
      <c r="O6805" s="142"/>
    </row>
    <row r="6806" spans="9:15" x14ac:dyDescent="0.25">
      <c r="I6806" s="142"/>
      <c r="O6806" s="142"/>
    </row>
    <row r="6807" spans="9:15" x14ac:dyDescent="0.25">
      <c r="I6807" s="142"/>
      <c r="O6807" s="142"/>
    </row>
    <row r="6808" spans="9:15" x14ac:dyDescent="0.25">
      <c r="I6808" s="142"/>
      <c r="O6808" s="142"/>
    </row>
    <row r="6809" spans="9:15" x14ac:dyDescent="0.25">
      <c r="I6809" s="142"/>
      <c r="O6809" s="142"/>
    </row>
    <row r="6810" spans="9:15" x14ac:dyDescent="0.25">
      <c r="I6810" s="142"/>
      <c r="O6810" s="142"/>
    </row>
    <row r="6811" spans="9:15" x14ac:dyDescent="0.25">
      <c r="I6811" s="142"/>
      <c r="O6811" s="142"/>
    </row>
    <row r="6812" spans="9:15" x14ac:dyDescent="0.25">
      <c r="I6812" s="142"/>
      <c r="O6812" s="142"/>
    </row>
    <row r="6813" spans="9:15" x14ac:dyDescent="0.25">
      <c r="I6813" s="142"/>
      <c r="O6813" s="142"/>
    </row>
    <row r="6814" spans="9:15" x14ac:dyDescent="0.25">
      <c r="I6814" s="142"/>
      <c r="O6814" s="142"/>
    </row>
    <row r="6815" spans="9:15" x14ac:dyDescent="0.25">
      <c r="I6815" s="142"/>
      <c r="O6815" s="142"/>
    </row>
    <row r="6816" spans="9:15" x14ac:dyDescent="0.25">
      <c r="I6816" s="142"/>
      <c r="O6816" s="142"/>
    </row>
    <row r="6817" spans="9:15" x14ac:dyDescent="0.25">
      <c r="I6817" s="142"/>
      <c r="O6817" s="142"/>
    </row>
    <row r="6818" spans="9:15" x14ac:dyDescent="0.25">
      <c r="I6818" s="142"/>
      <c r="O6818" s="142"/>
    </row>
    <row r="6819" spans="9:15" x14ac:dyDescent="0.25">
      <c r="I6819" s="142"/>
      <c r="O6819" s="142"/>
    </row>
    <row r="6820" spans="9:15" x14ac:dyDescent="0.25">
      <c r="I6820" s="142"/>
      <c r="O6820" s="142"/>
    </row>
    <row r="6821" spans="9:15" x14ac:dyDescent="0.25">
      <c r="I6821" s="142"/>
      <c r="O6821" s="142"/>
    </row>
    <row r="6822" spans="9:15" x14ac:dyDescent="0.25">
      <c r="I6822" s="142"/>
      <c r="O6822" s="142"/>
    </row>
    <row r="6823" spans="9:15" x14ac:dyDescent="0.25">
      <c r="I6823" s="142"/>
      <c r="O6823" s="142"/>
    </row>
    <row r="6824" spans="9:15" x14ac:dyDescent="0.25">
      <c r="I6824" s="142"/>
      <c r="O6824" s="142"/>
    </row>
    <row r="6825" spans="9:15" x14ac:dyDescent="0.25">
      <c r="I6825" s="142"/>
      <c r="O6825" s="142"/>
    </row>
    <row r="6826" spans="9:15" x14ac:dyDescent="0.25">
      <c r="I6826" s="142"/>
      <c r="O6826" s="142"/>
    </row>
    <row r="6827" spans="9:15" x14ac:dyDescent="0.25">
      <c r="I6827" s="142"/>
      <c r="O6827" s="142"/>
    </row>
    <row r="6828" spans="9:15" x14ac:dyDescent="0.25">
      <c r="I6828" s="142"/>
      <c r="O6828" s="142"/>
    </row>
    <row r="6829" spans="9:15" x14ac:dyDescent="0.25">
      <c r="I6829" s="142"/>
      <c r="O6829" s="142"/>
    </row>
    <row r="6830" spans="9:15" x14ac:dyDescent="0.25">
      <c r="I6830" s="142"/>
      <c r="O6830" s="142"/>
    </row>
    <row r="6831" spans="9:15" x14ac:dyDescent="0.25">
      <c r="I6831" s="142"/>
      <c r="O6831" s="142"/>
    </row>
    <row r="6832" spans="9:15" x14ac:dyDescent="0.25">
      <c r="I6832" s="142"/>
      <c r="O6832" s="142"/>
    </row>
    <row r="6833" spans="9:15" x14ac:dyDescent="0.25">
      <c r="I6833" s="142"/>
      <c r="O6833" s="142"/>
    </row>
    <row r="6834" spans="9:15" x14ac:dyDescent="0.25">
      <c r="I6834" s="142"/>
      <c r="O6834" s="142"/>
    </row>
    <row r="6835" spans="9:15" x14ac:dyDescent="0.25">
      <c r="I6835" s="142"/>
      <c r="O6835" s="142"/>
    </row>
    <row r="6836" spans="9:15" x14ac:dyDescent="0.25">
      <c r="I6836" s="142"/>
      <c r="O6836" s="142"/>
    </row>
    <row r="6837" spans="9:15" x14ac:dyDescent="0.25">
      <c r="I6837" s="142"/>
      <c r="O6837" s="142"/>
    </row>
    <row r="6838" spans="9:15" x14ac:dyDescent="0.25">
      <c r="I6838" s="142"/>
      <c r="O6838" s="142"/>
    </row>
    <row r="6839" spans="9:15" x14ac:dyDescent="0.25">
      <c r="I6839" s="142"/>
      <c r="O6839" s="142"/>
    </row>
    <row r="6840" spans="9:15" x14ac:dyDescent="0.25">
      <c r="I6840" s="142"/>
      <c r="O6840" s="142"/>
    </row>
    <row r="6841" spans="9:15" x14ac:dyDescent="0.25">
      <c r="I6841" s="142"/>
      <c r="O6841" s="142"/>
    </row>
    <row r="6842" spans="9:15" x14ac:dyDescent="0.25">
      <c r="I6842" s="142"/>
      <c r="O6842" s="142"/>
    </row>
    <row r="6843" spans="9:15" x14ac:dyDescent="0.25">
      <c r="I6843" s="142"/>
      <c r="O6843" s="142"/>
    </row>
    <row r="6844" spans="9:15" x14ac:dyDescent="0.25">
      <c r="I6844" s="142"/>
      <c r="O6844" s="142"/>
    </row>
    <row r="6845" spans="9:15" x14ac:dyDescent="0.25">
      <c r="I6845" s="142"/>
      <c r="O6845" s="142"/>
    </row>
    <row r="6846" spans="9:15" x14ac:dyDescent="0.25">
      <c r="I6846" s="142"/>
      <c r="O6846" s="142"/>
    </row>
    <row r="6847" spans="9:15" x14ac:dyDescent="0.25">
      <c r="I6847" s="142"/>
      <c r="O6847" s="142"/>
    </row>
    <row r="6848" spans="9:15" x14ac:dyDescent="0.25">
      <c r="I6848" s="142"/>
      <c r="O6848" s="142"/>
    </row>
    <row r="6849" spans="9:15" x14ac:dyDescent="0.25">
      <c r="I6849" s="142"/>
      <c r="O6849" s="142"/>
    </row>
    <row r="6850" spans="9:15" x14ac:dyDescent="0.25">
      <c r="I6850" s="142"/>
      <c r="O6850" s="142"/>
    </row>
    <row r="6851" spans="9:15" x14ac:dyDescent="0.25">
      <c r="I6851" s="142"/>
      <c r="O6851" s="142"/>
    </row>
    <row r="6852" spans="9:15" x14ac:dyDescent="0.25">
      <c r="I6852" s="142"/>
      <c r="O6852" s="142"/>
    </row>
    <row r="6853" spans="9:15" x14ac:dyDescent="0.25">
      <c r="I6853" s="142"/>
      <c r="O6853" s="142"/>
    </row>
    <row r="6854" spans="9:15" x14ac:dyDescent="0.25">
      <c r="I6854" s="142"/>
      <c r="O6854" s="142"/>
    </row>
    <row r="6855" spans="9:15" x14ac:dyDescent="0.25">
      <c r="I6855" s="142"/>
      <c r="O6855" s="142"/>
    </row>
    <row r="6856" spans="9:15" x14ac:dyDescent="0.25">
      <c r="I6856" s="142"/>
      <c r="O6856" s="142"/>
    </row>
    <row r="6857" spans="9:15" x14ac:dyDescent="0.25">
      <c r="I6857" s="142"/>
      <c r="O6857" s="142"/>
    </row>
    <row r="6858" spans="9:15" x14ac:dyDescent="0.25">
      <c r="I6858" s="142"/>
      <c r="O6858" s="142"/>
    </row>
    <row r="6859" spans="9:15" x14ac:dyDescent="0.25">
      <c r="I6859" s="142"/>
      <c r="O6859" s="142"/>
    </row>
    <row r="6860" spans="9:15" x14ac:dyDescent="0.25">
      <c r="I6860" s="142"/>
      <c r="O6860" s="142"/>
    </row>
    <row r="6861" spans="9:15" x14ac:dyDescent="0.25">
      <c r="I6861" s="142"/>
      <c r="O6861" s="142"/>
    </row>
    <row r="6862" spans="9:15" x14ac:dyDescent="0.25">
      <c r="I6862" s="142"/>
      <c r="O6862" s="142"/>
    </row>
    <row r="6863" spans="9:15" x14ac:dyDescent="0.25">
      <c r="I6863" s="142"/>
      <c r="O6863" s="142"/>
    </row>
    <row r="6864" spans="9:15" x14ac:dyDescent="0.25">
      <c r="I6864" s="142"/>
      <c r="O6864" s="142"/>
    </row>
    <row r="6865" spans="9:15" x14ac:dyDescent="0.25">
      <c r="I6865" s="142"/>
      <c r="O6865" s="142"/>
    </row>
    <row r="6866" spans="9:15" x14ac:dyDescent="0.25">
      <c r="I6866" s="142"/>
      <c r="O6866" s="142"/>
    </row>
    <row r="6867" spans="9:15" x14ac:dyDescent="0.25">
      <c r="I6867" s="142"/>
      <c r="O6867" s="142"/>
    </row>
    <row r="6868" spans="9:15" x14ac:dyDescent="0.25">
      <c r="I6868" s="142"/>
      <c r="O6868" s="142"/>
    </row>
    <row r="6869" spans="9:15" x14ac:dyDescent="0.25">
      <c r="I6869" s="142"/>
      <c r="O6869" s="142"/>
    </row>
    <row r="6870" spans="9:15" x14ac:dyDescent="0.25">
      <c r="I6870" s="142"/>
      <c r="O6870" s="142"/>
    </row>
    <row r="6871" spans="9:15" x14ac:dyDescent="0.25">
      <c r="I6871" s="142"/>
      <c r="O6871" s="142"/>
    </row>
    <row r="6872" spans="9:15" x14ac:dyDescent="0.25">
      <c r="I6872" s="142"/>
      <c r="O6872" s="142"/>
    </row>
    <row r="6873" spans="9:15" x14ac:dyDescent="0.25">
      <c r="I6873" s="142"/>
      <c r="O6873" s="142"/>
    </row>
    <row r="6874" spans="9:15" x14ac:dyDescent="0.25">
      <c r="I6874" s="142"/>
      <c r="O6874" s="142"/>
    </row>
    <row r="6875" spans="9:15" x14ac:dyDescent="0.25">
      <c r="I6875" s="142"/>
      <c r="O6875" s="142"/>
    </row>
    <row r="6876" spans="9:15" x14ac:dyDescent="0.25">
      <c r="I6876" s="142"/>
      <c r="O6876" s="142"/>
    </row>
    <row r="6877" spans="9:15" x14ac:dyDescent="0.25">
      <c r="I6877" s="142"/>
      <c r="O6877" s="142"/>
    </row>
    <row r="6878" spans="9:15" x14ac:dyDescent="0.25">
      <c r="I6878" s="142"/>
      <c r="O6878" s="142"/>
    </row>
    <row r="6879" spans="9:15" x14ac:dyDescent="0.25">
      <c r="I6879" s="142"/>
      <c r="O6879" s="142"/>
    </row>
    <row r="6880" spans="9:15" x14ac:dyDescent="0.25">
      <c r="I6880" s="142"/>
      <c r="O6880" s="142"/>
    </row>
    <row r="6881" spans="9:15" x14ac:dyDescent="0.25">
      <c r="I6881" s="142"/>
      <c r="O6881" s="142"/>
    </row>
    <row r="6882" spans="9:15" x14ac:dyDescent="0.25">
      <c r="I6882" s="142"/>
      <c r="O6882" s="142"/>
    </row>
    <row r="6883" spans="9:15" x14ac:dyDescent="0.25">
      <c r="I6883" s="142"/>
      <c r="O6883" s="142"/>
    </row>
    <row r="6884" spans="9:15" x14ac:dyDescent="0.25">
      <c r="I6884" s="142"/>
      <c r="O6884" s="142"/>
    </row>
    <row r="6885" spans="9:15" x14ac:dyDescent="0.25">
      <c r="I6885" s="142"/>
      <c r="O6885" s="142"/>
    </row>
    <row r="6886" spans="9:15" x14ac:dyDescent="0.25">
      <c r="I6886" s="142"/>
      <c r="O6886" s="142"/>
    </row>
    <row r="6887" spans="9:15" x14ac:dyDescent="0.25">
      <c r="I6887" s="142"/>
      <c r="O6887" s="142"/>
    </row>
    <row r="6888" spans="9:15" x14ac:dyDescent="0.25">
      <c r="I6888" s="142"/>
      <c r="O6888" s="142"/>
    </row>
    <row r="6889" spans="9:15" x14ac:dyDescent="0.25">
      <c r="I6889" s="142"/>
      <c r="O6889" s="142"/>
    </row>
    <row r="6890" spans="9:15" x14ac:dyDescent="0.25">
      <c r="I6890" s="142"/>
      <c r="O6890" s="142"/>
    </row>
    <row r="6891" spans="9:15" x14ac:dyDescent="0.25">
      <c r="I6891" s="142"/>
      <c r="O6891" s="142"/>
    </row>
    <row r="6892" spans="9:15" x14ac:dyDescent="0.25">
      <c r="I6892" s="142"/>
      <c r="O6892" s="142"/>
    </row>
    <row r="6893" spans="9:15" x14ac:dyDescent="0.25">
      <c r="I6893" s="142"/>
      <c r="O6893" s="142"/>
    </row>
    <row r="6894" spans="9:15" x14ac:dyDescent="0.25">
      <c r="I6894" s="142"/>
      <c r="O6894" s="142"/>
    </row>
    <row r="6895" spans="9:15" x14ac:dyDescent="0.25">
      <c r="I6895" s="142"/>
      <c r="O6895" s="142"/>
    </row>
    <row r="6896" spans="9:15" x14ac:dyDescent="0.25">
      <c r="I6896" s="142"/>
      <c r="O6896" s="142"/>
    </row>
    <row r="6897" spans="9:15" x14ac:dyDescent="0.25">
      <c r="I6897" s="142"/>
      <c r="O6897" s="142"/>
    </row>
    <row r="6898" spans="9:15" x14ac:dyDescent="0.25">
      <c r="I6898" s="142"/>
      <c r="O6898" s="142"/>
    </row>
    <row r="6899" spans="9:15" x14ac:dyDescent="0.25">
      <c r="I6899" s="142"/>
      <c r="O6899" s="142"/>
    </row>
    <row r="6900" spans="9:15" x14ac:dyDescent="0.25">
      <c r="I6900" s="142"/>
      <c r="O6900" s="142"/>
    </row>
    <row r="6901" spans="9:15" x14ac:dyDescent="0.25">
      <c r="I6901" s="142"/>
      <c r="O6901" s="142"/>
    </row>
    <row r="6902" spans="9:15" x14ac:dyDescent="0.25">
      <c r="I6902" s="142"/>
      <c r="O6902" s="142"/>
    </row>
    <row r="6903" spans="9:15" x14ac:dyDescent="0.25">
      <c r="I6903" s="142"/>
      <c r="O6903" s="142"/>
    </row>
    <row r="6904" spans="9:15" x14ac:dyDescent="0.25">
      <c r="I6904" s="142"/>
      <c r="O6904" s="142"/>
    </row>
    <row r="6905" spans="9:15" x14ac:dyDescent="0.25">
      <c r="I6905" s="142"/>
      <c r="O6905" s="142"/>
    </row>
    <row r="6906" spans="9:15" x14ac:dyDescent="0.25">
      <c r="I6906" s="142"/>
      <c r="O6906" s="142"/>
    </row>
    <row r="6907" spans="9:15" x14ac:dyDescent="0.25">
      <c r="I6907" s="142"/>
      <c r="O6907" s="142"/>
    </row>
    <row r="6908" spans="9:15" x14ac:dyDescent="0.25">
      <c r="I6908" s="142"/>
      <c r="O6908" s="142"/>
    </row>
    <row r="6909" spans="9:15" x14ac:dyDescent="0.25">
      <c r="I6909" s="142"/>
      <c r="O6909" s="142"/>
    </row>
    <row r="6910" spans="9:15" x14ac:dyDescent="0.25">
      <c r="I6910" s="142"/>
      <c r="O6910" s="142"/>
    </row>
    <row r="6911" spans="9:15" x14ac:dyDescent="0.25">
      <c r="I6911" s="142"/>
      <c r="O6911" s="142"/>
    </row>
    <row r="6912" spans="9:15" x14ac:dyDescent="0.25">
      <c r="I6912" s="142"/>
      <c r="O6912" s="142"/>
    </row>
    <row r="6913" spans="9:15" x14ac:dyDescent="0.25">
      <c r="I6913" s="142"/>
      <c r="O6913" s="142"/>
    </row>
    <row r="6914" spans="9:15" x14ac:dyDescent="0.25">
      <c r="I6914" s="142"/>
      <c r="O6914" s="142"/>
    </row>
    <row r="6915" spans="9:15" x14ac:dyDescent="0.25">
      <c r="I6915" s="142"/>
      <c r="O6915" s="142"/>
    </row>
    <row r="6916" spans="9:15" x14ac:dyDescent="0.25">
      <c r="I6916" s="142"/>
      <c r="O6916" s="142"/>
    </row>
    <row r="6917" spans="9:15" x14ac:dyDescent="0.25">
      <c r="I6917" s="142"/>
      <c r="O6917" s="142"/>
    </row>
    <row r="6918" spans="9:15" x14ac:dyDescent="0.25">
      <c r="I6918" s="142"/>
      <c r="O6918" s="142"/>
    </row>
    <row r="6919" spans="9:15" x14ac:dyDescent="0.25">
      <c r="I6919" s="142"/>
      <c r="O6919" s="142"/>
    </row>
    <row r="6920" spans="9:15" x14ac:dyDescent="0.25">
      <c r="I6920" s="142"/>
      <c r="O6920" s="142"/>
    </row>
    <row r="6921" spans="9:15" x14ac:dyDescent="0.25">
      <c r="I6921" s="142"/>
      <c r="O6921" s="142"/>
    </row>
    <row r="6922" spans="9:15" x14ac:dyDescent="0.25">
      <c r="I6922" s="142"/>
      <c r="O6922" s="142"/>
    </row>
    <row r="6923" spans="9:15" x14ac:dyDescent="0.25">
      <c r="I6923" s="142"/>
      <c r="O6923" s="142"/>
    </row>
    <row r="6924" spans="9:15" x14ac:dyDescent="0.25">
      <c r="I6924" s="142"/>
      <c r="O6924" s="142"/>
    </row>
    <row r="6925" spans="9:15" x14ac:dyDescent="0.25">
      <c r="I6925" s="142"/>
      <c r="O6925" s="142"/>
    </row>
    <row r="6926" spans="9:15" x14ac:dyDescent="0.25">
      <c r="I6926" s="142"/>
      <c r="O6926" s="142"/>
    </row>
    <row r="6927" spans="9:15" x14ac:dyDescent="0.25">
      <c r="I6927" s="142"/>
      <c r="O6927" s="142"/>
    </row>
    <row r="6928" spans="9:15" x14ac:dyDescent="0.25">
      <c r="I6928" s="142"/>
      <c r="O6928" s="142"/>
    </row>
    <row r="6929" spans="9:15" x14ac:dyDescent="0.25">
      <c r="I6929" s="142"/>
      <c r="O6929" s="142"/>
    </row>
    <row r="6930" spans="9:15" x14ac:dyDescent="0.25">
      <c r="I6930" s="142"/>
      <c r="O6930" s="142"/>
    </row>
    <row r="6931" spans="9:15" x14ac:dyDescent="0.25">
      <c r="I6931" s="142"/>
      <c r="O6931" s="142"/>
    </row>
    <row r="6932" spans="9:15" x14ac:dyDescent="0.25">
      <c r="I6932" s="142"/>
      <c r="O6932" s="142"/>
    </row>
    <row r="6933" spans="9:15" x14ac:dyDescent="0.25">
      <c r="I6933" s="142"/>
      <c r="O6933" s="142"/>
    </row>
    <row r="6934" spans="9:15" x14ac:dyDescent="0.25">
      <c r="I6934" s="142"/>
      <c r="O6934" s="142"/>
    </row>
    <row r="6935" spans="9:15" x14ac:dyDescent="0.25">
      <c r="I6935" s="142"/>
      <c r="O6935" s="142"/>
    </row>
    <row r="6936" spans="9:15" x14ac:dyDescent="0.25">
      <c r="I6936" s="142"/>
      <c r="O6936" s="142"/>
    </row>
    <row r="6937" spans="9:15" x14ac:dyDescent="0.25">
      <c r="I6937" s="142"/>
      <c r="O6937" s="142"/>
    </row>
    <row r="6938" spans="9:15" x14ac:dyDescent="0.25">
      <c r="I6938" s="142"/>
      <c r="O6938" s="142"/>
    </row>
    <row r="6939" spans="9:15" x14ac:dyDescent="0.25">
      <c r="I6939" s="142"/>
      <c r="O6939" s="142"/>
    </row>
    <row r="6940" spans="9:15" x14ac:dyDescent="0.25">
      <c r="I6940" s="142"/>
      <c r="O6940" s="142"/>
    </row>
    <row r="6941" spans="9:15" x14ac:dyDescent="0.25">
      <c r="I6941" s="142"/>
      <c r="O6941" s="142"/>
    </row>
    <row r="6942" spans="9:15" x14ac:dyDescent="0.25">
      <c r="I6942" s="142"/>
      <c r="O6942" s="142"/>
    </row>
    <row r="6943" spans="9:15" x14ac:dyDescent="0.25">
      <c r="I6943" s="142"/>
      <c r="O6943" s="142"/>
    </row>
    <row r="6944" spans="9:15" x14ac:dyDescent="0.25">
      <c r="I6944" s="142"/>
      <c r="O6944" s="142"/>
    </row>
    <row r="6945" spans="9:15" x14ac:dyDescent="0.25">
      <c r="I6945" s="142"/>
      <c r="O6945" s="142"/>
    </row>
    <row r="6946" spans="9:15" x14ac:dyDescent="0.25">
      <c r="I6946" s="142"/>
      <c r="O6946" s="142"/>
    </row>
    <row r="6947" spans="9:15" x14ac:dyDescent="0.25">
      <c r="I6947" s="142"/>
      <c r="O6947" s="142"/>
    </row>
    <row r="6948" spans="9:15" x14ac:dyDescent="0.25">
      <c r="I6948" s="142"/>
      <c r="O6948" s="142"/>
    </row>
    <row r="6949" spans="9:15" x14ac:dyDescent="0.25">
      <c r="I6949" s="142"/>
      <c r="O6949" s="142"/>
    </row>
    <row r="6950" spans="9:15" x14ac:dyDescent="0.25">
      <c r="I6950" s="142"/>
      <c r="O6950" s="142"/>
    </row>
    <row r="6951" spans="9:15" x14ac:dyDescent="0.25">
      <c r="I6951" s="142"/>
      <c r="O6951" s="142"/>
    </row>
    <row r="6952" spans="9:15" x14ac:dyDescent="0.25">
      <c r="I6952" s="142"/>
      <c r="O6952" s="142"/>
    </row>
    <row r="6953" spans="9:15" x14ac:dyDescent="0.25">
      <c r="I6953" s="142"/>
      <c r="O6953" s="142"/>
    </row>
    <row r="6954" spans="9:15" x14ac:dyDescent="0.25">
      <c r="I6954" s="142"/>
      <c r="O6954" s="142"/>
    </row>
    <row r="6955" spans="9:15" x14ac:dyDescent="0.25">
      <c r="I6955" s="142"/>
      <c r="O6955" s="142"/>
    </row>
    <row r="6956" spans="9:15" x14ac:dyDescent="0.25">
      <c r="I6956" s="142"/>
      <c r="O6956" s="142"/>
    </row>
    <row r="6957" spans="9:15" x14ac:dyDescent="0.25">
      <c r="I6957" s="142"/>
      <c r="O6957" s="142"/>
    </row>
    <row r="6958" spans="9:15" x14ac:dyDescent="0.25">
      <c r="I6958" s="142"/>
      <c r="O6958" s="142"/>
    </row>
    <row r="6959" spans="9:15" x14ac:dyDescent="0.25">
      <c r="I6959" s="142"/>
      <c r="O6959" s="142"/>
    </row>
    <row r="6960" spans="9:15" x14ac:dyDescent="0.25">
      <c r="I6960" s="142"/>
      <c r="O6960" s="142"/>
    </row>
    <row r="6961" spans="9:15" x14ac:dyDescent="0.25">
      <c r="I6961" s="142"/>
      <c r="O6961" s="142"/>
    </row>
    <row r="6962" spans="9:15" x14ac:dyDescent="0.25">
      <c r="I6962" s="142"/>
      <c r="O6962" s="142"/>
    </row>
    <row r="6963" spans="9:15" x14ac:dyDescent="0.25">
      <c r="I6963" s="142"/>
      <c r="O6963" s="142"/>
    </row>
    <row r="6964" spans="9:15" x14ac:dyDescent="0.25">
      <c r="I6964" s="142"/>
      <c r="O6964" s="142"/>
    </row>
    <row r="6965" spans="9:15" x14ac:dyDescent="0.25">
      <c r="I6965" s="142"/>
      <c r="O6965" s="142"/>
    </row>
    <row r="6966" spans="9:15" x14ac:dyDescent="0.25">
      <c r="I6966" s="142"/>
      <c r="O6966" s="142"/>
    </row>
    <row r="6967" spans="9:15" x14ac:dyDescent="0.25">
      <c r="I6967" s="142"/>
      <c r="O6967" s="142"/>
    </row>
    <row r="6968" spans="9:15" x14ac:dyDescent="0.25">
      <c r="I6968" s="142"/>
      <c r="O6968" s="142"/>
    </row>
    <row r="6969" spans="9:15" x14ac:dyDescent="0.25">
      <c r="I6969" s="142"/>
      <c r="O6969" s="142"/>
    </row>
    <row r="6970" spans="9:15" x14ac:dyDescent="0.25">
      <c r="I6970" s="142"/>
      <c r="O6970" s="142"/>
    </row>
    <row r="6971" spans="9:15" x14ac:dyDescent="0.25">
      <c r="I6971" s="142"/>
      <c r="O6971" s="142"/>
    </row>
    <row r="6972" spans="9:15" x14ac:dyDescent="0.25">
      <c r="I6972" s="142"/>
      <c r="O6972" s="142"/>
    </row>
    <row r="6973" spans="9:15" x14ac:dyDescent="0.25">
      <c r="I6973" s="142"/>
      <c r="O6973" s="142"/>
    </row>
    <row r="6974" spans="9:15" x14ac:dyDescent="0.25">
      <c r="I6974" s="142"/>
      <c r="O6974" s="142"/>
    </row>
    <row r="6975" spans="9:15" x14ac:dyDescent="0.25">
      <c r="I6975" s="142"/>
      <c r="O6975" s="142"/>
    </row>
    <row r="6976" spans="9:15" x14ac:dyDescent="0.25">
      <c r="I6976" s="142"/>
      <c r="O6976" s="142"/>
    </row>
    <row r="6977" spans="9:15" x14ac:dyDescent="0.25">
      <c r="I6977" s="142"/>
      <c r="O6977" s="142"/>
    </row>
    <row r="6978" spans="9:15" x14ac:dyDescent="0.25">
      <c r="I6978" s="142"/>
      <c r="O6978" s="142"/>
    </row>
    <row r="6979" spans="9:15" x14ac:dyDescent="0.25">
      <c r="I6979" s="142"/>
      <c r="O6979" s="142"/>
    </row>
    <row r="6980" spans="9:15" x14ac:dyDescent="0.25">
      <c r="I6980" s="142"/>
      <c r="O6980" s="142"/>
    </row>
    <row r="6981" spans="9:15" x14ac:dyDescent="0.25">
      <c r="I6981" s="142"/>
      <c r="O6981" s="142"/>
    </row>
    <row r="6982" spans="9:15" x14ac:dyDescent="0.25">
      <c r="I6982" s="142"/>
      <c r="O6982" s="142"/>
    </row>
    <row r="6983" spans="9:15" x14ac:dyDescent="0.25">
      <c r="I6983" s="142"/>
      <c r="O6983" s="142"/>
    </row>
    <row r="6984" spans="9:15" x14ac:dyDescent="0.25">
      <c r="I6984" s="142"/>
      <c r="O6984" s="142"/>
    </row>
    <row r="6985" spans="9:15" x14ac:dyDescent="0.25">
      <c r="I6985" s="142"/>
      <c r="O6985" s="142"/>
    </row>
    <row r="6986" spans="9:15" x14ac:dyDescent="0.25">
      <c r="I6986" s="142"/>
      <c r="O6986" s="142"/>
    </row>
    <row r="6987" spans="9:15" x14ac:dyDescent="0.25">
      <c r="I6987" s="142"/>
      <c r="O6987" s="142"/>
    </row>
    <row r="6988" spans="9:15" x14ac:dyDescent="0.25">
      <c r="I6988" s="142"/>
      <c r="O6988" s="142"/>
    </row>
    <row r="6989" spans="9:15" x14ac:dyDescent="0.25">
      <c r="I6989" s="142"/>
      <c r="O6989" s="142"/>
    </row>
    <row r="6990" spans="9:15" x14ac:dyDescent="0.25">
      <c r="I6990" s="142"/>
      <c r="O6990" s="142"/>
    </row>
    <row r="6991" spans="9:15" x14ac:dyDescent="0.25">
      <c r="I6991" s="142"/>
      <c r="O6991" s="142"/>
    </row>
    <row r="6992" spans="9:15" x14ac:dyDescent="0.25">
      <c r="I6992" s="142"/>
      <c r="O6992" s="142"/>
    </row>
    <row r="6993" spans="9:15" x14ac:dyDescent="0.25">
      <c r="I6993" s="142"/>
      <c r="O6993" s="142"/>
    </row>
    <row r="6994" spans="9:15" x14ac:dyDescent="0.25">
      <c r="I6994" s="142"/>
      <c r="O6994" s="142"/>
    </row>
    <row r="6995" spans="9:15" x14ac:dyDescent="0.25">
      <c r="I6995" s="142"/>
      <c r="O6995" s="142"/>
    </row>
    <row r="6996" spans="9:15" x14ac:dyDescent="0.25">
      <c r="I6996" s="142"/>
      <c r="O6996" s="142"/>
    </row>
    <row r="6997" spans="9:15" x14ac:dyDescent="0.25">
      <c r="I6997" s="142"/>
      <c r="O6997" s="142"/>
    </row>
    <row r="6998" spans="9:15" x14ac:dyDescent="0.25">
      <c r="I6998" s="142"/>
      <c r="O6998" s="142"/>
    </row>
    <row r="6999" spans="9:15" x14ac:dyDescent="0.25">
      <c r="I6999" s="142"/>
      <c r="O6999" s="142"/>
    </row>
    <row r="7000" spans="9:15" x14ac:dyDescent="0.25">
      <c r="I7000" s="142"/>
      <c r="O7000" s="142"/>
    </row>
    <row r="7001" spans="9:15" x14ac:dyDescent="0.25">
      <c r="I7001" s="142"/>
      <c r="O7001" s="142"/>
    </row>
    <row r="7002" spans="9:15" x14ac:dyDescent="0.25">
      <c r="I7002" s="142"/>
      <c r="O7002" s="142"/>
    </row>
    <row r="7003" spans="9:15" x14ac:dyDescent="0.25">
      <c r="I7003" s="142"/>
      <c r="O7003" s="142"/>
    </row>
    <row r="7004" spans="9:15" x14ac:dyDescent="0.25">
      <c r="I7004" s="142"/>
      <c r="O7004" s="142"/>
    </row>
    <row r="7005" spans="9:15" x14ac:dyDescent="0.25">
      <c r="I7005" s="142"/>
      <c r="O7005" s="142"/>
    </row>
    <row r="7006" spans="9:15" x14ac:dyDescent="0.25">
      <c r="I7006" s="142"/>
      <c r="O7006" s="142"/>
    </row>
    <row r="7007" spans="9:15" x14ac:dyDescent="0.25">
      <c r="I7007" s="142"/>
      <c r="O7007" s="142"/>
    </row>
    <row r="7008" spans="9:15" x14ac:dyDescent="0.25">
      <c r="I7008" s="142"/>
      <c r="O7008" s="142"/>
    </row>
    <row r="7009" spans="9:15" x14ac:dyDescent="0.25">
      <c r="I7009" s="142"/>
      <c r="O7009" s="142"/>
    </row>
    <row r="7010" spans="9:15" x14ac:dyDescent="0.25">
      <c r="I7010" s="142"/>
      <c r="O7010" s="142"/>
    </row>
    <row r="7011" spans="9:15" x14ac:dyDescent="0.25">
      <c r="I7011" s="142"/>
      <c r="O7011" s="142"/>
    </row>
    <row r="7012" spans="9:15" x14ac:dyDescent="0.25">
      <c r="I7012" s="142"/>
      <c r="O7012" s="142"/>
    </row>
    <row r="7013" spans="9:15" x14ac:dyDescent="0.25">
      <c r="I7013" s="142"/>
      <c r="O7013" s="142"/>
    </row>
    <row r="7014" spans="9:15" x14ac:dyDescent="0.25">
      <c r="I7014" s="142"/>
      <c r="O7014" s="142"/>
    </row>
    <row r="7015" spans="9:15" x14ac:dyDescent="0.25">
      <c r="I7015" s="142"/>
      <c r="O7015" s="142"/>
    </row>
    <row r="7016" spans="9:15" x14ac:dyDescent="0.25">
      <c r="I7016" s="142"/>
      <c r="O7016" s="142"/>
    </row>
    <row r="7017" spans="9:15" x14ac:dyDescent="0.25">
      <c r="I7017" s="142"/>
      <c r="O7017" s="142"/>
    </row>
    <row r="7018" spans="9:15" x14ac:dyDescent="0.25">
      <c r="I7018" s="142"/>
      <c r="O7018" s="142"/>
    </row>
    <row r="7019" spans="9:15" x14ac:dyDescent="0.25">
      <c r="I7019" s="142"/>
      <c r="O7019" s="142"/>
    </row>
    <row r="7020" spans="9:15" x14ac:dyDescent="0.25">
      <c r="I7020" s="142"/>
      <c r="O7020" s="142"/>
    </row>
    <row r="7021" spans="9:15" x14ac:dyDescent="0.25">
      <c r="I7021" s="142"/>
      <c r="O7021" s="142"/>
    </row>
    <row r="7022" spans="9:15" x14ac:dyDescent="0.25">
      <c r="I7022" s="142"/>
      <c r="O7022" s="142"/>
    </row>
    <row r="7023" spans="9:15" x14ac:dyDescent="0.25">
      <c r="I7023" s="142"/>
      <c r="O7023" s="142"/>
    </row>
    <row r="7024" spans="9:15" x14ac:dyDescent="0.25">
      <c r="I7024" s="142"/>
      <c r="O7024" s="142"/>
    </row>
    <row r="7025" spans="9:15" x14ac:dyDescent="0.25">
      <c r="I7025" s="142"/>
      <c r="O7025" s="142"/>
    </row>
    <row r="7026" spans="9:15" x14ac:dyDescent="0.25">
      <c r="I7026" s="142"/>
      <c r="O7026" s="142"/>
    </row>
    <row r="7027" spans="9:15" x14ac:dyDescent="0.25">
      <c r="I7027" s="142"/>
      <c r="O7027" s="142"/>
    </row>
    <row r="7028" spans="9:15" x14ac:dyDescent="0.25">
      <c r="I7028" s="142"/>
      <c r="O7028" s="142"/>
    </row>
    <row r="7029" spans="9:15" x14ac:dyDescent="0.25">
      <c r="I7029" s="142"/>
      <c r="O7029" s="142"/>
    </row>
    <row r="7030" spans="9:15" x14ac:dyDescent="0.25">
      <c r="I7030" s="142"/>
      <c r="O7030" s="142"/>
    </row>
    <row r="7031" spans="9:15" x14ac:dyDescent="0.25">
      <c r="I7031" s="142"/>
      <c r="O7031" s="142"/>
    </row>
    <row r="7032" spans="9:15" x14ac:dyDescent="0.25">
      <c r="I7032" s="142"/>
      <c r="O7032" s="142"/>
    </row>
    <row r="7033" spans="9:15" x14ac:dyDescent="0.25">
      <c r="I7033" s="142"/>
      <c r="O7033" s="142"/>
    </row>
    <row r="7034" spans="9:15" x14ac:dyDescent="0.25">
      <c r="I7034" s="142"/>
      <c r="O7034" s="142"/>
    </row>
    <row r="7035" spans="9:15" x14ac:dyDescent="0.25">
      <c r="I7035" s="142"/>
      <c r="O7035" s="142"/>
    </row>
    <row r="7036" spans="9:15" x14ac:dyDescent="0.25">
      <c r="I7036" s="142"/>
      <c r="O7036" s="142"/>
    </row>
    <row r="7037" spans="9:15" x14ac:dyDescent="0.25">
      <c r="I7037" s="142"/>
      <c r="O7037" s="142"/>
    </row>
    <row r="7038" spans="9:15" x14ac:dyDescent="0.25">
      <c r="I7038" s="142"/>
      <c r="O7038" s="142"/>
    </row>
    <row r="7039" spans="9:15" x14ac:dyDescent="0.25">
      <c r="I7039" s="142"/>
      <c r="O7039" s="142"/>
    </row>
    <row r="7040" spans="9:15" x14ac:dyDescent="0.25">
      <c r="I7040" s="142"/>
      <c r="O7040" s="142"/>
    </row>
    <row r="7041" spans="9:15" x14ac:dyDescent="0.25">
      <c r="I7041" s="142"/>
      <c r="O7041" s="142"/>
    </row>
    <row r="7042" spans="9:15" x14ac:dyDescent="0.25">
      <c r="I7042" s="142"/>
      <c r="O7042" s="142"/>
    </row>
    <row r="7043" spans="9:15" x14ac:dyDescent="0.25">
      <c r="I7043" s="142"/>
      <c r="O7043" s="142"/>
    </row>
    <row r="7044" spans="9:15" x14ac:dyDescent="0.25">
      <c r="I7044" s="142"/>
      <c r="O7044" s="142"/>
    </row>
    <row r="7045" spans="9:15" x14ac:dyDescent="0.25">
      <c r="I7045" s="142"/>
      <c r="O7045" s="142"/>
    </row>
    <row r="7046" spans="9:15" x14ac:dyDescent="0.25">
      <c r="I7046" s="142"/>
      <c r="O7046" s="142"/>
    </row>
    <row r="7047" spans="9:15" x14ac:dyDescent="0.25">
      <c r="I7047" s="142"/>
      <c r="O7047" s="142"/>
    </row>
    <row r="7048" spans="9:15" x14ac:dyDescent="0.25">
      <c r="I7048" s="142"/>
      <c r="O7048" s="142"/>
    </row>
    <row r="7049" spans="9:15" x14ac:dyDescent="0.25">
      <c r="I7049" s="142"/>
      <c r="O7049" s="142"/>
    </row>
    <row r="7050" spans="9:15" x14ac:dyDescent="0.25">
      <c r="I7050" s="142"/>
      <c r="O7050" s="142"/>
    </row>
    <row r="7051" spans="9:15" x14ac:dyDescent="0.25">
      <c r="I7051" s="142"/>
      <c r="O7051" s="142"/>
    </row>
    <row r="7052" spans="9:15" x14ac:dyDescent="0.25">
      <c r="I7052" s="142"/>
      <c r="O7052" s="142"/>
    </row>
    <row r="7053" spans="9:15" x14ac:dyDescent="0.25">
      <c r="I7053" s="142"/>
      <c r="O7053" s="142"/>
    </row>
    <row r="7054" spans="9:15" x14ac:dyDescent="0.25">
      <c r="I7054" s="142"/>
      <c r="O7054" s="142"/>
    </row>
    <row r="7055" spans="9:15" x14ac:dyDescent="0.25">
      <c r="I7055" s="142"/>
      <c r="O7055" s="142"/>
    </row>
    <row r="7056" spans="9:15" x14ac:dyDescent="0.25">
      <c r="I7056" s="142"/>
      <c r="O7056" s="142"/>
    </row>
    <row r="7057" spans="9:15" x14ac:dyDescent="0.25">
      <c r="I7057" s="142"/>
      <c r="O7057" s="142"/>
    </row>
    <row r="7058" spans="9:15" x14ac:dyDescent="0.25">
      <c r="I7058" s="142"/>
      <c r="O7058" s="142"/>
    </row>
    <row r="7059" spans="9:15" x14ac:dyDescent="0.25">
      <c r="I7059" s="142"/>
      <c r="O7059" s="142"/>
    </row>
    <row r="7060" spans="9:15" x14ac:dyDescent="0.25">
      <c r="I7060" s="142"/>
      <c r="O7060" s="142"/>
    </row>
    <row r="7061" spans="9:15" x14ac:dyDescent="0.25">
      <c r="I7061" s="142"/>
      <c r="O7061" s="142"/>
    </row>
    <row r="7062" spans="9:15" x14ac:dyDescent="0.25">
      <c r="I7062" s="142"/>
      <c r="O7062" s="142"/>
    </row>
    <row r="7063" spans="9:15" x14ac:dyDescent="0.25">
      <c r="I7063" s="142"/>
      <c r="O7063" s="142"/>
    </row>
    <row r="7064" spans="9:15" x14ac:dyDescent="0.25">
      <c r="I7064" s="142"/>
      <c r="O7064" s="142"/>
    </row>
    <row r="7065" spans="9:15" x14ac:dyDescent="0.25">
      <c r="I7065" s="142"/>
      <c r="O7065" s="142"/>
    </row>
    <row r="7066" spans="9:15" x14ac:dyDescent="0.25">
      <c r="I7066" s="142"/>
      <c r="O7066" s="142"/>
    </row>
    <row r="7067" spans="9:15" x14ac:dyDescent="0.25">
      <c r="I7067" s="142"/>
      <c r="O7067" s="142"/>
    </row>
    <row r="7068" spans="9:15" x14ac:dyDescent="0.25">
      <c r="I7068" s="142"/>
      <c r="O7068" s="142"/>
    </row>
    <row r="7069" spans="9:15" x14ac:dyDescent="0.25">
      <c r="I7069" s="142"/>
      <c r="O7069" s="142"/>
    </row>
    <row r="7070" spans="9:15" x14ac:dyDescent="0.25">
      <c r="I7070" s="142"/>
      <c r="O7070" s="142"/>
    </row>
    <row r="7071" spans="9:15" x14ac:dyDescent="0.25">
      <c r="I7071" s="142"/>
      <c r="O7071" s="142"/>
    </row>
    <row r="7072" spans="9:15" x14ac:dyDescent="0.25">
      <c r="I7072" s="142"/>
      <c r="O7072" s="142"/>
    </row>
    <row r="7073" spans="9:15" x14ac:dyDescent="0.25">
      <c r="I7073" s="142"/>
      <c r="O7073" s="142"/>
    </row>
    <row r="7074" spans="9:15" x14ac:dyDescent="0.25">
      <c r="I7074" s="142"/>
      <c r="O7074" s="142"/>
    </row>
    <row r="7075" spans="9:15" x14ac:dyDescent="0.25">
      <c r="I7075" s="142"/>
      <c r="O7075" s="142"/>
    </row>
    <row r="7076" spans="9:15" x14ac:dyDescent="0.25">
      <c r="I7076" s="142"/>
      <c r="O7076" s="142"/>
    </row>
    <row r="7077" spans="9:15" x14ac:dyDescent="0.25">
      <c r="I7077" s="142"/>
      <c r="O7077" s="142"/>
    </row>
    <row r="7078" spans="9:15" x14ac:dyDescent="0.25">
      <c r="I7078" s="142"/>
      <c r="O7078" s="142"/>
    </row>
    <row r="7079" spans="9:15" x14ac:dyDescent="0.25">
      <c r="I7079" s="142"/>
      <c r="O7079" s="142"/>
    </row>
    <row r="7080" spans="9:15" x14ac:dyDescent="0.25">
      <c r="I7080" s="142"/>
      <c r="O7080" s="142"/>
    </row>
    <row r="7081" spans="9:15" x14ac:dyDescent="0.25">
      <c r="I7081" s="142"/>
      <c r="O7081" s="142"/>
    </row>
    <row r="7082" spans="9:15" x14ac:dyDescent="0.25">
      <c r="I7082" s="142"/>
      <c r="O7082" s="142"/>
    </row>
    <row r="7083" spans="9:15" x14ac:dyDescent="0.25">
      <c r="I7083" s="142"/>
      <c r="O7083" s="142"/>
    </row>
    <row r="7084" spans="9:15" x14ac:dyDescent="0.25">
      <c r="I7084" s="142"/>
      <c r="O7084" s="142"/>
    </row>
    <row r="7085" spans="9:15" x14ac:dyDescent="0.25">
      <c r="I7085" s="142"/>
      <c r="O7085" s="142"/>
    </row>
    <row r="7086" spans="9:15" x14ac:dyDescent="0.25">
      <c r="I7086" s="142"/>
      <c r="O7086" s="142"/>
    </row>
    <row r="7087" spans="9:15" x14ac:dyDescent="0.25">
      <c r="I7087" s="142"/>
      <c r="O7087" s="142"/>
    </row>
    <row r="7088" spans="9:15" x14ac:dyDescent="0.25">
      <c r="I7088" s="142"/>
      <c r="O7088" s="142"/>
    </row>
    <row r="7089" spans="9:15" x14ac:dyDescent="0.25">
      <c r="I7089" s="142"/>
      <c r="O7089" s="142"/>
    </row>
    <row r="7090" spans="9:15" x14ac:dyDescent="0.25">
      <c r="I7090" s="142"/>
      <c r="O7090" s="142"/>
    </row>
    <row r="7091" spans="9:15" x14ac:dyDescent="0.25">
      <c r="I7091" s="142"/>
      <c r="O7091" s="142"/>
    </row>
    <row r="7092" spans="9:15" x14ac:dyDescent="0.25">
      <c r="I7092" s="142"/>
      <c r="O7092" s="142"/>
    </row>
    <row r="7093" spans="9:15" x14ac:dyDescent="0.25">
      <c r="I7093" s="142"/>
      <c r="O7093" s="142"/>
    </row>
    <row r="7094" spans="9:15" x14ac:dyDescent="0.25">
      <c r="I7094" s="142"/>
      <c r="O7094" s="142"/>
    </row>
    <row r="7095" spans="9:15" x14ac:dyDescent="0.25">
      <c r="I7095" s="142"/>
      <c r="O7095" s="142"/>
    </row>
    <row r="7096" spans="9:15" x14ac:dyDescent="0.25">
      <c r="I7096" s="142"/>
      <c r="O7096" s="142"/>
    </row>
    <row r="7097" spans="9:15" x14ac:dyDescent="0.25">
      <c r="I7097" s="142"/>
      <c r="O7097" s="142"/>
    </row>
    <row r="7098" spans="9:15" x14ac:dyDescent="0.25">
      <c r="I7098" s="142"/>
      <c r="O7098" s="142"/>
    </row>
    <row r="7099" spans="9:15" x14ac:dyDescent="0.25">
      <c r="I7099" s="142"/>
      <c r="O7099" s="142"/>
    </row>
    <row r="7100" spans="9:15" x14ac:dyDescent="0.25">
      <c r="I7100" s="142"/>
      <c r="O7100" s="142"/>
    </row>
    <row r="7101" spans="9:15" x14ac:dyDescent="0.25">
      <c r="I7101" s="142"/>
      <c r="O7101" s="142"/>
    </row>
    <row r="7102" spans="9:15" x14ac:dyDescent="0.25">
      <c r="I7102" s="142"/>
      <c r="O7102" s="142"/>
    </row>
    <row r="7103" spans="9:15" x14ac:dyDescent="0.25">
      <c r="I7103" s="142"/>
      <c r="O7103" s="142"/>
    </row>
    <row r="7104" spans="9:15" x14ac:dyDescent="0.25">
      <c r="I7104" s="142"/>
      <c r="O7104" s="142"/>
    </row>
    <row r="7105" spans="9:15" x14ac:dyDescent="0.25">
      <c r="I7105" s="142"/>
      <c r="O7105" s="142"/>
    </row>
    <row r="7106" spans="9:15" x14ac:dyDescent="0.25">
      <c r="I7106" s="142"/>
      <c r="O7106" s="142"/>
    </row>
    <row r="7107" spans="9:15" x14ac:dyDescent="0.25">
      <c r="I7107" s="142"/>
      <c r="O7107" s="142"/>
    </row>
    <row r="7108" spans="9:15" x14ac:dyDescent="0.25">
      <c r="I7108" s="142"/>
      <c r="O7108" s="142"/>
    </row>
    <row r="7109" spans="9:15" x14ac:dyDescent="0.25">
      <c r="I7109" s="142"/>
      <c r="O7109" s="142"/>
    </row>
    <row r="7110" spans="9:15" x14ac:dyDescent="0.25">
      <c r="I7110" s="142"/>
      <c r="O7110" s="142"/>
    </row>
    <row r="7111" spans="9:15" x14ac:dyDescent="0.25">
      <c r="I7111" s="142"/>
      <c r="O7111" s="142"/>
    </row>
    <row r="7112" spans="9:15" x14ac:dyDescent="0.25">
      <c r="I7112" s="142"/>
      <c r="O7112" s="142"/>
    </row>
    <row r="7113" spans="9:15" x14ac:dyDescent="0.25">
      <c r="I7113" s="142"/>
      <c r="O7113" s="142"/>
    </row>
    <row r="7114" spans="9:15" x14ac:dyDescent="0.25">
      <c r="I7114" s="142"/>
      <c r="O7114" s="142"/>
    </row>
    <row r="7115" spans="9:15" x14ac:dyDescent="0.25">
      <c r="I7115" s="142"/>
      <c r="O7115" s="142"/>
    </row>
    <row r="7116" spans="9:15" x14ac:dyDescent="0.25">
      <c r="I7116" s="142"/>
      <c r="O7116" s="142"/>
    </row>
    <row r="7117" spans="9:15" x14ac:dyDescent="0.25">
      <c r="I7117" s="142"/>
      <c r="O7117" s="142"/>
    </row>
    <row r="7118" spans="9:15" x14ac:dyDescent="0.25">
      <c r="I7118" s="142"/>
      <c r="O7118" s="142"/>
    </row>
    <row r="7119" spans="9:15" x14ac:dyDescent="0.25">
      <c r="I7119" s="142"/>
      <c r="O7119" s="142"/>
    </row>
    <row r="7120" spans="9:15" x14ac:dyDescent="0.25">
      <c r="I7120" s="142"/>
      <c r="O7120" s="142"/>
    </row>
    <row r="7121" spans="9:15" x14ac:dyDescent="0.25">
      <c r="I7121" s="142"/>
      <c r="O7121" s="142"/>
    </row>
    <row r="7122" spans="9:15" x14ac:dyDescent="0.25">
      <c r="I7122" s="142"/>
      <c r="O7122" s="142"/>
    </row>
    <row r="7123" spans="9:15" x14ac:dyDescent="0.25">
      <c r="I7123" s="142"/>
      <c r="O7123" s="142"/>
    </row>
    <row r="7124" spans="9:15" x14ac:dyDescent="0.25">
      <c r="I7124" s="142"/>
      <c r="O7124" s="142"/>
    </row>
    <row r="7125" spans="9:15" x14ac:dyDescent="0.25">
      <c r="I7125" s="142"/>
      <c r="O7125" s="142"/>
    </row>
    <row r="7126" spans="9:15" x14ac:dyDescent="0.25">
      <c r="I7126" s="142"/>
      <c r="O7126" s="142"/>
    </row>
    <row r="7127" spans="9:15" x14ac:dyDescent="0.25">
      <c r="I7127" s="142"/>
      <c r="O7127" s="142"/>
    </row>
    <row r="7128" spans="9:15" x14ac:dyDescent="0.25">
      <c r="I7128" s="142"/>
      <c r="O7128" s="142"/>
    </row>
    <row r="7129" spans="9:15" x14ac:dyDescent="0.25">
      <c r="I7129" s="142"/>
      <c r="O7129" s="142"/>
    </row>
    <row r="7130" spans="9:15" x14ac:dyDescent="0.25">
      <c r="I7130" s="142"/>
      <c r="O7130" s="142"/>
    </row>
    <row r="7131" spans="9:15" x14ac:dyDescent="0.25">
      <c r="I7131" s="142"/>
      <c r="O7131" s="142"/>
    </row>
    <row r="7132" spans="9:15" x14ac:dyDescent="0.25">
      <c r="I7132" s="142"/>
      <c r="O7132" s="142"/>
    </row>
    <row r="7133" spans="9:15" x14ac:dyDescent="0.25">
      <c r="I7133" s="142"/>
      <c r="O7133" s="142"/>
    </row>
    <row r="7134" spans="9:15" x14ac:dyDescent="0.25">
      <c r="I7134" s="142"/>
      <c r="O7134" s="142"/>
    </row>
    <row r="7135" spans="9:15" x14ac:dyDescent="0.25">
      <c r="I7135" s="142"/>
      <c r="O7135" s="142"/>
    </row>
    <row r="7136" spans="9:15" x14ac:dyDescent="0.25">
      <c r="I7136" s="142"/>
      <c r="O7136" s="142"/>
    </row>
    <row r="7137" spans="9:15" x14ac:dyDescent="0.25">
      <c r="I7137" s="142"/>
      <c r="O7137" s="142"/>
    </row>
    <row r="7138" spans="9:15" x14ac:dyDescent="0.25">
      <c r="I7138" s="142"/>
      <c r="O7138" s="142"/>
    </row>
    <row r="7139" spans="9:15" x14ac:dyDescent="0.25">
      <c r="I7139" s="142"/>
      <c r="O7139" s="142"/>
    </row>
    <row r="7140" spans="9:15" x14ac:dyDescent="0.25">
      <c r="I7140" s="142"/>
      <c r="O7140" s="142"/>
    </row>
    <row r="7141" spans="9:15" x14ac:dyDescent="0.25">
      <c r="I7141" s="142"/>
      <c r="O7141" s="142"/>
    </row>
    <row r="7142" spans="9:15" x14ac:dyDescent="0.25">
      <c r="I7142" s="142"/>
      <c r="O7142" s="142"/>
    </row>
    <row r="7143" spans="9:15" x14ac:dyDescent="0.25">
      <c r="I7143" s="142"/>
      <c r="O7143" s="142"/>
    </row>
    <row r="7144" spans="9:15" x14ac:dyDescent="0.25">
      <c r="I7144" s="142"/>
      <c r="O7144" s="142"/>
    </row>
    <row r="7145" spans="9:15" x14ac:dyDescent="0.25">
      <c r="I7145" s="142"/>
      <c r="O7145" s="142"/>
    </row>
    <row r="7146" spans="9:15" x14ac:dyDescent="0.25">
      <c r="I7146" s="142"/>
      <c r="O7146" s="142"/>
    </row>
    <row r="7147" spans="9:15" x14ac:dyDescent="0.25">
      <c r="I7147" s="142"/>
      <c r="O7147" s="142"/>
    </row>
    <row r="7148" spans="9:15" x14ac:dyDescent="0.25">
      <c r="I7148" s="142"/>
      <c r="O7148" s="142"/>
    </row>
    <row r="7149" spans="9:15" x14ac:dyDescent="0.25">
      <c r="I7149" s="142"/>
      <c r="O7149" s="142"/>
    </row>
    <row r="7150" spans="9:15" x14ac:dyDescent="0.25">
      <c r="I7150" s="142"/>
      <c r="O7150" s="142"/>
    </row>
    <row r="7151" spans="9:15" x14ac:dyDescent="0.25">
      <c r="I7151" s="142"/>
      <c r="O7151" s="142"/>
    </row>
    <row r="7152" spans="9:15" x14ac:dyDescent="0.25">
      <c r="I7152" s="142"/>
      <c r="O7152" s="142"/>
    </row>
    <row r="7153" spans="9:15" x14ac:dyDescent="0.25">
      <c r="I7153" s="142"/>
      <c r="O7153" s="142"/>
    </row>
    <row r="7154" spans="9:15" x14ac:dyDescent="0.25">
      <c r="I7154" s="142"/>
      <c r="O7154" s="142"/>
    </row>
    <row r="7155" spans="9:15" x14ac:dyDescent="0.25">
      <c r="I7155" s="142"/>
      <c r="O7155" s="142"/>
    </row>
    <row r="7156" spans="9:15" x14ac:dyDescent="0.25">
      <c r="I7156" s="142"/>
      <c r="O7156" s="142"/>
    </row>
    <row r="7157" spans="9:15" x14ac:dyDescent="0.25">
      <c r="I7157" s="142"/>
      <c r="O7157" s="142"/>
    </row>
    <row r="7158" spans="9:15" x14ac:dyDescent="0.25">
      <c r="I7158" s="142"/>
      <c r="O7158" s="142"/>
    </row>
    <row r="7159" spans="9:15" x14ac:dyDescent="0.25">
      <c r="I7159" s="142"/>
      <c r="O7159" s="142"/>
    </row>
    <row r="7160" spans="9:15" x14ac:dyDescent="0.25">
      <c r="I7160" s="142"/>
      <c r="O7160" s="142"/>
    </row>
    <row r="7161" spans="9:15" x14ac:dyDescent="0.25">
      <c r="I7161" s="142"/>
      <c r="O7161" s="142"/>
    </row>
    <row r="7162" spans="9:15" x14ac:dyDescent="0.25">
      <c r="I7162" s="142"/>
      <c r="O7162" s="142"/>
    </row>
    <row r="7163" spans="9:15" x14ac:dyDescent="0.25">
      <c r="I7163" s="142"/>
      <c r="O7163" s="142"/>
    </row>
    <row r="7164" spans="9:15" x14ac:dyDescent="0.25">
      <c r="I7164" s="142"/>
      <c r="O7164" s="142"/>
    </row>
    <row r="7165" spans="9:15" x14ac:dyDescent="0.25">
      <c r="I7165" s="142"/>
      <c r="O7165" s="142"/>
    </row>
    <row r="7166" spans="9:15" x14ac:dyDescent="0.25">
      <c r="I7166" s="142"/>
      <c r="O7166" s="142"/>
    </row>
    <row r="7167" spans="9:15" x14ac:dyDescent="0.25">
      <c r="I7167" s="142"/>
      <c r="O7167" s="142"/>
    </row>
    <row r="7168" spans="9:15" x14ac:dyDescent="0.25">
      <c r="I7168" s="142"/>
      <c r="O7168" s="142"/>
    </row>
    <row r="7169" spans="9:15" x14ac:dyDescent="0.25">
      <c r="I7169" s="142"/>
      <c r="O7169" s="142"/>
    </row>
    <row r="7170" spans="9:15" x14ac:dyDescent="0.25">
      <c r="I7170" s="142"/>
      <c r="O7170" s="142"/>
    </row>
    <row r="7171" spans="9:15" x14ac:dyDescent="0.25">
      <c r="I7171" s="142"/>
      <c r="O7171" s="142"/>
    </row>
    <row r="7172" spans="9:15" x14ac:dyDescent="0.25">
      <c r="I7172" s="142"/>
      <c r="O7172" s="142"/>
    </row>
    <row r="7173" spans="9:15" x14ac:dyDescent="0.25">
      <c r="I7173" s="142"/>
      <c r="O7173" s="142"/>
    </row>
    <row r="7174" spans="9:15" x14ac:dyDescent="0.25">
      <c r="I7174" s="142"/>
      <c r="O7174" s="142"/>
    </row>
    <row r="7175" spans="9:15" x14ac:dyDescent="0.25">
      <c r="I7175" s="142"/>
      <c r="O7175" s="142"/>
    </row>
    <row r="7176" spans="9:15" x14ac:dyDescent="0.25">
      <c r="I7176" s="142"/>
      <c r="O7176" s="142"/>
    </row>
    <row r="7177" spans="9:15" x14ac:dyDescent="0.25">
      <c r="I7177" s="142"/>
      <c r="O7177" s="142"/>
    </row>
    <row r="7178" spans="9:15" x14ac:dyDescent="0.25">
      <c r="I7178" s="142"/>
      <c r="O7178" s="142"/>
    </row>
    <row r="7179" spans="9:15" x14ac:dyDescent="0.25">
      <c r="I7179" s="142"/>
      <c r="O7179" s="142"/>
    </row>
    <row r="7180" spans="9:15" x14ac:dyDescent="0.25">
      <c r="I7180" s="142"/>
      <c r="O7180" s="142"/>
    </row>
    <row r="7181" spans="9:15" x14ac:dyDescent="0.25">
      <c r="I7181" s="142"/>
      <c r="O7181" s="142"/>
    </row>
    <row r="7182" spans="9:15" x14ac:dyDescent="0.25">
      <c r="I7182" s="142"/>
      <c r="O7182" s="142"/>
    </row>
    <row r="7183" spans="9:15" x14ac:dyDescent="0.25">
      <c r="I7183" s="142"/>
      <c r="O7183" s="142"/>
    </row>
    <row r="7184" spans="9:15" x14ac:dyDescent="0.25">
      <c r="I7184" s="142"/>
      <c r="O7184" s="142"/>
    </row>
    <row r="7185" spans="9:15" x14ac:dyDescent="0.25">
      <c r="I7185" s="142"/>
      <c r="O7185" s="142"/>
    </row>
    <row r="7186" spans="9:15" x14ac:dyDescent="0.25">
      <c r="I7186" s="142"/>
      <c r="O7186" s="142"/>
    </row>
    <row r="7187" spans="9:15" x14ac:dyDescent="0.25">
      <c r="I7187" s="142"/>
      <c r="O7187" s="142"/>
    </row>
    <row r="7188" spans="9:15" x14ac:dyDescent="0.25">
      <c r="I7188" s="142"/>
      <c r="O7188" s="142"/>
    </row>
    <row r="7189" spans="9:15" x14ac:dyDescent="0.25">
      <c r="I7189" s="142"/>
      <c r="O7189" s="142"/>
    </row>
    <row r="7190" spans="9:15" x14ac:dyDescent="0.25">
      <c r="I7190" s="142"/>
      <c r="O7190" s="142"/>
    </row>
    <row r="7191" spans="9:15" x14ac:dyDescent="0.25">
      <c r="I7191" s="142"/>
      <c r="O7191" s="142"/>
    </row>
    <row r="7192" spans="9:15" x14ac:dyDescent="0.25">
      <c r="I7192" s="142"/>
      <c r="O7192" s="142"/>
    </row>
    <row r="7193" spans="9:15" x14ac:dyDescent="0.25">
      <c r="I7193" s="142"/>
      <c r="O7193" s="142"/>
    </row>
    <row r="7194" spans="9:15" x14ac:dyDescent="0.25">
      <c r="I7194" s="142"/>
      <c r="O7194" s="142"/>
    </row>
    <row r="7195" spans="9:15" x14ac:dyDescent="0.25">
      <c r="I7195" s="142"/>
      <c r="O7195" s="142"/>
    </row>
    <row r="7196" spans="9:15" x14ac:dyDescent="0.25">
      <c r="I7196" s="142"/>
      <c r="O7196" s="142"/>
    </row>
    <row r="7197" spans="9:15" x14ac:dyDescent="0.25">
      <c r="I7197" s="142"/>
      <c r="O7197" s="142"/>
    </row>
    <row r="7198" spans="9:15" x14ac:dyDescent="0.25">
      <c r="I7198" s="142"/>
      <c r="O7198" s="142"/>
    </row>
    <row r="7199" spans="9:15" x14ac:dyDescent="0.25">
      <c r="I7199" s="142"/>
      <c r="O7199" s="142"/>
    </row>
    <row r="7200" spans="9:15" x14ac:dyDescent="0.25">
      <c r="I7200" s="142"/>
      <c r="O7200" s="142"/>
    </row>
    <row r="7201" spans="9:15" x14ac:dyDescent="0.25">
      <c r="I7201" s="142"/>
      <c r="O7201" s="142"/>
    </row>
    <row r="7202" spans="9:15" x14ac:dyDescent="0.25">
      <c r="I7202" s="142"/>
      <c r="O7202" s="142"/>
    </row>
    <row r="7203" spans="9:15" x14ac:dyDescent="0.25">
      <c r="I7203" s="142"/>
      <c r="O7203" s="142"/>
    </row>
    <row r="7204" spans="9:15" x14ac:dyDescent="0.25">
      <c r="I7204" s="142"/>
      <c r="O7204" s="142"/>
    </row>
    <row r="7205" spans="9:15" x14ac:dyDescent="0.25">
      <c r="I7205" s="142"/>
      <c r="O7205" s="142"/>
    </row>
    <row r="7206" spans="9:15" x14ac:dyDescent="0.25">
      <c r="I7206" s="142"/>
      <c r="O7206" s="142"/>
    </row>
    <row r="7207" spans="9:15" x14ac:dyDescent="0.25">
      <c r="I7207" s="142"/>
      <c r="O7207" s="142"/>
    </row>
    <row r="7208" spans="9:15" x14ac:dyDescent="0.25">
      <c r="I7208" s="142"/>
      <c r="O7208" s="142"/>
    </row>
    <row r="7209" spans="9:15" x14ac:dyDescent="0.25">
      <c r="I7209" s="142"/>
      <c r="O7209" s="142"/>
    </row>
    <row r="7210" spans="9:15" x14ac:dyDescent="0.25">
      <c r="I7210" s="142"/>
      <c r="O7210" s="142"/>
    </row>
    <row r="7211" spans="9:15" x14ac:dyDescent="0.25">
      <c r="I7211" s="142"/>
      <c r="O7211" s="142"/>
    </row>
    <row r="7212" spans="9:15" x14ac:dyDescent="0.25">
      <c r="I7212" s="142"/>
      <c r="O7212" s="142"/>
    </row>
    <row r="7213" spans="9:15" x14ac:dyDescent="0.25">
      <c r="I7213" s="142"/>
      <c r="O7213" s="142"/>
    </row>
    <row r="7214" spans="9:15" x14ac:dyDescent="0.25">
      <c r="I7214" s="142"/>
      <c r="O7214" s="142"/>
    </row>
    <row r="7215" spans="9:15" x14ac:dyDescent="0.25">
      <c r="I7215" s="142"/>
      <c r="O7215" s="142"/>
    </row>
    <row r="7216" spans="9:15" x14ac:dyDescent="0.25">
      <c r="I7216" s="142"/>
      <c r="O7216" s="142"/>
    </row>
    <row r="7217" spans="9:15" x14ac:dyDescent="0.25">
      <c r="I7217" s="142"/>
      <c r="O7217" s="142"/>
    </row>
    <row r="7218" spans="9:15" x14ac:dyDescent="0.25">
      <c r="I7218" s="142"/>
      <c r="O7218" s="142"/>
    </row>
    <row r="7219" spans="9:15" x14ac:dyDescent="0.25">
      <c r="I7219" s="142"/>
      <c r="O7219" s="142"/>
    </row>
    <row r="7220" spans="9:15" x14ac:dyDescent="0.25">
      <c r="I7220" s="142"/>
      <c r="O7220" s="142"/>
    </row>
    <row r="7221" spans="9:15" x14ac:dyDescent="0.25">
      <c r="I7221" s="142"/>
      <c r="O7221" s="142"/>
    </row>
    <row r="7222" spans="9:15" x14ac:dyDescent="0.25">
      <c r="I7222" s="142"/>
      <c r="O7222" s="142"/>
    </row>
    <row r="7223" spans="9:15" x14ac:dyDescent="0.25">
      <c r="I7223" s="142"/>
      <c r="O7223" s="142"/>
    </row>
    <row r="7224" spans="9:15" x14ac:dyDescent="0.25">
      <c r="I7224" s="142"/>
      <c r="O7224" s="142"/>
    </row>
    <row r="7225" spans="9:15" x14ac:dyDescent="0.25">
      <c r="I7225" s="142"/>
      <c r="O7225" s="142"/>
    </row>
    <row r="7226" spans="9:15" x14ac:dyDescent="0.25">
      <c r="I7226" s="142"/>
      <c r="O7226" s="142"/>
    </row>
    <row r="7227" spans="9:15" x14ac:dyDescent="0.25">
      <c r="I7227" s="142"/>
      <c r="O7227" s="142"/>
    </row>
    <row r="7228" spans="9:15" x14ac:dyDescent="0.25">
      <c r="I7228" s="142"/>
      <c r="O7228" s="142"/>
    </row>
    <row r="7229" spans="9:15" x14ac:dyDescent="0.25">
      <c r="I7229" s="142"/>
      <c r="O7229" s="142"/>
    </row>
    <row r="7230" spans="9:15" x14ac:dyDescent="0.25">
      <c r="I7230" s="142"/>
      <c r="O7230" s="142"/>
    </row>
    <row r="7231" spans="9:15" x14ac:dyDescent="0.25">
      <c r="I7231" s="142"/>
      <c r="O7231" s="142"/>
    </row>
    <row r="7232" spans="9:15" x14ac:dyDescent="0.25">
      <c r="I7232" s="142"/>
      <c r="O7232" s="142"/>
    </row>
    <row r="7233" spans="9:15" x14ac:dyDescent="0.25">
      <c r="I7233" s="142"/>
      <c r="O7233" s="142"/>
    </row>
    <row r="7234" spans="9:15" x14ac:dyDescent="0.25">
      <c r="I7234" s="142"/>
      <c r="O7234" s="142"/>
    </row>
    <row r="7235" spans="9:15" x14ac:dyDescent="0.25">
      <c r="I7235" s="142"/>
      <c r="O7235" s="142"/>
    </row>
    <row r="7236" spans="9:15" x14ac:dyDescent="0.25">
      <c r="I7236" s="142"/>
      <c r="O7236" s="142"/>
    </row>
    <row r="7237" spans="9:15" x14ac:dyDescent="0.25">
      <c r="I7237" s="142"/>
      <c r="O7237" s="142"/>
    </row>
    <row r="7238" spans="9:15" x14ac:dyDescent="0.25">
      <c r="I7238" s="142"/>
      <c r="O7238" s="142"/>
    </row>
    <row r="7239" spans="9:15" x14ac:dyDescent="0.25">
      <c r="I7239" s="142"/>
      <c r="O7239" s="142"/>
    </row>
    <row r="7240" spans="9:15" x14ac:dyDescent="0.25">
      <c r="I7240" s="142"/>
      <c r="O7240" s="142"/>
    </row>
    <row r="7241" spans="9:15" x14ac:dyDescent="0.25">
      <c r="I7241" s="142"/>
      <c r="O7241" s="142"/>
    </row>
    <row r="7242" spans="9:15" x14ac:dyDescent="0.25">
      <c r="I7242" s="142"/>
      <c r="O7242" s="142"/>
    </row>
    <row r="7243" spans="9:15" x14ac:dyDescent="0.25">
      <c r="I7243" s="142"/>
      <c r="O7243" s="142"/>
    </row>
    <row r="7244" spans="9:15" x14ac:dyDescent="0.25">
      <c r="I7244" s="142"/>
      <c r="O7244" s="142"/>
    </row>
    <row r="7245" spans="9:15" x14ac:dyDescent="0.25">
      <c r="I7245" s="142"/>
      <c r="O7245" s="142"/>
    </row>
    <row r="7246" spans="9:15" x14ac:dyDescent="0.25">
      <c r="I7246" s="142"/>
      <c r="O7246" s="142"/>
    </row>
    <row r="7247" spans="9:15" x14ac:dyDescent="0.25">
      <c r="I7247" s="142"/>
      <c r="O7247" s="142"/>
    </row>
    <row r="7248" spans="9:15" x14ac:dyDescent="0.25">
      <c r="I7248" s="142"/>
      <c r="O7248" s="142"/>
    </row>
    <row r="7249" spans="9:15" x14ac:dyDescent="0.25">
      <c r="I7249" s="142"/>
      <c r="O7249" s="142"/>
    </row>
    <row r="7250" spans="9:15" x14ac:dyDescent="0.25">
      <c r="I7250" s="142"/>
      <c r="O7250" s="142"/>
    </row>
    <row r="7251" spans="9:15" x14ac:dyDescent="0.25">
      <c r="I7251" s="142"/>
      <c r="O7251" s="142"/>
    </row>
    <row r="7252" spans="9:15" x14ac:dyDescent="0.25">
      <c r="I7252" s="142"/>
      <c r="O7252" s="142"/>
    </row>
    <row r="7253" spans="9:15" x14ac:dyDescent="0.25">
      <c r="I7253" s="142"/>
      <c r="O7253" s="142"/>
    </row>
    <row r="7254" spans="9:15" x14ac:dyDescent="0.25">
      <c r="I7254" s="142"/>
      <c r="O7254" s="142"/>
    </row>
    <row r="7255" spans="9:15" x14ac:dyDescent="0.25">
      <c r="I7255" s="142"/>
      <c r="O7255" s="142"/>
    </row>
    <row r="7256" spans="9:15" x14ac:dyDescent="0.25">
      <c r="I7256" s="142"/>
      <c r="O7256" s="142"/>
    </row>
    <row r="7257" spans="9:15" x14ac:dyDescent="0.25">
      <c r="I7257" s="142"/>
      <c r="O7257" s="142"/>
    </row>
    <row r="7258" spans="9:15" x14ac:dyDescent="0.25">
      <c r="I7258" s="142"/>
      <c r="O7258" s="142"/>
    </row>
    <row r="7259" spans="9:15" x14ac:dyDescent="0.25">
      <c r="I7259" s="142"/>
      <c r="O7259" s="142"/>
    </row>
    <row r="7260" spans="9:15" x14ac:dyDescent="0.25">
      <c r="I7260" s="142"/>
      <c r="O7260" s="142"/>
    </row>
    <row r="7261" spans="9:15" x14ac:dyDescent="0.25">
      <c r="I7261" s="142"/>
      <c r="O7261" s="142"/>
    </row>
    <row r="7262" spans="9:15" x14ac:dyDescent="0.25">
      <c r="I7262" s="142"/>
      <c r="O7262" s="142"/>
    </row>
    <row r="7263" spans="9:15" x14ac:dyDescent="0.25">
      <c r="I7263" s="142"/>
      <c r="O7263" s="142"/>
    </row>
    <row r="7264" spans="9:15" x14ac:dyDescent="0.25">
      <c r="I7264" s="142"/>
      <c r="O7264" s="142"/>
    </row>
    <row r="7265" spans="9:15" x14ac:dyDescent="0.25">
      <c r="I7265" s="142"/>
      <c r="O7265" s="142"/>
    </row>
    <row r="7266" spans="9:15" x14ac:dyDescent="0.25">
      <c r="I7266" s="142"/>
      <c r="O7266" s="142"/>
    </row>
    <row r="7267" spans="9:15" x14ac:dyDescent="0.25">
      <c r="I7267" s="142"/>
      <c r="O7267" s="142"/>
    </row>
    <row r="7268" spans="9:15" x14ac:dyDescent="0.25">
      <c r="I7268" s="142"/>
      <c r="O7268" s="142"/>
    </row>
    <row r="7269" spans="9:15" x14ac:dyDescent="0.25">
      <c r="I7269" s="142"/>
      <c r="O7269" s="142"/>
    </row>
    <row r="7270" spans="9:15" x14ac:dyDescent="0.25">
      <c r="I7270" s="142"/>
      <c r="O7270" s="142"/>
    </row>
    <row r="7271" spans="9:15" x14ac:dyDescent="0.25">
      <c r="I7271" s="142"/>
      <c r="O7271" s="142"/>
    </row>
    <row r="7272" spans="9:15" x14ac:dyDescent="0.25">
      <c r="I7272" s="142"/>
      <c r="O7272" s="142"/>
    </row>
    <row r="7273" spans="9:15" x14ac:dyDescent="0.25">
      <c r="I7273" s="142"/>
      <c r="O7273" s="142"/>
    </row>
    <row r="7274" spans="9:15" x14ac:dyDescent="0.25">
      <c r="I7274" s="142"/>
      <c r="O7274" s="142"/>
    </row>
    <row r="7275" spans="9:15" x14ac:dyDescent="0.25">
      <c r="I7275" s="142"/>
      <c r="O7275" s="142"/>
    </row>
    <row r="7276" spans="9:15" x14ac:dyDescent="0.25">
      <c r="I7276" s="142"/>
      <c r="O7276" s="142"/>
    </row>
    <row r="7277" spans="9:15" x14ac:dyDescent="0.25">
      <c r="I7277" s="142"/>
      <c r="O7277" s="142"/>
    </row>
    <row r="7278" spans="9:15" x14ac:dyDescent="0.25">
      <c r="I7278" s="142"/>
      <c r="O7278" s="142"/>
    </row>
    <row r="7279" spans="9:15" x14ac:dyDescent="0.25">
      <c r="I7279" s="142"/>
      <c r="O7279" s="142"/>
    </row>
    <row r="7280" spans="9:15" x14ac:dyDescent="0.25">
      <c r="I7280" s="142"/>
      <c r="O7280" s="142"/>
    </row>
    <row r="7281" spans="9:15" x14ac:dyDescent="0.25">
      <c r="I7281" s="142"/>
      <c r="O7281" s="142"/>
    </row>
    <row r="7282" spans="9:15" x14ac:dyDescent="0.25">
      <c r="I7282" s="142"/>
      <c r="O7282" s="142"/>
    </row>
    <row r="7283" spans="9:15" x14ac:dyDescent="0.25">
      <c r="I7283" s="142"/>
      <c r="O7283" s="142"/>
    </row>
    <row r="7284" spans="9:15" x14ac:dyDescent="0.25">
      <c r="I7284" s="142"/>
      <c r="O7284" s="142"/>
    </row>
    <row r="7285" spans="9:15" x14ac:dyDescent="0.25">
      <c r="I7285" s="142"/>
      <c r="O7285" s="142"/>
    </row>
    <row r="7286" spans="9:15" x14ac:dyDescent="0.25">
      <c r="I7286" s="142"/>
      <c r="O7286" s="142"/>
    </row>
    <row r="7287" spans="9:15" x14ac:dyDescent="0.25">
      <c r="I7287" s="142"/>
      <c r="O7287" s="142"/>
    </row>
    <row r="7288" spans="9:15" x14ac:dyDescent="0.25">
      <c r="I7288" s="142"/>
      <c r="O7288" s="142"/>
    </row>
    <row r="7289" spans="9:15" x14ac:dyDescent="0.25">
      <c r="I7289" s="142"/>
      <c r="O7289" s="142"/>
    </row>
    <row r="7290" spans="9:15" x14ac:dyDescent="0.25">
      <c r="I7290" s="142"/>
      <c r="O7290" s="142"/>
    </row>
    <row r="7291" spans="9:15" x14ac:dyDescent="0.25">
      <c r="I7291" s="142"/>
      <c r="O7291" s="142"/>
    </row>
    <row r="7292" spans="9:15" x14ac:dyDescent="0.25">
      <c r="I7292" s="142"/>
      <c r="O7292" s="142"/>
    </row>
    <row r="7293" spans="9:15" x14ac:dyDescent="0.25">
      <c r="I7293" s="142"/>
      <c r="O7293" s="142"/>
    </row>
    <row r="7294" spans="9:15" x14ac:dyDescent="0.25">
      <c r="I7294" s="142"/>
      <c r="O7294" s="142"/>
    </row>
    <row r="7295" spans="9:15" x14ac:dyDescent="0.25">
      <c r="I7295" s="142"/>
      <c r="O7295" s="142"/>
    </row>
    <row r="7296" spans="9:15" x14ac:dyDescent="0.25">
      <c r="I7296" s="142"/>
      <c r="O7296" s="142"/>
    </row>
    <row r="7297" spans="9:15" x14ac:dyDescent="0.25">
      <c r="I7297" s="142"/>
      <c r="O7297" s="142"/>
    </row>
    <row r="7298" spans="9:15" x14ac:dyDescent="0.25">
      <c r="I7298" s="142"/>
      <c r="O7298" s="142"/>
    </row>
    <row r="7299" spans="9:15" x14ac:dyDescent="0.25">
      <c r="I7299" s="142"/>
      <c r="O7299" s="142"/>
    </row>
    <row r="7300" spans="9:15" x14ac:dyDescent="0.25">
      <c r="I7300" s="142"/>
      <c r="O7300" s="142"/>
    </row>
    <row r="7301" spans="9:15" x14ac:dyDescent="0.25">
      <c r="I7301" s="142"/>
      <c r="O7301" s="142"/>
    </row>
    <row r="7302" spans="9:15" x14ac:dyDescent="0.25">
      <c r="I7302" s="142"/>
      <c r="O7302" s="142"/>
    </row>
    <row r="7303" spans="9:15" x14ac:dyDescent="0.25">
      <c r="I7303" s="142"/>
      <c r="O7303" s="142"/>
    </row>
    <row r="7304" spans="9:15" x14ac:dyDescent="0.25">
      <c r="I7304" s="142"/>
      <c r="O7304" s="142"/>
    </row>
    <row r="7305" spans="9:15" x14ac:dyDescent="0.25">
      <c r="I7305" s="142"/>
      <c r="O7305" s="142"/>
    </row>
    <row r="7306" spans="9:15" x14ac:dyDescent="0.25">
      <c r="I7306" s="142"/>
      <c r="O7306" s="142"/>
    </row>
    <row r="7307" spans="9:15" x14ac:dyDescent="0.25">
      <c r="I7307" s="142"/>
      <c r="O7307" s="142"/>
    </row>
    <row r="7308" spans="9:15" x14ac:dyDescent="0.25">
      <c r="I7308" s="142"/>
      <c r="O7308" s="142"/>
    </row>
    <row r="7309" spans="9:15" x14ac:dyDescent="0.25">
      <c r="I7309" s="142"/>
      <c r="O7309" s="142"/>
    </row>
    <row r="7310" spans="9:15" x14ac:dyDescent="0.25">
      <c r="I7310" s="142"/>
      <c r="O7310" s="142"/>
    </row>
    <row r="7311" spans="9:15" x14ac:dyDescent="0.25">
      <c r="I7311" s="142"/>
      <c r="O7311" s="142"/>
    </row>
    <row r="7312" spans="9:15" x14ac:dyDescent="0.25">
      <c r="I7312" s="142"/>
      <c r="O7312" s="142"/>
    </row>
    <row r="7313" spans="9:15" x14ac:dyDescent="0.25">
      <c r="I7313" s="142"/>
      <c r="O7313" s="142"/>
    </row>
    <row r="7314" spans="9:15" x14ac:dyDescent="0.25">
      <c r="I7314" s="142"/>
      <c r="O7314" s="142"/>
    </row>
    <row r="7315" spans="9:15" x14ac:dyDescent="0.25">
      <c r="I7315" s="142"/>
      <c r="O7315" s="142"/>
    </row>
    <row r="7316" spans="9:15" x14ac:dyDescent="0.25">
      <c r="I7316" s="142"/>
      <c r="O7316" s="142"/>
    </row>
    <row r="7317" spans="9:15" x14ac:dyDescent="0.25">
      <c r="I7317" s="142"/>
      <c r="O7317" s="142"/>
    </row>
    <row r="7318" spans="9:15" x14ac:dyDescent="0.25">
      <c r="I7318" s="142"/>
      <c r="O7318" s="142"/>
    </row>
    <row r="7319" spans="9:15" x14ac:dyDescent="0.25">
      <c r="I7319" s="142"/>
      <c r="O7319" s="142"/>
    </row>
    <row r="7320" spans="9:15" x14ac:dyDescent="0.25">
      <c r="I7320" s="142"/>
      <c r="O7320" s="142"/>
    </row>
    <row r="7321" spans="9:15" x14ac:dyDescent="0.25">
      <c r="I7321" s="142"/>
      <c r="O7321" s="142"/>
    </row>
    <row r="7322" spans="9:15" x14ac:dyDescent="0.25">
      <c r="I7322" s="142"/>
      <c r="O7322" s="142"/>
    </row>
    <row r="7323" spans="9:15" x14ac:dyDescent="0.25">
      <c r="I7323" s="142"/>
      <c r="O7323" s="142"/>
    </row>
    <row r="7324" spans="9:15" x14ac:dyDescent="0.25">
      <c r="I7324" s="142"/>
      <c r="O7324" s="142"/>
    </row>
    <row r="7325" spans="9:15" x14ac:dyDescent="0.25">
      <c r="I7325" s="142"/>
      <c r="O7325" s="142"/>
    </row>
    <row r="7326" spans="9:15" x14ac:dyDescent="0.25">
      <c r="I7326" s="142"/>
      <c r="O7326" s="142"/>
    </row>
    <row r="7327" spans="9:15" x14ac:dyDescent="0.25">
      <c r="I7327" s="142"/>
      <c r="O7327" s="142"/>
    </row>
    <row r="7328" spans="9:15" x14ac:dyDescent="0.25">
      <c r="I7328" s="142"/>
      <c r="O7328" s="142"/>
    </row>
    <row r="7329" spans="9:15" x14ac:dyDescent="0.25">
      <c r="I7329" s="142"/>
      <c r="O7329" s="142"/>
    </row>
    <row r="7330" spans="9:15" x14ac:dyDescent="0.25">
      <c r="I7330" s="142"/>
      <c r="O7330" s="142"/>
    </row>
    <row r="7331" spans="9:15" x14ac:dyDescent="0.25">
      <c r="I7331" s="142"/>
      <c r="O7331" s="142"/>
    </row>
    <row r="7332" spans="9:15" x14ac:dyDescent="0.25">
      <c r="I7332" s="142"/>
      <c r="O7332" s="142"/>
    </row>
    <row r="7333" spans="9:15" x14ac:dyDescent="0.25">
      <c r="I7333" s="142"/>
      <c r="O7333" s="142"/>
    </row>
    <row r="7334" spans="9:15" x14ac:dyDescent="0.25">
      <c r="I7334" s="142"/>
      <c r="O7334" s="142"/>
    </row>
    <row r="7335" spans="9:15" x14ac:dyDescent="0.25">
      <c r="I7335" s="142"/>
      <c r="O7335" s="142"/>
    </row>
    <row r="7336" spans="9:15" x14ac:dyDescent="0.25">
      <c r="I7336" s="142"/>
      <c r="O7336" s="142"/>
    </row>
    <row r="7337" spans="9:15" x14ac:dyDescent="0.25">
      <c r="I7337" s="142"/>
      <c r="O7337" s="142"/>
    </row>
    <row r="7338" spans="9:15" x14ac:dyDescent="0.25">
      <c r="I7338" s="142"/>
      <c r="O7338" s="142"/>
    </row>
    <row r="7339" spans="9:15" x14ac:dyDescent="0.25">
      <c r="I7339" s="142"/>
      <c r="O7339" s="142"/>
    </row>
    <row r="7340" spans="9:15" x14ac:dyDescent="0.25">
      <c r="I7340" s="142"/>
      <c r="O7340" s="142"/>
    </row>
    <row r="7341" spans="9:15" x14ac:dyDescent="0.25">
      <c r="I7341" s="142"/>
      <c r="O7341" s="142"/>
    </row>
    <row r="7342" spans="9:15" x14ac:dyDescent="0.25">
      <c r="I7342" s="142"/>
      <c r="O7342" s="142"/>
    </row>
    <row r="7343" spans="9:15" x14ac:dyDescent="0.25">
      <c r="I7343" s="142"/>
      <c r="O7343" s="142"/>
    </row>
    <row r="7344" spans="9:15" x14ac:dyDescent="0.25">
      <c r="I7344" s="142"/>
      <c r="O7344" s="142"/>
    </row>
    <row r="7345" spans="9:15" x14ac:dyDescent="0.25">
      <c r="I7345" s="142"/>
      <c r="O7345" s="142"/>
    </row>
    <row r="7346" spans="9:15" x14ac:dyDescent="0.25">
      <c r="I7346" s="142"/>
      <c r="O7346" s="142"/>
    </row>
    <row r="7347" spans="9:15" x14ac:dyDescent="0.25">
      <c r="I7347" s="142"/>
      <c r="O7347" s="142"/>
    </row>
    <row r="7348" spans="9:15" x14ac:dyDescent="0.25">
      <c r="I7348" s="142"/>
      <c r="O7348" s="142"/>
    </row>
    <row r="7349" spans="9:15" x14ac:dyDescent="0.25">
      <c r="I7349" s="142"/>
      <c r="O7349" s="142"/>
    </row>
    <row r="7350" spans="9:15" x14ac:dyDescent="0.25">
      <c r="I7350" s="142"/>
      <c r="O7350" s="142"/>
    </row>
    <row r="7351" spans="9:15" x14ac:dyDescent="0.25">
      <c r="I7351" s="142"/>
      <c r="O7351" s="142"/>
    </row>
    <row r="7352" spans="9:15" x14ac:dyDescent="0.25">
      <c r="I7352" s="142"/>
      <c r="O7352" s="142"/>
    </row>
    <row r="7353" spans="9:15" x14ac:dyDescent="0.25">
      <c r="I7353" s="142"/>
      <c r="O7353" s="142"/>
    </row>
    <row r="7354" spans="9:15" x14ac:dyDescent="0.25">
      <c r="I7354" s="142"/>
      <c r="O7354" s="142"/>
    </row>
    <row r="7355" spans="9:15" x14ac:dyDescent="0.25">
      <c r="I7355" s="142"/>
      <c r="O7355" s="142"/>
    </row>
    <row r="7356" spans="9:15" x14ac:dyDescent="0.25">
      <c r="I7356" s="142"/>
      <c r="O7356" s="142"/>
    </row>
    <row r="7357" spans="9:15" x14ac:dyDescent="0.25">
      <c r="I7357" s="142"/>
      <c r="O7357" s="142"/>
    </row>
    <row r="7358" spans="9:15" x14ac:dyDescent="0.25">
      <c r="I7358" s="142"/>
      <c r="O7358" s="142"/>
    </row>
    <row r="7359" spans="9:15" x14ac:dyDescent="0.25">
      <c r="I7359" s="142"/>
      <c r="O7359" s="142"/>
    </row>
    <row r="7360" spans="9:15" x14ac:dyDescent="0.25">
      <c r="I7360" s="142"/>
      <c r="O7360" s="142"/>
    </row>
    <row r="7361" spans="9:15" x14ac:dyDescent="0.25">
      <c r="I7361" s="142"/>
      <c r="O7361" s="142"/>
    </row>
    <row r="7362" spans="9:15" x14ac:dyDescent="0.25">
      <c r="I7362" s="142"/>
      <c r="O7362" s="142"/>
    </row>
    <row r="7363" spans="9:15" x14ac:dyDescent="0.25">
      <c r="I7363" s="142"/>
      <c r="O7363" s="142"/>
    </row>
    <row r="7364" spans="9:15" x14ac:dyDescent="0.25">
      <c r="I7364" s="142"/>
      <c r="O7364" s="142"/>
    </row>
    <row r="7365" spans="9:15" x14ac:dyDescent="0.25">
      <c r="I7365" s="142"/>
      <c r="O7365" s="142"/>
    </row>
    <row r="7366" spans="9:15" x14ac:dyDescent="0.25">
      <c r="I7366" s="142"/>
      <c r="O7366" s="142"/>
    </row>
    <row r="7367" spans="9:15" x14ac:dyDescent="0.25">
      <c r="I7367" s="142"/>
      <c r="O7367" s="142"/>
    </row>
    <row r="7368" spans="9:15" x14ac:dyDescent="0.25">
      <c r="I7368" s="142"/>
      <c r="O7368" s="142"/>
    </row>
    <row r="7369" spans="9:15" x14ac:dyDescent="0.25">
      <c r="I7369" s="142"/>
      <c r="O7369" s="142"/>
    </row>
    <row r="7370" spans="9:15" x14ac:dyDescent="0.25">
      <c r="I7370" s="142"/>
      <c r="O7370" s="142"/>
    </row>
    <row r="7371" spans="9:15" x14ac:dyDescent="0.25">
      <c r="I7371" s="142"/>
      <c r="O7371" s="142"/>
    </row>
    <row r="7372" spans="9:15" x14ac:dyDescent="0.25">
      <c r="I7372" s="142"/>
      <c r="O7372" s="142"/>
    </row>
    <row r="7373" spans="9:15" x14ac:dyDescent="0.25">
      <c r="I7373" s="142"/>
      <c r="O7373" s="142"/>
    </row>
    <row r="7374" spans="9:15" x14ac:dyDescent="0.25">
      <c r="I7374" s="142"/>
      <c r="O7374" s="142"/>
    </row>
    <row r="7375" spans="9:15" x14ac:dyDescent="0.25">
      <c r="I7375" s="142"/>
      <c r="O7375" s="142"/>
    </row>
    <row r="7376" spans="9:15" x14ac:dyDescent="0.25">
      <c r="I7376" s="142"/>
      <c r="O7376" s="142"/>
    </row>
    <row r="7377" spans="9:15" x14ac:dyDescent="0.25">
      <c r="I7377" s="142"/>
      <c r="O7377" s="142"/>
    </row>
    <row r="7378" spans="9:15" x14ac:dyDescent="0.25">
      <c r="I7378" s="142"/>
      <c r="O7378" s="142"/>
    </row>
    <row r="7379" spans="9:15" x14ac:dyDescent="0.25">
      <c r="I7379" s="142"/>
      <c r="O7379" s="142"/>
    </row>
    <row r="7380" spans="9:15" x14ac:dyDescent="0.25">
      <c r="I7380" s="142"/>
      <c r="O7380" s="142"/>
    </row>
    <row r="7381" spans="9:15" x14ac:dyDescent="0.25">
      <c r="I7381" s="142"/>
      <c r="O7381" s="142"/>
    </row>
    <row r="7382" spans="9:15" x14ac:dyDescent="0.25">
      <c r="I7382" s="142"/>
      <c r="O7382" s="142"/>
    </row>
    <row r="7383" spans="9:15" x14ac:dyDescent="0.25">
      <c r="I7383" s="142"/>
      <c r="O7383" s="142"/>
    </row>
    <row r="7384" spans="9:15" x14ac:dyDescent="0.25">
      <c r="I7384" s="142"/>
      <c r="O7384" s="142"/>
    </row>
    <row r="7385" spans="9:15" x14ac:dyDescent="0.25">
      <c r="I7385" s="142"/>
      <c r="O7385" s="142"/>
    </row>
    <row r="7386" spans="9:15" x14ac:dyDescent="0.25">
      <c r="I7386" s="142"/>
      <c r="O7386" s="142"/>
    </row>
    <row r="7387" spans="9:15" x14ac:dyDescent="0.25">
      <c r="I7387" s="142"/>
      <c r="O7387" s="142"/>
    </row>
    <row r="7388" spans="9:15" x14ac:dyDescent="0.25">
      <c r="I7388" s="142"/>
      <c r="O7388" s="142"/>
    </row>
    <row r="7389" spans="9:15" x14ac:dyDescent="0.25">
      <c r="I7389" s="142"/>
      <c r="O7389" s="142"/>
    </row>
    <row r="7390" spans="9:15" x14ac:dyDescent="0.25">
      <c r="I7390" s="142"/>
      <c r="O7390" s="142"/>
    </row>
    <row r="7391" spans="9:15" x14ac:dyDescent="0.25">
      <c r="I7391" s="142"/>
      <c r="O7391" s="142"/>
    </row>
    <row r="7392" spans="9:15" x14ac:dyDescent="0.25">
      <c r="I7392" s="142"/>
      <c r="O7392" s="142"/>
    </row>
    <row r="7393" spans="9:15" x14ac:dyDescent="0.25">
      <c r="I7393" s="142"/>
      <c r="O7393" s="142"/>
    </row>
    <row r="7394" spans="9:15" x14ac:dyDescent="0.25">
      <c r="I7394" s="142"/>
      <c r="O7394" s="142"/>
    </row>
    <row r="7395" spans="9:15" x14ac:dyDescent="0.25">
      <c r="I7395" s="142"/>
      <c r="O7395" s="142"/>
    </row>
    <row r="7396" spans="9:15" x14ac:dyDescent="0.25">
      <c r="I7396" s="142"/>
      <c r="O7396" s="142"/>
    </row>
    <row r="7397" spans="9:15" x14ac:dyDescent="0.25">
      <c r="I7397" s="142"/>
      <c r="O7397" s="142"/>
    </row>
    <row r="7398" spans="9:15" x14ac:dyDescent="0.25">
      <c r="I7398" s="142"/>
      <c r="O7398" s="142"/>
    </row>
    <row r="7399" spans="9:15" x14ac:dyDescent="0.25">
      <c r="I7399" s="142"/>
      <c r="O7399" s="142"/>
    </row>
    <row r="7400" spans="9:15" x14ac:dyDescent="0.25">
      <c r="I7400" s="142"/>
      <c r="O7400" s="142"/>
    </row>
    <row r="7401" spans="9:15" x14ac:dyDescent="0.25">
      <c r="I7401" s="142"/>
      <c r="O7401" s="142"/>
    </row>
    <row r="7402" spans="9:15" x14ac:dyDescent="0.25">
      <c r="I7402" s="142"/>
      <c r="O7402" s="142"/>
    </row>
    <row r="7403" spans="9:15" x14ac:dyDescent="0.25">
      <c r="I7403" s="142"/>
      <c r="O7403" s="142"/>
    </row>
    <row r="7404" spans="9:15" x14ac:dyDescent="0.25">
      <c r="I7404" s="142"/>
      <c r="O7404" s="142"/>
    </row>
    <row r="7405" spans="9:15" x14ac:dyDescent="0.25">
      <c r="I7405" s="142"/>
      <c r="O7405" s="142"/>
    </row>
    <row r="7406" spans="9:15" x14ac:dyDescent="0.25">
      <c r="I7406" s="142"/>
      <c r="O7406" s="142"/>
    </row>
    <row r="7407" spans="9:15" x14ac:dyDescent="0.25">
      <c r="I7407" s="142"/>
      <c r="O7407" s="142"/>
    </row>
    <row r="7408" spans="9:15" x14ac:dyDescent="0.25">
      <c r="I7408" s="142"/>
      <c r="O7408" s="142"/>
    </row>
    <row r="7409" spans="9:15" x14ac:dyDescent="0.25">
      <c r="I7409" s="142"/>
      <c r="O7409" s="142"/>
    </row>
    <row r="7410" spans="9:15" x14ac:dyDescent="0.25">
      <c r="I7410" s="142"/>
      <c r="O7410" s="142"/>
    </row>
    <row r="7411" spans="9:15" x14ac:dyDescent="0.25">
      <c r="I7411" s="142"/>
      <c r="O7411" s="142"/>
    </row>
    <row r="7412" spans="9:15" x14ac:dyDescent="0.25">
      <c r="I7412" s="142"/>
      <c r="O7412" s="142"/>
    </row>
    <row r="7413" spans="9:15" x14ac:dyDescent="0.25">
      <c r="I7413" s="142"/>
      <c r="O7413" s="142"/>
    </row>
    <row r="7414" spans="9:15" x14ac:dyDescent="0.25">
      <c r="I7414" s="142"/>
      <c r="O7414" s="142"/>
    </row>
    <row r="7415" spans="9:15" x14ac:dyDescent="0.25">
      <c r="I7415" s="142"/>
      <c r="O7415" s="142"/>
    </row>
    <row r="7416" spans="9:15" x14ac:dyDescent="0.25">
      <c r="I7416" s="142"/>
      <c r="O7416" s="142"/>
    </row>
    <row r="7417" spans="9:15" x14ac:dyDescent="0.25">
      <c r="I7417" s="142"/>
      <c r="O7417" s="142"/>
    </row>
    <row r="7418" spans="9:15" x14ac:dyDescent="0.25">
      <c r="I7418" s="142"/>
      <c r="O7418" s="142"/>
    </row>
    <row r="7419" spans="9:15" x14ac:dyDescent="0.25">
      <c r="I7419" s="142"/>
      <c r="O7419" s="142"/>
    </row>
    <row r="7420" spans="9:15" x14ac:dyDescent="0.25">
      <c r="I7420" s="142"/>
      <c r="O7420" s="142"/>
    </row>
    <row r="7421" spans="9:15" x14ac:dyDescent="0.25">
      <c r="I7421" s="142"/>
      <c r="O7421" s="142"/>
    </row>
    <row r="7422" spans="9:15" x14ac:dyDescent="0.25">
      <c r="I7422" s="142"/>
      <c r="O7422" s="142"/>
    </row>
    <row r="7423" spans="9:15" x14ac:dyDescent="0.25">
      <c r="I7423" s="142"/>
      <c r="O7423" s="142"/>
    </row>
    <row r="7424" spans="9:15" x14ac:dyDescent="0.25">
      <c r="I7424" s="142"/>
      <c r="O7424" s="142"/>
    </row>
    <row r="7425" spans="9:15" x14ac:dyDescent="0.25">
      <c r="I7425" s="142"/>
      <c r="O7425" s="142"/>
    </row>
    <row r="7426" spans="9:15" x14ac:dyDescent="0.25">
      <c r="I7426" s="142"/>
      <c r="O7426" s="142"/>
    </row>
    <row r="7427" spans="9:15" x14ac:dyDescent="0.25">
      <c r="I7427" s="142"/>
      <c r="O7427" s="142"/>
    </row>
    <row r="7428" spans="9:15" x14ac:dyDescent="0.25">
      <c r="I7428" s="142"/>
      <c r="O7428" s="142"/>
    </row>
    <row r="7429" spans="9:15" x14ac:dyDescent="0.25">
      <c r="I7429" s="142"/>
      <c r="O7429" s="142"/>
    </row>
    <row r="7430" spans="9:15" x14ac:dyDescent="0.25">
      <c r="I7430" s="142"/>
      <c r="O7430" s="142"/>
    </row>
    <row r="7431" spans="9:15" x14ac:dyDescent="0.25">
      <c r="I7431" s="142"/>
      <c r="O7431" s="142"/>
    </row>
    <row r="7432" spans="9:15" x14ac:dyDescent="0.25">
      <c r="I7432" s="142"/>
      <c r="O7432" s="142"/>
    </row>
    <row r="7433" spans="9:15" x14ac:dyDescent="0.25">
      <c r="I7433" s="142"/>
      <c r="O7433" s="142"/>
    </row>
    <row r="7434" spans="9:15" x14ac:dyDescent="0.25">
      <c r="I7434" s="142"/>
      <c r="O7434" s="142"/>
    </row>
    <row r="7435" spans="9:15" x14ac:dyDescent="0.25">
      <c r="I7435" s="142"/>
      <c r="O7435" s="142"/>
    </row>
    <row r="7436" spans="9:15" x14ac:dyDescent="0.25">
      <c r="I7436" s="142"/>
      <c r="O7436" s="142"/>
    </row>
    <row r="7437" spans="9:15" x14ac:dyDescent="0.25">
      <c r="I7437" s="142"/>
      <c r="O7437" s="142"/>
    </row>
    <row r="7438" spans="9:15" x14ac:dyDescent="0.25">
      <c r="I7438" s="142"/>
      <c r="O7438" s="142"/>
    </row>
    <row r="7439" spans="9:15" x14ac:dyDescent="0.25">
      <c r="I7439" s="142"/>
      <c r="O7439" s="142"/>
    </row>
    <row r="7440" spans="9:15" x14ac:dyDescent="0.25">
      <c r="I7440" s="142"/>
      <c r="O7440" s="142"/>
    </row>
    <row r="7441" spans="9:15" x14ac:dyDescent="0.25">
      <c r="I7441" s="142"/>
      <c r="O7441" s="142"/>
    </row>
    <row r="7442" spans="9:15" x14ac:dyDescent="0.25">
      <c r="I7442" s="142"/>
      <c r="O7442" s="142"/>
    </row>
    <row r="7443" spans="9:15" x14ac:dyDescent="0.25">
      <c r="I7443" s="142"/>
      <c r="O7443" s="142"/>
    </row>
    <row r="7444" spans="9:15" x14ac:dyDescent="0.25">
      <c r="I7444" s="142"/>
      <c r="O7444" s="142"/>
    </row>
    <row r="7445" spans="9:15" x14ac:dyDescent="0.25">
      <c r="I7445" s="142"/>
      <c r="O7445" s="142"/>
    </row>
    <row r="7446" spans="9:15" x14ac:dyDescent="0.25">
      <c r="I7446" s="142"/>
      <c r="O7446" s="142"/>
    </row>
    <row r="7447" spans="9:15" x14ac:dyDescent="0.25">
      <c r="I7447" s="142"/>
      <c r="O7447" s="142"/>
    </row>
    <row r="7448" spans="9:15" x14ac:dyDescent="0.25">
      <c r="I7448" s="142"/>
      <c r="O7448" s="142"/>
    </row>
    <row r="7449" spans="9:15" x14ac:dyDescent="0.25">
      <c r="I7449" s="142"/>
      <c r="O7449" s="142"/>
    </row>
    <row r="7450" spans="9:15" x14ac:dyDescent="0.25">
      <c r="I7450" s="142"/>
      <c r="O7450" s="142"/>
    </row>
    <row r="7451" spans="9:15" x14ac:dyDescent="0.25">
      <c r="I7451" s="142"/>
      <c r="O7451" s="142"/>
    </row>
    <row r="7452" spans="9:15" x14ac:dyDescent="0.25">
      <c r="I7452" s="142"/>
      <c r="O7452" s="142"/>
    </row>
    <row r="7453" spans="9:15" x14ac:dyDescent="0.25">
      <c r="I7453" s="142"/>
      <c r="O7453" s="142"/>
    </row>
    <row r="7454" spans="9:15" x14ac:dyDescent="0.25">
      <c r="I7454" s="142"/>
      <c r="O7454" s="142"/>
    </row>
    <row r="7455" spans="9:15" x14ac:dyDescent="0.25">
      <c r="I7455" s="142"/>
      <c r="O7455" s="142"/>
    </row>
    <row r="7456" spans="9:15" x14ac:dyDescent="0.25">
      <c r="I7456" s="142"/>
      <c r="O7456" s="142"/>
    </row>
    <row r="7457" spans="9:15" x14ac:dyDescent="0.25">
      <c r="I7457" s="142"/>
      <c r="O7457" s="142"/>
    </row>
    <row r="7458" spans="9:15" x14ac:dyDescent="0.25">
      <c r="I7458" s="142"/>
      <c r="O7458" s="142"/>
    </row>
    <row r="7459" spans="9:15" x14ac:dyDescent="0.25">
      <c r="I7459" s="142"/>
      <c r="O7459" s="142"/>
    </row>
    <row r="7460" spans="9:15" x14ac:dyDescent="0.25">
      <c r="I7460" s="142"/>
      <c r="O7460" s="142"/>
    </row>
    <row r="7461" spans="9:15" x14ac:dyDescent="0.25">
      <c r="I7461" s="142"/>
      <c r="O7461" s="142"/>
    </row>
    <row r="7462" spans="9:15" x14ac:dyDescent="0.25">
      <c r="I7462" s="142"/>
      <c r="O7462" s="142"/>
    </row>
    <row r="7463" spans="9:15" x14ac:dyDescent="0.25">
      <c r="I7463" s="142"/>
      <c r="O7463" s="142"/>
    </row>
    <row r="7464" spans="9:15" x14ac:dyDescent="0.25">
      <c r="I7464" s="142"/>
      <c r="O7464" s="142"/>
    </row>
    <row r="7465" spans="9:15" x14ac:dyDescent="0.25">
      <c r="I7465" s="142"/>
      <c r="O7465" s="142"/>
    </row>
    <row r="7466" spans="9:15" x14ac:dyDescent="0.25">
      <c r="I7466" s="142"/>
      <c r="O7466" s="142"/>
    </row>
    <row r="7467" spans="9:15" x14ac:dyDescent="0.25">
      <c r="I7467" s="142"/>
      <c r="O7467" s="142"/>
    </row>
    <row r="7468" spans="9:15" x14ac:dyDescent="0.25">
      <c r="I7468" s="142"/>
      <c r="O7468" s="142"/>
    </row>
    <row r="7469" spans="9:15" x14ac:dyDescent="0.25">
      <c r="I7469" s="142"/>
      <c r="O7469" s="142"/>
    </row>
    <row r="7470" spans="9:15" x14ac:dyDescent="0.25">
      <c r="I7470" s="142"/>
      <c r="O7470" s="142"/>
    </row>
    <row r="7471" spans="9:15" x14ac:dyDescent="0.25">
      <c r="I7471" s="142"/>
      <c r="O7471" s="142"/>
    </row>
    <row r="7472" spans="9:15" x14ac:dyDescent="0.25">
      <c r="I7472" s="142"/>
      <c r="O7472" s="142"/>
    </row>
    <row r="7473" spans="9:15" x14ac:dyDescent="0.25">
      <c r="I7473" s="142"/>
      <c r="O7473" s="142"/>
    </row>
    <row r="7474" spans="9:15" x14ac:dyDescent="0.25">
      <c r="I7474" s="142"/>
      <c r="O7474" s="142"/>
    </row>
    <row r="7475" spans="9:15" x14ac:dyDescent="0.25">
      <c r="I7475" s="142"/>
      <c r="O7475" s="142"/>
    </row>
    <row r="7476" spans="9:15" x14ac:dyDescent="0.25">
      <c r="I7476" s="142"/>
      <c r="O7476" s="142"/>
    </row>
    <row r="7477" spans="9:15" x14ac:dyDescent="0.25">
      <c r="I7477" s="142"/>
      <c r="O7477" s="142"/>
    </row>
    <row r="7478" spans="9:15" x14ac:dyDescent="0.25">
      <c r="I7478" s="142"/>
      <c r="O7478" s="142"/>
    </row>
    <row r="7479" spans="9:15" x14ac:dyDescent="0.25">
      <c r="I7479" s="142"/>
      <c r="O7479" s="142"/>
    </row>
    <row r="7480" spans="9:15" x14ac:dyDescent="0.25">
      <c r="I7480" s="142"/>
      <c r="O7480" s="142"/>
    </row>
    <row r="7481" spans="9:15" x14ac:dyDescent="0.25">
      <c r="I7481" s="142"/>
      <c r="O7481" s="142"/>
    </row>
    <row r="7482" spans="9:15" x14ac:dyDescent="0.25">
      <c r="I7482" s="142"/>
      <c r="O7482" s="142"/>
    </row>
    <row r="7483" spans="9:15" x14ac:dyDescent="0.25">
      <c r="I7483" s="142"/>
      <c r="O7483" s="142"/>
    </row>
    <row r="7484" spans="9:15" x14ac:dyDescent="0.25">
      <c r="I7484" s="142"/>
      <c r="O7484" s="142"/>
    </row>
    <row r="7485" spans="9:15" x14ac:dyDescent="0.25">
      <c r="I7485" s="142"/>
      <c r="O7485" s="142"/>
    </row>
    <row r="7486" spans="9:15" x14ac:dyDescent="0.25">
      <c r="I7486" s="142"/>
      <c r="O7486" s="142"/>
    </row>
    <row r="7487" spans="9:15" x14ac:dyDescent="0.25">
      <c r="I7487" s="142"/>
      <c r="O7487" s="142"/>
    </row>
    <row r="7488" spans="9:15" x14ac:dyDescent="0.25">
      <c r="I7488" s="142"/>
      <c r="O7488" s="142"/>
    </row>
    <row r="7489" spans="9:15" x14ac:dyDescent="0.25">
      <c r="I7489" s="142"/>
      <c r="O7489" s="142"/>
    </row>
    <row r="7490" spans="9:15" x14ac:dyDescent="0.25">
      <c r="I7490" s="142"/>
      <c r="O7490" s="142"/>
    </row>
    <row r="7491" spans="9:15" x14ac:dyDescent="0.25">
      <c r="I7491" s="142"/>
      <c r="O7491" s="142"/>
    </row>
    <row r="7492" spans="9:15" x14ac:dyDescent="0.25">
      <c r="I7492" s="142"/>
      <c r="O7492" s="142"/>
    </row>
    <row r="7493" spans="9:15" x14ac:dyDescent="0.25">
      <c r="I7493" s="142"/>
      <c r="O7493" s="142"/>
    </row>
    <row r="7494" spans="9:15" x14ac:dyDescent="0.25">
      <c r="I7494" s="142"/>
      <c r="O7494" s="142"/>
    </row>
    <row r="7495" spans="9:15" x14ac:dyDescent="0.25">
      <c r="I7495" s="142"/>
      <c r="O7495" s="142"/>
    </row>
    <row r="7496" spans="9:15" x14ac:dyDescent="0.25">
      <c r="I7496" s="142"/>
      <c r="O7496" s="142"/>
    </row>
    <row r="7497" spans="9:15" x14ac:dyDescent="0.25">
      <c r="I7497" s="142"/>
      <c r="O7497" s="142"/>
    </row>
    <row r="7498" spans="9:15" x14ac:dyDescent="0.25">
      <c r="I7498" s="142"/>
      <c r="O7498" s="142"/>
    </row>
    <row r="7499" spans="9:15" x14ac:dyDescent="0.25">
      <c r="I7499" s="142"/>
      <c r="O7499" s="142"/>
    </row>
    <row r="7500" spans="9:15" x14ac:dyDescent="0.25">
      <c r="I7500" s="142"/>
      <c r="O7500" s="142"/>
    </row>
    <row r="7501" spans="9:15" x14ac:dyDescent="0.25">
      <c r="I7501" s="142"/>
      <c r="O7501" s="142"/>
    </row>
    <row r="7502" spans="9:15" x14ac:dyDescent="0.25">
      <c r="I7502" s="142"/>
      <c r="O7502" s="142"/>
    </row>
    <row r="7503" spans="9:15" x14ac:dyDescent="0.25">
      <c r="I7503" s="142"/>
      <c r="O7503" s="142"/>
    </row>
    <row r="7504" spans="9:15" x14ac:dyDescent="0.25">
      <c r="I7504" s="142"/>
      <c r="O7504" s="142"/>
    </row>
    <row r="7505" spans="9:15" x14ac:dyDescent="0.25">
      <c r="I7505" s="142"/>
      <c r="O7505" s="142"/>
    </row>
    <row r="7506" spans="9:15" x14ac:dyDescent="0.25">
      <c r="I7506" s="142"/>
      <c r="O7506" s="142"/>
    </row>
    <row r="7507" spans="9:15" x14ac:dyDescent="0.25">
      <c r="I7507" s="142"/>
      <c r="O7507" s="142"/>
    </row>
    <row r="7508" spans="9:15" x14ac:dyDescent="0.25">
      <c r="I7508" s="142"/>
      <c r="O7508" s="142"/>
    </row>
    <row r="7509" spans="9:15" x14ac:dyDescent="0.25">
      <c r="I7509" s="142"/>
      <c r="O7509" s="142"/>
    </row>
    <row r="7510" spans="9:15" x14ac:dyDescent="0.25">
      <c r="I7510" s="142"/>
      <c r="O7510" s="142"/>
    </row>
    <row r="7511" spans="9:15" x14ac:dyDescent="0.25">
      <c r="I7511" s="142"/>
      <c r="O7511" s="142"/>
    </row>
    <row r="7512" spans="9:15" x14ac:dyDescent="0.25">
      <c r="I7512" s="142"/>
      <c r="O7512" s="142"/>
    </row>
    <row r="7513" spans="9:15" x14ac:dyDescent="0.25">
      <c r="I7513" s="142"/>
      <c r="O7513" s="142"/>
    </row>
    <row r="7514" spans="9:15" x14ac:dyDescent="0.25">
      <c r="I7514" s="142"/>
      <c r="O7514" s="142"/>
    </row>
    <row r="7515" spans="9:15" x14ac:dyDescent="0.25">
      <c r="I7515" s="142"/>
      <c r="O7515" s="142"/>
    </row>
    <row r="7516" spans="9:15" x14ac:dyDescent="0.25">
      <c r="I7516" s="142"/>
      <c r="O7516" s="142"/>
    </row>
    <row r="7517" spans="9:15" x14ac:dyDescent="0.25">
      <c r="I7517" s="142"/>
      <c r="O7517" s="142"/>
    </row>
    <row r="7518" spans="9:15" x14ac:dyDescent="0.25">
      <c r="I7518" s="142"/>
      <c r="O7518" s="142"/>
    </row>
    <row r="7519" spans="9:15" x14ac:dyDescent="0.25">
      <c r="I7519" s="142"/>
      <c r="O7519" s="142"/>
    </row>
    <row r="7520" spans="9:15" x14ac:dyDescent="0.25">
      <c r="I7520" s="142"/>
      <c r="O7520" s="142"/>
    </row>
    <row r="7521" spans="9:15" x14ac:dyDescent="0.25">
      <c r="I7521" s="142"/>
      <c r="O7521" s="142"/>
    </row>
    <row r="7522" spans="9:15" x14ac:dyDescent="0.25">
      <c r="I7522" s="142"/>
      <c r="O7522" s="142"/>
    </row>
    <row r="7523" spans="9:15" x14ac:dyDescent="0.25">
      <c r="I7523" s="142"/>
      <c r="O7523" s="142"/>
    </row>
    <row r="7524" spans="9:15" x14ac:dyDescent="0.25">
      <c r="I7524" s="142"/>
      <c r="O7524" s="142"/>
    </row>
    <row r="7525" spans="9:15" x14ac:dyDescent="0.25">
      <c r="I7525" s="142"/>
      <c r="O7525" s="142"/>
    </row>
    <row r="7526" spans="9:15" x14ac:dyDescent="0.25">
      <c r="I7526" s="142"/>
      <c r="O7526" s="142"/>
    </row>
    <row r="7527" spans="9:15" x14ac:dyDescent="0.25">
      <c r="I7527" s="142"/>
      <c r="O7527" s="142"/>
    </row>
    <row r="7528" spans="9:15" x14ac:dyDescent="0.25">
      <c r="I7528" s="142"/>
      <c r="O7528" s="142"/>
    </row>
    <row r="7529" spans="9:15" x14ac:dyDescent="0.25">
      <c r="I7529" s="142"/>
      <c r="O7529" s="142"/>
    </row>
    <row r="7530" spans="9:15" x14ac:dyDescent="0.25">
      <c r="I7530" s="142"/>
      <c r="O7530" s="142"/>
    </row>
    <row r="7531" spans="9:15" x14ac:dyDescent="0.25">
      <c r="I7531" s="142"/>
      <c r="O7531" s="142"/>
    </row>
    <row r="7532" spans="9:15" x14ac:dyDescent="0.25">
      <c r="I7532" s="142"/>
      <c r="O7532" s="142"/>
    </row>
    <row r="7533" spans="9:15" x14ac:dyDescent="0.25">
      <c r="I7533" s="142"/>
      <c r="O7533" s="142"/>
    </row>
    <row r="7534" spans="9:15" x14ac:dyDescent="0.25">
      <c r="I7534" s="142"/>
      <c r="O7534" s="142"/>
    </row>
    <row r="7535" spans="9:15" x14ac:dyDescent="0.25">
      <c r="I7535" s="142"/>
      <c r="O7535" s="142"/>
    </row>
    <row r="7536" spans="9:15" x14ac:dyDescent="0.25">
      <c r="I7536" s="142"/>
      <c r="O7536" s="142"/>
    </row>
    <row r="7537" spans="9:15" x14ac:dyDescent="0.25">
      <c r="I7537" s="142"/>
      <c r="O7537" s="142"/>
    </row>
    <row r="7538" spans="9:15" x14ac:dyDescent="0.25">
      <c r="I7538" s="142"/>
      <c r="O7538" s="142"/>
    </row>
    <row r="7539" spans="9:15" x14ac:dyDescent="0.25">
      <c r="I7539" s="142"/>
      <c r="O7539" s="142"/>
    </row>
    <row r="7540" spans="9:15" x14ac:dyDescent="0.25">
      <c r="I7540" s="142"/>
      <c r="O7540" s="142"/>
    </row>
    <row r="7541" spans="9:15" x14ac:dyDescent="0.25">
      <c r="I7541" s="142"/>
      <c r="O7541" s="142"/>
    </row>
    <row r="7542" spans="9:15" x14ac:dyDescent="0.25">
      <c r="I7542" s="142"/>
      <c r="O7542" s="142"/>
    </row>
    <row r="7543" spans="9:15" x14ac:dyDescent="0.25">
      <c r="I7543" s="142"/>
      <c r="O7543" s="142"/>
    </row>
    <row r="7544" spans="9:15" x14ac:dyDescent="0.25">
      <c r="I7544" s="142"/>
      <c r="O7544" s="142"/>
    </row>
    <row r="7545" spans="9:15" x14ac:dyDescent="0.25">
      <c r="I7545" s="142"/>
      <c r="O7545" s="142"/>
    </row>
    <row r="7546" spans="9:15" x14ac:dyDescent="0.25">
      <c r="I7546" s="142"/>
      <c r="O7546" s="142"/>
    </row>
    <row r="7547" spans="9:15" x14ac:dyDescent="0.25">
      <c r="I7547" s="142"/>
      <c r="O7547" s="142"/>
    </row>
    <row r="7548" spans="9:15" x14ac:dyDescent="0.25">
      <c r="I7548" s="142"/>
      <c r="O7548" s="142"/>
    </row>
    <row r="7549" spans="9:15" x14ac:dyDescent="0.25">
      <c r="I7549" s="142"/>
      <c r="O7549" s="142"/>
    </row>
    <row r="7550" spans="9:15" x14ac:dyDescent="0.25">
      <c r="I7550" s="142"/>
      <c r="O7550" s="142"/>
    </row>
    <row r="7551" spans="9:15" x14ac:dyDescent="0.25">
      <c r="I7551" s="142"/>
      <c r="O7551" s="142"/>
    </row>
    <row r="7552" spans="9:15" x14ac:dyDescent="0.25">
      <c r="I7552" s="142"/>
      <c r="O7552" s="142"/>
    </row>
    <row r="7553" spans="9:15" x14ac:dyDescent="0.25">
      <c r="I7553" s="142"/>
      <c r="O7553" s="142"/>
    </row>
    <row r="7554" spans="9:15" x14ac:dyDescent="0.25">
      <c r="I7554" s="142"/>
      <c r="O7554" s="142"/>
    </row>
    <row r="7555" spans="9:15" x14ac:dyDescent="0.25">
      <c r="I7555" s="142"/>
      <c r="O7555" s="142"/>
    </row>
    <row r="7556" spans="9:15" x14ac:dyDescent="0.25">
      <c r="I7556" s="142"/>
      <c r="O7556" s="142"/>
    </row>
    <row r="7557" spans="9:15" x14ac:dyDescent="0.25">
      <c r="I7557" s="142"/>
      <c r="O7557" s="142"/>
    </row>
    <row r="7558" spans="9:15" x14ac:dyDescent="0.25">
      <c r="I7558" s="142"/>
      <c r="O7558" s="142"/>
    </row>
    <row r="7559" spans="9:15" x14ac:dyDescent="0.25">
      <c r="I7559" s="142"/>
      <c r="O7559" s="142"/>
    </row>
    <row r="7560" spans="9:15" x14ac:dyDescent="0.25">
      <c r="I7560" s="142"/>
      <c r="O7560" s="142"/>
    </row>
    <row r="7561" spans="9:15" x14ac:dyDescent="0.25">
      <c r="I7561" s="142"/>
      <c r="O7561" s="142"/>
    </row>
    <row r="7562" spans="9:15" x14ac:dyDescent="0.25">
      <c r="I7562" s="142"/>
      <c r="O7562" s="142"/>
    </row>
    <row r="7563" spans="9:15" x14ac:dyDescent="0.25">
      <c r="I7563" s="142"/>
      <c r="O7563" s="142"/>
    </row>
    <row r="7564" spans="9:15" x14ac:dyDescent="0.25">
      <c r="I7564" s="142"/>
      <c r="O7564" s="142"/>
    </row>
    <row r="7565" spans="9:15" x14ac:dyDescent="0.25">
      <c r="I7565" s="142"/>
      <c r="O7565" s="142"/>
    </row>
    <row r="7566" spans="9:15" x14ac:dyDescent="0.25">
      <c r="I7566" s="142"/>
      <c r="O7566" s="142"/>
    </row>
    <row r="7567" spans="9:15" x14ac:dyDescent="0.25">
      <c r="I7567" s="142"/>
      <c r="O7567" s="142"/>
    </row>
    <row r="7568" spans="9:15" x14ac:dyDescent="0.25">
      <c r="I7568" s="142"/>
      <c r="O7568" s="142"/>
    </row>
    <row r="7569" spans="9:15" x14ac:dyDescent="0.25">
      <c r="I7569" s="142"/>
      <c r="O7569" s="142"/>
    </row>
    <row r="7570" spans="9:15" x14ac:dyDescent="0.25">
      <c r="I7570" s="142"/>
      <c r="O7570" s="142"/>
    </row>
    <row r="7571" spans="9:15" x14ac:dyDescent="0.25">
      <c r="I7571" s="142"/>
      <c r="O7571" s="142"/>
    </row>
    <row r="7572" spans="9:15" x14ac:dyDescent="0.25">
      <c r="I7572" s="142"/>
      <c r="O7572" s="142"/>
    </row>
    <row r="7573" spans="9:15" x14ac:dyDescent="0.25">
      <c r="I7573" s="142"/>
      <c r="O7573" s="142"/>
    </row>
    <row r="7574" spans="9:15" x14ac:dyDescent="0.25">
      <c r="I7574" s="142"/>
      <c r="O7574" s="142"/>
    </row>
    <row r="7575" spans="9:15" x14ac:dyDescent="0.25">
      <c r="I7575" s="142"/>
      <c r="O7575" s="142"/>
    </row>
    <row r="7576" spans="9:15" x14ac:dyDescent="0.25">
      <c r="I7576" s="142"/>
      <c r="O7576" s="142"/>
    </row>
    <row r="7577" spans="9:15" x14ac:dyDescent="0.25">
      <c r="I7577" s="142"/>
      <c r="O7577" s="142"/>
    </row>
    <row r="7578" spans="9:15" x14ac:dyDescent="0.25">
      <c r="I7578" s="142"/>
      <c r="O7578" s="142"/>
    </row>
    <row r="7579" spans="9:15" x14ac:dyDescent="0.25">
      <c r="I7579" s="142"/>
      <c r="O7579" s="142"/>
    </row>
    <row r="7580" spans="9:15" x14ac:dyDescent="0.25">
      <c r="I7580" s="142"/>
      <c r="O7580" s="142"/>
    </row>
    <row r="7581" spans="9:15" x14ac:dyDescent="0.25">
      <c r="I7581" s="142"/>
      <c r="O7581" s="142"/>
    </row>
    <row r="7582" spans="9:15" x14ac:dyDescent="0.25">
      <c r="I7582" s="142"/>
      <c r="O7582" s="142"/>
    </row>
    <row r="7583" spans="9:15" x14ac:dyDescent="0.25">
      <c r="I7583" s="142"/>
      <c r="O7583" s="142"/>
    </row>
    <row r="7584" spans="9:15" x14ac:dyDescent="0.25">
      <c r="I7584" s="142"/>
      <c r="O7584" s="142"/>
    </row>
    <row r="7585" spans="9:15" x14ac:dyDescent="0.25">
      <c r="I7585" s="142"/>
      <c r="O7585" s="142"/>
    </row>
    <row r="7586" spans="9:15" x14ac:dyDescent="0.25">
      <c r="I7586" s="142"/>
      <c r="O7586" s="142"/>
    </row>
    <row r="7587" spans="9:15" x14ac:dyDescent="0.25">
      <c r="I7587" s="142"/>
      <c r="O7587" s="142"/>
    </row>
    <row r="7588" spans="9:15" x14ac:dyDescent="0.25">
      <c r="I7588" s="142"/>
      <c r="O7588" s="142"/>
    </row>
    <row r="7589" spans="9:15" x14ac:dyDescent="0.25">
      <c r="I7589" s="142"/>
      <c r="O7589" s="142"/>
    </row>
    <row r="7590" spans="9:15" x14ac:dyDescent="0.25">
      <c r="I7590" s="142"/>
      <c r="O7590" s="142"/>
    </row>
    <row r="7591" spans="9:15" x14ac:dyDescent="0.25">
      <c r="I7591" s="142"/>
      <c r="O7591" s="142"/>
    </row>
    <row r="7592" spans="9:15" x14ac:dyDescent="0.25">
      <c r="I7592" s="142"/>
      <c r="O7592" s="142"/>
    </row>
    <row r="7593" spans="9:15" x14ac:dyDescent="0.25">
      <c r="I7593" s="142"/>
      <c r="O7593" s="142"/>
    </row>
    <row r="7594" spans="9:15" x14ac:dyDescent="0.25">
      <c r="I7594" s="142"/>
      <c r="O7594" s="142"/>
    </row>
    <row r="7595" spans="9:15" x14ac:dyDescent="0.25">
      <c r="I7595" s="142"/>
      <c r="O7595" s="142"/>
    </row>
    <row r="7596" spans="9:15" x14ac:dyDescent="0.25">
      <c r="I7596" s="142"/>
      <c r="O7596" s="142"/>
    </row>
    <row r="7597" spans="9:15" x14ac:dyDescent="0.25">
      <c r="I7597" s="142"/>
      <c r="O7597" s="142"/>
    </row>
    <row r="7598" spans="9:15" x14ac:dyDescent="0.25">
      <c r="I7598" s="142"/>
      <c r="O7598" s="142"/>
    </row>
    <row r="7599" spans="9:15" x14ac:dyDescent="0.25">
      <c r="I7599" s="142"/>
      <c r="O7599" s="142"/>
    </row>
    <row r="7600" spans="9:15" x14ac:dyDescent="0.25">
      <c r="I7600" s="142"/>
      <c r="O7600" s="142"/>
    </row>
    <row r="7601" spans="9:15" x14ac:dyDescent="0.25">
      <c r="I7601" s="142"/>
      <c r="O7601" s="142"/>
    </row>
    <row r="7602" spans="9:15" x14ac:dyDescent="0.25">
      <c r="I7602" s="142"/>
      <c r="O7602" s="142"/>
    </row>
    <row r="7603" spans="9:15" x14ac:dyDescent="0.25">
      <c r="I7603" s="142"/>
      <c r="O7603" s="142"/>
    </row>
    <row r="7604" spans="9:15" x14ac:dyDescent="0.25">
      <c r="I7604" s="142"/>
      <c r="O7604" s="142"/>
    </row>
    <row r="7605" spans="9:15" x14ac:dyDescent="0.25">
      <c r="I7605" s="142"/>
      <c r="O7605" s="142"/>
    </row>
    <row r="7606" spans="9:15" x14ac:dyDescent="0.25">
      <c r="I7606" s="142"/>
      <c r="O7606" s="142"/>
    </row>
    <row r="7607" spans="9:15" x14ac:dyDescent="0.25">
      <c r="I7607" s="142"/>
      <c r="O7607" s="142"/>
    </row>
    <row r="7608" spans="9:15" x14ac:dyDescent="0.25">
      <c r="I7608" s="142"/>
      <c r="O7608" s="142"/>
    </row>
    <row r="7609" spans="9:15" x14ac:dyDescent="0.25">
      <c r="I7609" s="142"/>
      <c r="O7609" s="142"/>
    </row>
    <row r="7610" spans="9:15" x14ac:dyDescent="0.25">
      <c r="I7610" s="142"/>
      <c r="O7610" s="142"/>
    </row>
    <row r="7611" spans="9:15" x14ac:dyDescent="0.25">
      <c r="I7611" s="142"/>
      <c r="O7611" s="142"/>
    </row>
    <row r="7612" spans="9:15" x14ac:dyDescent="0.25">
      <c r="I7612" s="142"/>
      <c r="O7612" s="142"/>
    </row>
    <row r="7613" spans="9:15" x14ac:dyDescent="0.25">
      <c r="I7613" s="142"/>
      <c r="O7613" s="142"/>
    </row>
    <row r="7614" spans="9:15" x14ac:dyDescent="0.25">
      <c r="I7614" s="142"/>
      <c r="O7614" s="142"/>
    </row>
    <row r="7615" spans="9:15" x14ac:dyDescent="0.25">
      <c r="I7615" s="142"/>
      <c r="O7615" s="142"/>
    </row>
    <row r="7616" spans="9:15" x14ac:dyDescent="0.25">
      <c r="I7616" s="142"/>
      <c r="O7616" s="142"/>
    </row>
    <row r="7617" spans="9:15" x14ac:dyDescent="0.25">
      <c r="I7617" s="142"/>
      <c r="O7617" s="142"/>
    </row>
    <row r="7618" spans="9:15" x14ac:dyDescent="0.25">
      <c r="I7618" s="142"/>
      <c r="O7618" s="142"/>
    </row>
    <row r="7619" spans="9:15" x14ac:dyDescent="0.25">
      <c r="I7619" s="142"/>
      <c r="O7619" s="142"/>
    </row>
    <row r="7620" spans="9:15" x14ac:dyDescent="0.25">
      <c r="I7620" s="142"/>
      <c r="O7620" s="142"/>
    </row>
    <row r="7621" spans="9:15" x14ac:dyDescent="0.25">
      <c r="I7621" s="142"/>
      <c r="O7621" s="142"/>
    </row>
    <row r="7622" spans="9:15" x14ac:dyDescent="0.25">
      <c r="I7622" s="142"/>
      <c r="O7622" s="142"/>
    </row>
    <row r="7623" spans="9:15" x14ac:dyDescent="0.25">
      <c r="I7623" s="142"/>
      <c r="O7623" s="142"/>
    </row>
    <row r="7624" spans="9:15" x14ac:dyDescent="0.25">
      <c r="I7624" s="142"/>
      <c r="O7624" s="142"/>
    </row>
    <row r="7625" spans="9:15" x14ac:dyDescent="0.25">
      <c r="I7625" s="142"/>
      <c r="O7625" s="142"/>
    </row>
    <row r="7626" spans="9:15" x14ac:dyDescent="0.25">
      <c r="I7626" s="142"/>
      <c r="O7626" s="142"/>
    </row>
    <row r="7627" spans="9:15" x14ac:dyDescent="0.25">
      <c r="I7627" s="142"/>
      <c r="O7627" s="142"/>
    </row>
    <row r="7628" spans="9:15" x14ac:dyDescent="0.25">
      <c r="I7628" s="142"/>
      <c r="O7628" s="142"/>
    </row>
    <row r="7629" spans="9:15" x14ac:dyDescent="0.25">
      <c r="I7629" s="142"/>
      <c r="O7629" s="142"/>
    </row>
    <row r="7630" spans="9:15" x14ac:dyDescent="0.25">
      <c r="I7630" s="142"/>
      <c r="O7630" s="142"/>
    </row>
    <row r="7631" spans="9:15" x14ac:dyDescent="0.25">
      <c r="I7631" s="142"/>
      <c r="O7631" s="142"/>
    </row>
    <row r="7632" spans="9:15" x14ac:dyDescent="0.25">
      <c r="I7632" s="142"/>
      <c r="O7632" s="142"/>
    </row>
    <row r="7633" spans="9:15" x14ac:dyDescent="0.25">
      <c r="I7633" s="142"/>
      <c r="O7633" s="142"/>
    </row>
    <row r="7634" spans="9:15" x14ac:dyDescent="0.25">
      <c r="I7634" s="142"/>
      <c r="O7634" s="142"/>
    </row>
    <row r="7635" spans="9:15" x14ac:dyDescent="0.25">
      <c r="I7635" s="142"/>
      <c r="O7635" s="142"/>
    </row>
    <row r="7636" spans="9:15" x14ac:dyDescent="0.25">
      <c r="I7636" s="142"/>
      <c r="O7636" s="142"/>
    </row>
    <row r="7637" spans="9:15" x14ac:dyDescent="0.25">
      <c r="I7637" s="142"/>
      <c r="O7637" s="142"/>
    </row>
    <row r="7638" spans="9:15" x14ac:dyDescent="0.25">
      <c r="I7638" s="142"/>
      <c r="O7638" s="142"/>
    </row>
    <row r="7639" spans="9:15" x14ac:dyDescent="0.25">
      <c r="I7639" s="142"/>
      <c r="O7639" s="142"/>
    </row>
    <row r="7640" spans="9:15" x14ac:dyDescent="0.25">
      <c r="I7640" s="142"/>
      <c r="O7640" s="142"/>
    </row>
    <row r="7641" spans="9:15" x14ac:dyDescent="0.25">
      <c r="I7641" s="142"/>
      <c r="O7641" s="142"/>
    </row>
    <row r="7642" spans="9:15" x14ac:dyDescent="0.25">
      <c r="I7642" s="142"/>
      <c r="O7642" s="142"/>
    </row>
    <row r="7643" spans="9:15" x14ac:dyDescent="0.25">
      <c r="I7643" s="142"/>
      <c r="O7643" s="142"/>
    </row>
    <row r="7644" spans="9:15" x14ac:dyDescent="0.25">
      <c r="I7644" s="142"/>
      <c r="O7644" s="142"/>
    </row>
    <row r="7645" spans="9:15" x14ac:dyDescent="0.25">
      <c r="I7645" s="142"/>
      <c r="O7645" s="142"/>
    </row>
    <row r="7646" spans="9:15" x14ac:dyDescent="0.25">
      <c r="I7646" s="142"/>
      <c r="O7646" s="142"/>
    </row>
    <row r="7647" spans="9:15" x14ac:dyDescent="0.25">
      <c r="I7647" s="142"/>
      <c r="O7647" s="142"/>
    </row>
    <row r="7648" spans="9:15" x14ac:dyDescent="0.25">
      <c r="I7648" s="142"/>
      <c r="O7648" s="142"/>
    </row>
    <row r="7649" spans="9:15" x14ac:dyDescent="0.25">
      <c r="I7649" s="142"/>
      <c r="O7649" s="142"/>
    </row>
    <row r="7650" spans="9:15" x14ac:dyDescent="0.25">
      <c r="I7650" s="142"/>
      <c r="O7650" s="142"/>
    </row>
    <row r="7651" spans="9:15" x14ac:dyDescent="0.25">
      <c r="I7651" s="142"/>
      <c r="O7651" s="142"/>
    </row>
    <row r="7652" spans="9:15" x14ac:dyDescent="0.25">
      <c r="I7652" s="142"/>
      <c r="O7652" s="142"/>
    </row>
    <row r="7653" spans="9:15" x14ac:dyDescent="0.25">
      <c r="I7653" s="142"/>
      <c r="O7653" s="142"/>
    </row>
    <row r="7654" spans="9:15" x14ac:dyDescent="0.25">
      <c r="I7654" s="142"/>
      <c r="O7654" s="142"/>
    </row>
    <row r="7655" spans="9:15" x14ac:dyDescent="0.25">
      <c r="I7655" s="142"/>
      <c r="O7655" s="142"/>
    </row>
    <row r="7656" spans="9:15" x14ac:dyDescent="0.25">
      <c r="I7656" s="142"/>
      <c r="O7656" s="142"/>
    </row>
    <row r="7657" spans="9:15" x14ac:dyDescent="0.25">
      <c r="I7657" s="142"/>
      <c r="O7657" s="142"/>
    </row>
    <row r="7658" spans="9:15" x14ac:dyDescent="0.25">
      <c r="I7658" s="142"/>
      <c r="O7658" s="142"/>
    </row>
    <row r="7659" spans="9:15" x14ac:dyDescent="0.25">
      <c r="I7659" s="142"/>
      <c r="O7659" s="142"/>
    </row>
    <row r="7660" spans="9:15" x14ac:dyDescent="0.25">
      <c r="I7660" s="142"/>
      <c r="O7660" s="142"/>
    </row>
    <row r="7661" spans="9:15" x14ac:dyDescent="0.25">
      <c r="I7661" s="142"/>
      <c r="O7661" s="142"/>
    </row>
    <row r="7662" spans="9:15" x14ac:dyDescent="0.25">
      <c r="I7662" s="142"/>
      <c r="O7662" s="142"/>
    </row>
    <row r="7663" spans="9:15" x14ac:dyDescent="0.25">
      <c r="I7663" s="142"/>
      <c r="O7663" s="142"/>
    </row>
    <row r="7664" spans="9:15" x14ac:dyDescent="0.25">
      <c r="I7664" s="142"/>
      <c r="O7664" s="142"/>
    </row>
    <row r="7665" spans="9:15" x14ac:dyDescent="0.25">
      <c r="I7665" s="142"/>
      <c r="O7665" s="142"/>
    </row>
    <row r="7666" spans="9:15" x14ac:dyDescent="0.25">
      <c r="I7666" s="142"/>
      <c r="O7666" s="142"/>
    </row>
    <row r="7667" spans="9:15" x14ac:dyDescent="0.25">
      <c r="I7667" s="142"/>
      <c r="O7667" s="142"/>
    </row>
    <row r="7668" spans="9:15" x14ac:dyDescent="0.25">
      <c r="I7668" s="142"/>
      <c r="O7668" s="142"/>
    </row>
    <row r="7669" spans="9:15" x14ac:dyDescent="0.25">
      <c r="I7669" s="142"/>
      <c r="O7669" s="142"/>
    </row>
    <row r="7670" spans="9:15" x14ac:dyDescent="0.25">
      <c r="I7670" s="142"/>
      <c r="O7670" s="142"/>
    </row>
    <row r="7671" spans="9:15" x14ac:dyDescent="0.25">
      <c r="I7671" s="142"/>
      <c r="O7671" s="142"/>
    </row>
    <row r="7672" spans="9:15" x14ac:dyDescent="0.25">
      <c r="I7672" s="142"/>
      <c r="O7672" s="142"/>
    </row>
    <row r="7673" spans="9:15" x14ac:dyDescent="0.25">
      <c r="I7673" s="142"/>
      <c r="O7673" s="142"/>
    </row>
    <row r="7674" spans="9:15" x14ac:dyDescent="0.25">
      <c r="I7674" s="142"/>
      <c r="O7674" s="142"/>
    </row>
    <row r="7675" spans="9:15" x14ac:dyDescent="0.25">
      <c r="I7675" s="142"/>
      <c r="O7675" s="142"/>
    </row>
    <row r="7676" spans="9:15" x14ac:dyDescent="0.25">
      <c r="I7676" s="142"/>
      <c r="O7676" s="142"/>
    </row>
    <row r="7677" spans="9:15" x14ac:dyDescent="0.25">
      <c r="I7677" s="142"/>
      <c r="O7677" s="142"/>
    </row>
    <row r="7678" spans="9:15" x14ac:dyDescent="0.25">
      <c r="I7678" s="142"/>
      <c r="O7678" s="142"/>
    </row>
    <row r="7679" spans="9:15" x14ac:dyDescent="0.25">
      <c r="I7679" s="142"/>
      <c r="O7679" s="142"/>
    </row>
    <row r="7680" spans="9:15" x14ac:dyDescent="0.25">
      <c r="I7680" s="142"/>
      <c r="O7680" s="142"/>
    </row>
    <row r="7681" spans="9:15" x14ac:dyDescent="0.25">
      <c r="I7681" s="142"/>
      <c r="O7681" s="142"/>
    </row>
    <row r="7682" spans="9:15" x14ac:dyDescent="0.25">
      <c r="I7682" s="142"/>
      <c r="O7682" s="142"/>
    </row>
    <row r="7683" spans="9:15" x14ac:dyDescent="0.25">
      <c r="I7683" s="142"/>
      <c r="O7683" s="142"/>
    </row>
    <row r="7684" spans="9:15" x14ac:dyDescent="0.25">
      <c r="I7684" s="142"/>
      <c r="O7684" s="142"/>
    </row>
    <row r="7685" spans="9:15" x14ac:dyDescent="0.25">
      <c r="I7685" s="142"/>
      <c r="O7685" s="142"/>
    </row>
    <row r="7686" spans="9:15" x14ac:dyDescent="0.25">
      <c r="I7686" s="142"/>
      <c r="O7686" s="142"/>
    </row>
    <row r="7687" spans="9:15" x14ac:dyDescent="0.25">
      <c r="I7687" s="142"/>
      <c r="O7687" s="142"/>
    </row>
    <row r="7688" spans="9:15" x14ac:dyDescent="0.25">
      <c r="I7688" s="142"/>
      <c r="O7688" s="142"/>
    </row>
    <row r="7689" spans="9:15" x14ac:dyDescent="0.25">
      <c r="I7689" s="142"/>
      <c r="O7689" s="142"/>
    </row>
    <row r="7690" spans="9:15" x14ac:dyDescent="0.25">
      <c r="I7690" s="142"/>
      <c r="O7690" s="142"/>
    </row>
    <row r="7691" spans="9:15" x14ac:dyDescent="0.25">
      <c r="I7691" s="142"/>
      <c r="O7691" s="142"/>
    </row>
    <row r="7692" spans="9:15" x14ac:dyDescent="0.25">
      <c r="I7692" s="142"/>
      <c r="O7692" s="142"/>
    </row>
    <row r="7693" spans="9:15" x14ac:dyDescent="0.25">
      <c r="I7693" s="142"/>
      <c r="O7693" s="142"/>
    </row>
    <row r="7694" spans="9:15" x14ac:dyDescent="0.25">
      <c r="I7694" s="142"/>
      <c r="O7694" s="142"/>
    </row>
    <row r="7695" spans="9:15" x14ac:dyDescent="0.25">
      <c r="I7695" s="142"/>
      <c r="O7695" s="142"/>
    </row>
    <row r="7696" spans="9:15" x14ac:dyDescent="0.25">
      <c r="I7696" s="142"/>
      <c r="O7696" s="142"/>
    </row>
    <row r="7697" spans="9:15" x14ac:dyDescent="0.25">
      <c r="I7697" s="142"/>
      <c r="O7697" s="142"/>
    </row>
    <row r="7698" spans="9:15" x14ac:dyDescent="0.25">
      <c r="I7698" s="142"/>
      <c r="O7698" s="142"/>
    </row>
    <row r="7699" spans="9:15" x14ac:dyDescent="0.25">
      <c r="I7699" s="142"/>
      <c r="O7699" s="142"/>
    </row>
    <row r="7700" spans="9:15" x14ac:dyDescent="0.25">
      <c r="I7700" s="142"/>
      <c r="O7700" s="142"/>
    </row>
    <row r="7701" spans="9:15" x14ac:dyDescent="0.25">
      <c r="I7701" s="142"/>
      <c r="O7701" s="142"/>
    </row>
    <row r="7702" spans="9:15" x14ac:dyDescent="0.25">
      <c r="I7702" s="142"/>
      <c r="O7702" s="142"/>
    </row>
    <row r="7703" spans="9:15" x14ac:dyDescent="0.25">
      <c r="I7703" s="142"/>
      <c r="O7703" s="142"/>
    </row>
    <row r="7704" spans="9:15" x14ac:dyDescent="0.25">
      <c r="I7704" s="142"/>
      <c r="O7704" s="142"/>
    </row>
    <row r="7705" spans="9:15" x14ac:dyDescent="0.25">
      <c r="I7705" s="142"/>
      <c r="O7705" s="142"/>
    </row>
    <row r="7706" spans="9:15" x14ac:dyDescent="0.25">
      <c r="I7706" s="142"/>
      <c r="O7706" s="142"/>
    </row>
    <row r="7707" spans="9:15" x14ac:dyDescent="0.25">
      <c r="I7707" s="142"/>
      <c r="O7707" s="142"/>
    </row>
    <row r="7708" spans="9:15" x14ac:dyDescent="0.25">
      <c r="I7708" s="142"/>
      <c r="O7708" s="142"/>
    </row>
    <row r="7709" spans="9:15" x14ac:dyDescent="0.25">
      <c r="I7709" s="142"/>
      <c r="O7709" s="142"/>
    </row>
    <row r="7710" spans="9:15" x14ac:dyDescent="0.25">
      <c r="I7710" s="142"/>
      <c r="O7710" s="142"/>
    </row>
    <row r="7711" spans="9:15" x14ac:dyDescent="0.25">
      <c r="I7711" s="142"/>
      <c r="O7711" s="142"/>
    </row>
    <row r="7712" spans="9:15" x14ac:dyDescent="0.25">
      <c r="I7712" s="142"/>
      <c r="O7712" s="142"/>
    </row>
    <row r="7713" spans="9:15" x14ac:dyDescent="0.25">
      <c r="I7713" s="142"/>
      <c r="O7713" s="142"/>
    </row>
    <row r="7714" spans="9:15" x14ac:dyDescent="0.25">
      <c r="I7714" s="142"/>
      <c r="O7714" s="142"/>
    </row>
    <row r="7715" spans="9:15" x14ac:dyDescent="0.25">
      <c r="I7715" s="142"/>
      <c r="O7715" s="142"/>
    </row>
    <row r="7716" spans="9:15" x14ac:dyDescent="0.25">
      <c r="I7716" s="142"/>
      <c r="O7716" s="142"/>
    </row>
    <row r="7717" spans="9:15" x14ac:dyDescent="0.25">
      <c r="I7717" s="142"/>
      <c r="O7717" s="142"/>
    </row>
    <row r="7718" spans="9:15" x14ac:dyDescent="0.25">
      <c r="I7718" s="142"/>
      <c r="O7718" s="142"/>
    </row>
    <row r="7719" spans="9:15" x14ac:dyDescent="0.25">
      <c r="I7719" s="142"/>
      <c r="O7719" s="142"/>
    </row>
    <row r="7720" spans="9:15" x14ac:dyDescent="0.25">
      <c r="I7720" s="142"/>
      <c r="O7720" s="142"/>
    </row>
    <row r="7721" spans="9:15" x14ac:dyDescent="0.25">
      <c r="I7721" s="142"/>
      <c r="O7721" s="142"/>
    </row>
    <row r="7722" spans="9:15" x14ac:dyDescent="0.25">
      <c r="I7722" s="142"/>
      <c r="O7722" s="142"/>
    </row>
    <row r="7723" spans="9:15" x14ac:dyDescent="0.25">
      <c r="I7723" s="142"/>
      <c r="O7723" s="142"/>
    </row>
    <row r="7724" spans="9:15" x14ac:dyDescent="0.25">
      <c r="I7724" s="142"/>
      <c r="O7724" s="142"/>
    </row>
    <row r="7725" spans="9:15" x14ac:dyDescent="0.25">
      <c r="I7725" s="142"/>
      <c r="O7725" s="142"/>
    </row>
    <row r="7726" spans="9:15" x14ac:dyDescent="0.25">
      <c r="I7726" s="142"/>
      <c r="O7726" s="142"/>
    </row>
    <row r="7727" spans="9:15" x14ac:dyDescent="0.25">
      <c r="I7727" s="142"/>
      <c r="O7727" s="142"/>
    </row>
    <row r="7728" spans="9:15" x14ac:dyDescent="0.25">
      <c r="I7728" s="142"/>
      <c r="O7728" s="142"/>
    </row>
    <row r="7729" spans="9:15" x14ac:dyDescent="0.25">
      <c r="I7729" s="142"/>
      <c r="O7729" s="142"/>
    </row>
    <row r="7730" spans="9:15" x14ac:dyDescent="0.25">
      <c r="I7730" s="142"/>
      <c r="O7730" s="142"/>
    </row>
    <row r="7731" spans="9:15" x14ac:dyDescent="0.25">
      <c r="I7731" s="142"/>
      <c r="O7731" s="142"/>
    </row>
    <row r="7732" spans="9:15" x14ac:dyDescent="0.25">
      <c r="I7732" s="142"/>
      <c r="O7732" s="142"/>
    </row>
    <row r="7733" spans="9:15" x14ac:dyDescent="0.25">
      <c r="I7733" s="142"/>
      <c r="O7733" s="142"/>
    </row>
    <row r="7734" spans="9:15" x14ac:dyDescent="0.25">
      <c r="I7734" s="142"/>
      <c r="O7734" s="142"/>
    </row>
    <row r="7735" spans="9:15" x14ac:dyDescent="0.25">
      <c r="I7735" s="142"/>
      <c r="O7735" s="142"/>
    </row>
    <row r="7736" spans="9:15" x14ac:dyDescent="0.25">
      <c r="I7736" s="142"/>
      <c r="O7736" s="142"/>
    </row>
    <row r="7737" spans="9:15" x14ac:dyDescent="0.25">
      <c r="I7737" s="142"/>
      <c r="O7737" s="142"/>
    </row>
    <row r="7738" spans="9:15" x14ac:dyDescent="0.25">
      <c r="I7738" s="142"/>
      <c r="O7738" s="142"/>
    </row>
    <row r="7739" spans="9:15" x14ac:dyDescent="0.25">
      <c r="I7739" s="142"/>
      <c r="O7739" s="142"/>
    </row>
    <row r="7740" spans="9:15" x14ac:dyDescent="0.25">
      <c r="I7740" s="142"/>
      <c r="O7740" s="142"/>
    </row>
    <row r="7741" spans="9:15" x14ac:dyDescent="0.25">
      <c r="I7741" s="142"/>
      <c r="O7741" s="142"/>
    </row>
    <row r="7742" spans="9:15" x14ac:dyDescent="0.25">
      <c r="I7742" s="142"/>
      <c r="O7742" s="142"/>
    </row>
    <row r="7743" spans="9:15" x14ac:dyDescent="0.25">
      <c r="I7743" s="142"/>
      <c r="O7743" s="142"/>
    </row>
    <row r="7744" spans="9:15" x14ac:dyDescent="0.25">
      <c r="I7744" s="142"/>
      <c r="O7744" s="142"/>
    </row>
    <row r="7745" spans="9:15" x14ac:dyDescent="0.25">
      <c r="I7745" s="142"/>
      <c r="O7745" s="142"/>
    </row>
    <row r="7746" spans="9:15" x14ac:dyDescent="0.25">
      <c r="I7746" s="142"/>
      <c r="O7746" s="142"/>
    </row>
    <row r="7747" spans="9:15" x14ac:dyDescent="0.25">
      <c r="I7747" s="142"/>
      <c r="O7747" s="142"/>
    </row>
    <row r="7748" spans="9:15" x14ac:dyDescent="0.25">
      <c r="I7748" s="142"/>
      <c r="O7748" s="142"/>
    </row>
    <row r="7749" spans="9:15" x14ac:dyDescent="0.25">
      <c r="I7749" s="142"/>
      <c r="O7749" s="142"/>
    </row>
    <row r="7750" spans="9:15" x14ac:dyDescent="0.25">
      <c r="I7750" s="142"/>
      <c r="O7750" s="142"/>
    </row>
    <row r="7751" spans="9:15" x14ac:dyDescent="0.25">
      <c r="I7751" s="142"/>
      <c r="O7751" s="142"/>
    </row>
    <row r="7752" spans="9:15" x14ac:dyDescent="0.25">
      <c r="I7752" s="142"/>
      <c r="O7752" s="142"/>
    </row>
    <row r="7753" spans="9:15" x14ac:dyDescent="0.25">
      <c r="I7753" s="142"/>
      <c r="O7753" s="142"/>
    </row>
    <row r="7754" spans="9:15" x14ac:dyDescent="0.25">
      <c r="I7754" s="142"/>
      <c r="O7754" s="142"/>
    </row>
    <row r="7755" spans="9:15" x14ac:dyDescent="0.25">
      <c r="I7755" s="142"/>
      <c r="O7755" s="142"/>
    </row>
    <row r="7756" spans="9:15" x14ac:dyDescent="0.25">
      <c r="I7756" s="142"/>
      <c r="O7756" s="142"/>
    </row>
    <row r="7757" spans="9:15" x14ac:dyDescent="0.25">
      <c r="I7757" s="142"/>
      <c r="O7757" s="142"/>
    </row>
    <row r="7758" spans="9:15" x14ac:dyDescent="0.25">
      <c r="I7758" s="142"/>
      <c r="O7758" s="142"/>
    </row>
    <row r="7759" spans="9:15" x14ac:dyDescent="0.25">
      <c r="I7759" s="142"/>
      <c r="O7759" s="142"/>
    </row>
    <row r="7760" spans="9:15" x14ac:dyDescent="0.25">
      <c r="I7760" s="142"/>
      <c r="O7760" s="142"/>
    </row>
    <row r="7761" spans="9:15" x14ac:dyDescent="0.25">
      <c r="I7761" s="142"/>
      <c r="O7761" s="142"/>
    </row>
    <row r="7762" spans="9:15" x14ac:dyDescent="0.25">
      <c r="I7762" s="142"/>
      <c r="O7762" s="142"/>
    </row>
    <row r="7763" spans="9:15" x14ac:dyDescent="0.25">
      <c r="I7763" s="142"/>
      <c r="O7763" s="142"/>
    </row>
    <row r="7764" spans="9:15" x14ac:dyDescent="0.25">
      <c r="I7764" s="142"/>
      <c r="O7764" s="142"/>
    </row>
    <row r="7765" spans="9:15" x14ac:dyDescent="0.25">
      <c r="I7765" s="142"/>
      <c r="O7765" s="142"/>
    </row>
    <row r="7766" spans="9:15" x14ac:dyDescent="0.25">
      <c r="I7766" s="142"/>
      <c r="O7766" s="142"/>
    </row>
    <row r="7767" spans="9:15" x14ac:dyDescent="0.25">
      <c r="I7767" s="142"/>
      <c r="O7767" s="142"/>
    </row>
    <row r="7768" spans="9:15" x14ac:dyDescent="0.25">
      <c r="I7768" s="142"/>
      <c r="O7768" s="142"/>
    </row>
    <row r="7769" spans="9:15" x14ac:dyDescent="0.25">
      <c r="I7769" s="142"/>
      <c r="O7769" s="142"/>
    </row>
    <row r="7770" spans="9:15" x14ac:dyDescent="0.25">
      <c r="I7770" s="142"/>
      <c r="O7770" s="142"/>
    </row>
    <row r="7771" spans="9:15" x14ac:dyDescent="0.25">
      <c r="I7771" s="142"/>
      <c r="O7771" s="142"/>
    </row>
    <row r="7772" spans="9:15" x14ac:dyDescent="0.25">
      <c r="I7772" s="142"/>
      <c r="O7772" s="142"/>
    </row>
    <row r="7773" spans="9:15" x14ac:dyDescent="0.25">
      <c r="I7773" s="142"/>
      <c r="O7773" s="142"/>
    </row>
    <row r="7774" spans="9:15" x14ac:dyDescent="0.25">
      <c r="I7774" s="142"/>
      <c r="O7774" s="142"/>
    </row>
    <row r="7775" spans="9:15" x14ac:dyDescent="0.25">
      <c r="I7775" s="142"/>
      <c r="O7775" s="142"/>
    </row>
    <row r="7776" spans="9:15" x14ac:dyDescent="0.25">
      <c r="I7776" s="142"/>
      <c r="O7776" s="142"/>
    </row>
    <row r="7777" spans="9:15" x14ac:dyDescent="0.25">
      <c r="I7777" s="142"/>
      <c r="O7777" s="142"/>
    </row>
    <row r="7778" spans="9:15" x14ac:dyDescent="0.25">
      <c r="I7778" s="142"/>
      <c r="O7778" s="142"/>
    </row>
    <row r="7779" spans="9:15" x14ac:dyDescent="0.25">
      <c r="I7779" s="142"/>
      <c r="O7779" s="142"/>
    </row>
    <row r="7780" spans="9:15" x14ac:dyDescent="0.25">
      <c r="I7780" s="142"/>
      <c r="O7780" s="142"/>
    </row>
    <row r="7781" spans="9:15" x14ac:dyDescent="0.25">
      <c r="I7781" s="142"/>
      <c r="O7781" s="142"/>
    </row>
    <row r="7782" spans="9:15" x14ac:dyDescent="0.25">
      <c r="I7782" s="142"/>
      <c r="O7782" s="142"/>
    </row>
    <row r="7783" spans="9:15" x14ac:dyDescent="0.25">
      <c r="I7783" s="142"/>
      <c r="O7783" s="142"/>
    </row>
    <row r="7784" spans="9:15" x14ac:dyDescent="0.25">
      <c r="I7784" s="142"/>
      <c r="O7784" s="142"/>
    </row>
    <row r="7785" spans="9:15" x14ac:dyDescent="0.25">
      <c r="I7785" s="142"/>
      <c r="O7785" s="142"/>
    </row>
    <row r="7786" spans="9:15" x14ac:dyDescent="0.25">
      <c r="I7786" s="142"/>
      <c r="O7786" s="142"/>
    </row>
    <row r="7787" spans="9:15" x14ac:dyDescent="0.25">
      <c r="I7787" s="142"/>
      <c r="O7787" s="142"/>
    </row>
    <row r="7788" spans="9:15" x14ac:dyDescent="0.25">
      <c r="I7788" s="142"/>
      <c r="O7788" s="142"/>
    </row>
    <row r="7789" spans="9:15" x14ac:dyDescent="0.25">
      <c r="I7789" s="142"/>
      <c r="O7789" s="142"/>
    </row>
    <row r="7790" spans="9:15" x14ac:dyDescent="0.25">
      <c r="I7790" s="142"/>
      <c r="O7790" s="142"/>
    </row>
    <row r="7791" spans="9:15" x14ac:dyDescent="0.25">
      <c r="I7791" s="142"/>
      <c r="O7791" s="142"/>
    </row>
    <row r="7792" spans="9:15" x14ac:dyDescent="0.25">
      <c r="I7792" s="142"/>
      <c r="O7792" s="142"/>
    </row>
    <row r="7793" spans="9:15" x14ac:dyDescent="0.25">
      <c r="I7793" s="142"/>
      <c r="O7793" s="142"/>
    </row>
    <row r="7794" spans="9:15" x14ac:dyDescent="0.25">
      <c r="I7794" s="142"/>
      <c r="O7794" s="142"/>
    </row>
    <row r="7795" spans="9:15" x14ac:dyDescent="0.25">
      <c r="I7795" s="142"/>
      <c r="O7795" s="142"/>
    </row>
    <row r="7796" spans="9:15" x14ac:dyDescent="0.25">
      <c r="I7796" s="142"/>
      <c r="O7796" s="142"/>
    </row>
    <row r="7797" spans="9:15" x14ac:dyDescent="0.25">
      <c r="I7797" s="142"/>
      <c r="O7797" s="142"/>
    </row>
    <row r="7798" spans="9:15" x14ac:dyDescent="0.25">
      <c r="I7798" s="142"/>
      <c r="O7798" s="142"/>
    </row>
    <row r="7799" spans="9:15" x14ac:dyDescent="0.25">
      <c r="I7799" s="142"/>
      <c r="O7799" s="142"/>
    </row>
    <row r="7800" spans="9:15" x14ac:dyDescent="0.25">
      <c r="I7800" s="142"/>
      <c r="O7800" s="142"/>
    </row>
    <row r="7801" spans="9:15" x14ac:dyDescent="0.25">
      <c r="I7801" s="142"/>
      <c r="O7801" s="142"/>
    </row>
    <row r="7802" spans="9:15" x14ac:dyDescent="0.25">
      <c r="I7802" s="142"/>
      <c r="O7802" s="142"/>
    </row>
    <row r="7803" spans="9:15" x14ac:dyDescent="0.25">
      <c r="I7803" s="142"/>
      <c r="O7803" s="142"/>
    </row>
    <row r="7804" spans="9:15" x14ac:dyDescent="0.25">
      <c r="I7804" s="142"/>
      <c r="O7804" s="142"/>
    </row>
    <row r="7805" spans="9:15" x14ac:dyDescent="0.25">
      <c r="I7805" s="142"/>
      <c r="O7805" s="142"/>
    </row>
    <row r="7806" spans="9:15" x14ac:dyDescent="0.25">
      <c r="I7806" s="142"/>
      <c r="O7806" s="142"/>
    </row>
    <row r="7807" spans="9:15" x14ac:dyDescent="0.25">
      <c r="I7807" s="142"/>
      <c r="O7807" s="142"/>
    </row>
    <row r="7808" spans="9:15" x14ac:dyDescent="0.25">
      <c r="I7808" s="142"/>
      <c r="O7808" s="142"/>
    </row>
    <row r="7809" spans="9:15" x14ac:dyDescent="0.25">
      <c r="I7809" s="142"/>
      <c r="O7809" s="142"/>
    </row>
    <row r="7810" spans="9:15" x14ac:dyDescent="0.25">
      <c r="I7810" s="142"/>
      <c r="O7810" s="142"/>
    </row>
    <row r="7811" spans="9:15" x14ac:dyDescent="0.25">
      <c r="I7811" s="142"/>
      <c r="O7811" s="142"/>
    </row>
    <row r="7812" spans="9:15" x14ac:dyDescent="0.25">
      <c r="I7812" s="142"/>
      <c r="O7812" s="142"/>
    </row>
    <row r="7813" spans="9:15" x14ac:dyDescent="0.25">
      <c r="I7813" s="142"/>
      <c r="O7813" s="142"/>
    </row>
    <row r="7814" spans="9:15" x14ac:dyDescent="0.25">
      <c r="I7814" s="142"/>
      <c r="O7814" s="142"/>
    </row>
    <row r="7815" spans="9:15" x14ac:dyDescent="0.25">
      <c r="I7815" s="142"/>
      <c r="O7815" s="142"/>
    </row>
    <row r="7816" spans="9:15" x14ac:dyDescent="0.25">
      <c r="I7816" s="142"/>
      <c r="O7816" s="142"/>
    </row>
    <row r="7817" spans="9:15" x14ac:dyDescent="0.25">
      <c r="I7817" s="142"/>
      <c r="O7817" s="142"/>
    </row>
    <row r="7818" spans="9:15" x14ac:dyDescent="0.25">
      <c r="I7818" s="142"/>
      <c r="O7818" s="142"/>
    </row>
    <row r="7819" spans="9:15" x14ac:dyDescent="0.25">
      <c r="I7819" s="142"/>
      <c r="O7819" s="142"/>
    </row>
    <row r="7820" spans="9:15" x14ac:dyDescent="0.25">
      <c r="I7820" s="142"/>
      <c r="O7820" s="142"/>
    </row>
    <row r="7821" spans="9:15" x14ac:dyDescent="0.25">
      <c r="I7821" s="142"/>
      <c r="O7821" s="142"/>
    </row>
    <row r="7822" spans="9:15" x14ac:dyDescent="0.25">
      <c r="I7822" s="142"/>
      <c r="O7822" s="142"/>
    </row>
    <row r="7823" spans="9:15" x14ac:dyDescent="0.25">
      <c r="I7823" s="142"/>
      <c r="O7823" s="142"/>
    </row>
    <row r="7824" spans="9:15" x14ac:dyDescent="0.25">
      <c r="I7824" s="142"/>
      <c r="O7824" s="142"/>
    </row>
    <row r="7825" spans="9:15" x14ac:dyDescent="0.25">
      <c r="I7825" s="142"/>
      <c r="O7825" s="142"/>
    </row>
    <row r="7826" spans="9:15" x14ac:dyDescent="0.25">
      <c r="I7826" s="142"/>
      <c r="O7826" s="142"/>
    </row>
    <row r="7827" spans="9:15" x14ac:dyDescent="0.25">
      <c r="I7827" s="142"/>
      <c r="O7827" s="142"/>
    </row>
    <row r="7828" spans="9:15" x14ac:dyDescent="0.25">
      <c r="I7828" s="142"/>
      <c r="O7828" s="142"/>
    </row>
    <row r="7829" spans="9:15" x14ac:dyDescent="0.25">
      <c r="I7829" s="142"/>
      <c r="O7829" s="142"/>
    </row>
    <row r="7830" spans="9:15" x14ac:dyDescent="0.25">
      <c r="I7830" s="142"/>
      <c r="O7830" s="142"/>
    </row>
    <row r="7831" spans="9:15" x14ac:dyDescent="0.25">
      <c r="I7831" s="142"/>
      <c r="O7831" s="142"/>
    </row>
    <row r="7832" spans="9:15" x14ac:dyDescent="0.25">
      <c r="I7832" s="142"/>
      <c r="O7832" s="142"/>
    </row>
    <row r="7833" spans="9:15" x14ac:dyDescent="0.25">
      <c r="I7833" s="142"/>
      <c r="O7833" s="142"/>
    </row>
    <row r="7834" spans="9:15" x14ac:dyDescent="0.25">
      <c r="I7834" s="142"/>
      <c r="O7834" s="142"/>
    </row>
    <row r="7835" spans="9:15" x14ac:dyDescent="0.25">
      <c r="I7835" s="142"/>
      <c r="O7835" s="142"/>
    </row>
    <row r="7836" spans="9:15" x14ac:dyDescent="0.25">
      <c r="I7836" s="142"/>
      <c r="O7836" s="142"/>
    </row>
    <row r="7837" spans="9:15" x14ac:dyDescent="0.25">
      <c r="I7837" s="142"/>
      <c r="O7837" s="142"/>
    </row>
    <row r="7838" spans="9:15" x14ac:dyDescent="0.25">
      <c r="I7838" s="142"/>
      <c r="O7838" s="142"/>
    </row>
    <row r="7839" spans="9:15" x14ac:dyDescent="0.25">
      <c r="I7839" s="142"/>
      <c r="O7839" s="142"/>
    </row>
    <row r="7840" spans="9:15" x14ac:dyDescent="0.25">
      <c r="I7840" s="142"/>
      <c r="O7840" s="142"/>
    </row>
    <row r="7841" spans="9:15" x14ac:dyDescent="0.25">
      <c r="I7841" s="142"/>
      <c r="O7841" s="142"/>
    </row>
    <row r="7842" spans="9:15" x14ac:dyDescent="0.25">
      <c r="I7842" s="142"/>
      <c r="O7842" s="142"/>
    </row>
    <row r="7843" spans="9:15" x14ac:dyDescent="0.25">
      <c r="I7843" s="142"/>
      <c r="O7843" s="142"/>
    </row>
    <row r="7844" spans="9:15" x14ac:dyDescent="0.25">
      <c r="I7844" s="142"/>
      <c r="O7844" s="142"/>
    </row>
    <row r="7845" spans="9:15" x14ac:dyDescent="0.25">
      <c r="I7845" s="142"/>
      <c r="O7845" s="142"/>
    </row>
    <row r="7846" spans="9:15" x14ac:dyDescent="0.25">
      <c r="I7846" s="142"/>
      <c r="O7846" s="142"/>
    </row>
    <row r="7847" spans="9:15" x14ac:dyDescent="0.25">
      <c r="I7847" s="142"/>
      <c r="O7847" s="142"/>
    </row>
    <row r="7848" spans="9:15" x14ac:dyDescent="0.25">
      <c r="I7848" s="142"/>
      <c r="O7848" s="142"/>
    </row>
    <row r="7849" spans="9:15" x14ac:dyDescent="0.25">
      <c r="I7849" s="142"/>
      <c r="O7849" s="142"/>
    </row>
    <row r="7850" spans="9:15" x14ac:dyDescent="0.25">
      <c r="I7850" s="142"/>
      <c r="O7850" s="142"/>
    </row>
    <row r="7851" spans="9:15" x14ac:dyDescent="0.25">
      <c r="I7851" s="142"/>
      <c r="O7851" s="142"/>
    </row>
    <row r="7852" spans="9:15" x14ac:dyDescent="0.25">
      <c r="I7852" s="142"/>
      <c r="O7852" s="142"/>
    </row>
    <row r="7853" spans="9:15" x14ac:dyDescent="0.25">
      <c r="I7853" s="142"/>
      <c r="O7853" s="142"/>
    </row>
    <row r="7854" spans="9:15" x14ac:dyDescent="0.25">
      <c r="I7854" s="142"/>
      <c r="O7854" s="142"/>
    </row>
    <row r="7855" spans="9:15" x14ac:dyDescent="0.25">
      <c r="I7855" s="142"/>
      <c r="O7855" s="142"/>
    </row>
    <row r="7856" spans="9:15" x14ac:dyDescent="0.25">
      <c r="I7856" s="142"/>
      <c r="O7856" s="142"/>
    </row>
    <row r="7857" spans="9:15" x14ac:dyDescent="0.25">
      <c r="I7857" s="142"/>
      <c r="O7857" s="142"/>
    </row>
    <row r="7858" spans="9:15" x14ac:dyDescent="0.25">
      <c r="I7858" s="142"/>
      <c r="O7858" s="142"/>
    </row>
    <row r="7859" spans="9:15" x14ac:dyDescent="0.25">
      <c r="I7859" s="142"/>
      <c r="O7859" s="142"/>
    </row>
    <row r="7860" spans="9:15" x14ac:dyDescent="0.25">
      <c r="I7860" s="142"/>
      <c r="O7860" s="142"/>
    </row>
    <row r="7861" spans="9:15" x14ac:dyDescent="0.25">
      <c r="I7861" s="142"/>
      <c r="O7861" s="142"/>
    </row>
    <row r="7862" spans="9:15" x14ac:dyDescent="0.25">
      <c r="I7862" s="142"/>
      <c r="O7862" s="142"/>
    </row>
    <row r="7863" spans="9:15" x14ac:dyDescent="0.25">
      <c r="I7863" s="142"/>
      <c r="O7863" s="142"/>
    </row>
    <row r="7864" spans="9:15" x14ac:dyDescent="0.25">
      <c r="I7864" s="142"/>
      <c r="O7864" s="142"/>
    </row>
    <row r="7865" spans="9:15" x14ac:dyDescent="0.25">
      <c r="I7865" s="142"/>
      <c r="O7865" s="142"/>
    </row>
    <row r="7866" spans="9:15" x14ac:dyDescent="0.25">
      <c r="I7866" s="142"/>
      <c r="O7866" s="142"/>
    </row>
    <row r="7867" spans="9:15" x14ac:dyDescent="0.25">
      <c r="I7867" s="142"/>
      <c r="O7867" s="142"/>
    </row>
    <row r="7868" spans="9:15" x14ac:dyDescent="0.25">
      <c r="I7868" s="142"/>
      <c r="O7868" s="142"/>
    </row>
    <row r="7869" spans="9:15" x14ac:dyDescent="0.25">
      <c r="I7869" s="142"/>
      <c r="O7869" s="142"/>
    </row>
    <row r="7870" spans="9:15" x14ac:dyDescent="0.25">
      <c r="I7870" s="142"/>
      <c r="O7870" s="142"/>
    </row>
    <row r="7871" spans="9:15" x14ac:dyDescent="0.25">
      <c r="I7871" s="142"/>
      <c r="O7871" s="142"/>
    </row>
    <row r="7872" spans="9:15" x14ac:dyDescent="0.25">
      <c r="I7872" s="142"/>
      <c r="O7872" s="142"/>
    </row>
    <row r="7873" spans="9:15" x14ac:dyDescent="0.25">
      <c r="I7873" s="142"/>
      <c r="O7873" s="142"/>
    </row>
    <row r="7874" spans="9:15" x14ac:dyDescent="0.25">
      <c r="I7874" s="142"/>
      <c r="O7874" s="142"/>
    </row>
    <row r="7875" spans="9:15" x14ac:dyDescent="0.25">
      <c r="I7875" s="142"/>
      <c r="O7875" s="142"/>
    </row>
    <row r="7876" spans="9:15" x14ac:dyDescent="0.25">
      <c r="I7876" s="142"/>
      <c r="O7876" s="142"/>
    </row>
    <row r="7877" spans="9:15" x14ac:dyDescent="0.25">
      <c r="I7877" s="142"/>
      <c r="O7877" s="142"/>
    </row>
    <row r="7878" spans="9:15" x14ac:dyDescent="0.25">
      <c r="I7878" s="142"/>
      <c r="O7878" s="142"/>
    </row>
    <row r="7879" spans="9:15" x14ac:dyDescent="0.25">
      <c r="I7879" s="142"/>
      <c r="O7879" s="142"/>
    </row>
    <row r="7880" spans="9:15" x14ac:dyDescent="0.25">
      <c r="I7880" s="142"/>
      <c r="O7880" s="142"/>
    </row>
    <row r="7881" spans="9:15" x14ac:dyDescent="0.25">
      <c r="I7881" s="142"/>
      <c r="O7881" s="142"/>
    </row>
    <row r="7882" spans="9:15" x14ac:dyDescent="0.25">
      <c r="I7882" s="142"/>
      <c r="O7882" s="142"/>
    </row>
    <row r="7883" spans="9:15" x14ac:dyDescent="0.25">
      <c r="I7883" s="142"/>
      <c r="O7883" s="142"/>
    </row>
    <row r="7884" spans="9:15" x14ac:dyDescent="0.25">
      <c r="I7884" s="142"/>
      <c r="O7884" s="142"/>
    </row>
    <row r="7885" spans="9:15" x14ac:dyDescent="0.25">
      <c r="I7885" s="142"/>
      <c r="O7885" s="142"/>
    </row>
    <row r="7886" spans="9:15" x14ac:dyDescent="0.25">
      <c r="I7886" s="142"/>
      <c r="O7886" s="142"/>
    </row>
    <row r="7887" spans="9:15" x14ac:dyDescent="0.25">
      <c r="I7887" s="142"/>
      <c r="O7887" s="142"/>
    </row>
    <row r="7888" spans="9:15" x14ac:dyDescent="0.25">
      <c r="I7888" s="142"/>
      <c r="O7888" s="142"/>
    </row>
    <row r="7889" spans="9:15" x14ac:dyDescent="0.25">
      <c r="I7889" s="142"/>
      <c r="O7889" s="142"/>
    </row>
    <row r="7890" spans="9:15" x14ac:dyDescent="0.25">
      <c r="I7890" s="142"/>
      <c r="O7890" s="142"/>
    </row>
    <row r="7891" spans="9:15" x14ac:dyDescent="0.25">
      <c r="I7891" s="142"/>
      <c r="O7891" s="142"/>
    </row>
    <row r="7892" spans="9:15" x14ac:dyDescent="0.25">
      <c r="I7892" s="142"/>
      <c r="O7892" s="142"/>
    </row>
    <row r="7893" spans="9:15" x14ac:dyDescent="0.25">
      <c r="I7893" s="142"/>
      <c r="O7893" s="142"/>
    </row>
    <row r="7894" spans="9:15" x14ac:dyDescent="0.25">
      <c r="I7894" s="142"/>
      <c r="O7894" s="142"/>
    </row>
    <row r="7895" spans="9:15" x14ac:dyDescent="0.25">
      <c r="I7895" s="142"/>
      <c r="O7895" s="142"/>
    </row>
    <row r="7896" spans="9:15" x14ac:dyDescent="0.25">
      <c r="I7896" s="142"/>
      <c r="O7896" s="142"/>
    </row>
    <row r="7897" spans="9:15" x14ac:dyDescent="0.25">
      <c r="I7897" s="142"/>
      <c r="O7897" s="142"/>
    </row>
    <row r="7898" spans="9:15" x14ac:dyDescent="0.25">
      <c r="I7898" s="142"/>
      <c r="O7898" s="142"/>
    </row>
    <row r="7899" spans="9:15" x14ac:dyDescent="0.25">
      <c r="I7899" s="142"/>
      <c r="O7899" s="142"/>
    </row>
    <row r="7900" spans="9:15" x14ac:dyDescent="0.25">
      <c r="I7900" s="142"/>
      <c r="O7900" s="142"/>
    </row>
    <row r="7901" spans="9:15" x14ac:dyDescent="0.25">
      <c r="I7901" s="142"/>
      <c r="O7901" s="142"/>
    </row>
    <row r="7902" spans="9:15" x14ac:dyDescent="0.25">
      <c r="I7902" s="142"/>
      <c r="O7902" s="142"/>
    </row>
    <row r="7903" spans="9:15" x14ac:dyDescent="0.25">
      <c r="I7903" s="142"/>
      <c r="O7903" s="142"/>
    </row>
    <row r="7904" spans="9:15" x14ac:dyDescent="0.25">
      <c r="I7904" s="142"/>
      <c r="O7904" s="142"/>
    </row>
    <row r="7905" spans="9:15" x14ac:dyDescent="0.25">
      <c r="I7905" s="142"/>
      <c r="O7905" s="142"/>
    </row>
    <row r="7906" spans="9:15" x14ac:dyDescent="0.25">
      <c r="I7906" s="142"/>
      <c r="O7906" s="142"/>
    </row>
    <row r="7907" spans="9:15" x14ac:dyDescent="0.25">
      <c r="I7907" s="142"/>
      <c r="O7907" s="142"/>
    </row>
    <row r="7908" spans="9:15" x14ac:dyDescent="0.25">
      <c r="I7908" s="142"/>
      <c r="O7908" s="142"/>
    </row>
    <row r="7909" spans="9:15" x14ac:dyDescent="0.25">
      <c r="I7909" s="142"/>
      <c r="O7909" s="142"/>
    </row>
    <row r="7910" spans="9:15" x14ac:dyDescent="0.25">
      <c r="I7910" s="142"/>
      <c r="O7910" s="142"/>
    </row>
    <row r="7911" spans="9:15" x14ac:dyDescent="0.25">
      <c r="I7911" s="142"/>
      <c r="O7911" s="142"/>
    </row>
    <row r="7912" spans="9:15" x14ac:dyDescent="0.25">
      <c r="I7912" s="142"/>
      <c r="O7912" s="142"/>
    </row>
    <row r="7913" spans="9:15" x14ac:dyDescent="0.25">
      <c r="I7913" s="142"/>
      <c r="O7913" s="142"/>
    </row>
    <row r="7914" spans="9:15" x14ac:dyDescent="0.25">
      <c r="I7914" s="142"/>
      <c r="O7914" s="142"/>
    </row>
    <row r="7915" spans="9:15" x14ac:dyDescent="0.25">
      <c r="I7915" s="142"/>
      <c r="O7915" s="142"/>
    </row>
    <row r="7916" spans="9:15" x14ac:dyDescent="0.25">
      <c r="I7916" s="142"/>
      <c r="O7916" s="142"/>
    </row>
    <row r="7917" spans="9:15" x14ac:dyDescent="0.25">
      <c r="I7917" s="142"/>
      <c r="O7917" s="142"/>
    </row>
    <row r="7918" spans="9:15" x14ac:dyDescent="0.25">
      <c r="I7918" s="142"/>
      <c r="O7918" s="142"/>
    </row>
    <row r="7919" spans="9:15" x14ac:dyDescent="0.25">
      <c r="I7919" s="142"/>
      <c r="O7919" s="142"/>
    </row>
    <row r="7920" spans="9:15" x14ac:dyDescent="0.25">
      <c r="I7920" s="142"/>
      <c r="O7920" s="142"/>
    </row>
    <row r="7921" spans="9:15" x14ac:dyDescent="0.25">
      <c r="I7921" s="142"/>
      <c r="O7921" s="142"/>
    </row>
    <row r="7922" spans="9:15" x14ac:dyDescent="0.25">
      <c r="I7922" s="142"/>
      <c r="O7922" s="142"/>
    </row>
    <row r="7923" spans="9:15" x14ac:dyDescent="0.25">
      <c r="I7923" s="142"/>
      <c r="O7923" s="142"/>
    </row>
    <row r="7924" spans="9:15" x14ac:dyDescent="0.25">
      <c r="I7924" s="142"/>
      <c r="O7924" s="142"/>
    </row>
    <row r="7925" spans="9:15" x14ac:dyDescent="0.25">
      <c r="I7925" s="142"/>
      <c r="O7925" s="142"/>
    </row>
    <row r="7926" spans="9:15" x14ac:dyDescent="0.25">
      <c r="I7926" s="142"/>
      <c r="O7926" s="142"/>
    </row>
    <row r="7927" spans="9:15" x14ac:dyDescent="0.25">
      <c r="I7927" s="142"/>
      <c r="O7927" s="142"/>
    </row>
    <row r="7928" spans="9:15" x14ac:dyDescent="0.25">
      <c r="I7928" s="142"/>
      <c r="O7928" s="142"/>
    </row>
    <row r="7929" spans="9:15" x14ac:dyDescent="0.25">
      <c r="I7929" s="142"/>
      <c r="O7929" s="142"/>
    </row>
    <row r="7930" spans="9:15" x14ac:dyDescent="0.25">
      <c r="I7930" s="142"/>
      <c r="O7930" s="142"/>
    </row>
    <row r="7931" spans="9:15" x14ac:dyDescent="0.25">
      <c r="I7931" s="142"/>
      <c r="O7931" s="142"/>
    </row>
    <row r="7932" spans="9:15" x14ac:dyDescent="0.25">
      <c r="I7932" s="142"/>
      <c r="O7932" s="142"/>
    </row>
    <row r="7933" spans="9:15" x14ac:dyDescent="0.25">
      <c r="I7933" s="142"/>
      <c r="O7933" s="142"/>
    </row>
    <row r="7934" spans="9:15" x14ac:dyDescent="0.25">
      <c r="I7934" s="142"/>
      <c r="O7934" s="142"/>
    </row>
    <row r="7935" spans="9:15" x14ac:dyDescent="0.25">
      <c r="I7935" s="142"/>
      <c r="O7935" s="142"/>
    </row>
    <row r="7936" spans="9:15" x14ac:dyDescent="0.25">
      <c r="I7936" s="142"/>
      <c r="O7936" s="142"/>
    </row>
    <row r="7937" spans="9:15" x14ac:dyDescent="0.25">
      <c r="I7937" s="142"/>
      <c r="O7937" s="142"/>
    </row>
    <row r="7938" spans="9:15" x14ac:dyDescent="0.25">
      <c r="I7938" s="142"/>
      <c r="O7938" s="142"/>
    </row>
    <row r="7939" spans="9:15" x14ac:dyDescent="0.25">
      <c r="I7939" s="142"/>
      <c r="O7939" s="142"/>
    </row>
    <row r="7940" spans="9:15" x14ac:dyDescent="0.25">
      <c r="I7940" s="142"/>
      <c r="O7940" s="142"/>
    </row>
    <row r="7941" spans="9:15" x14ac:dyDescent="0.25">
      <c r="I7941" s="142"/>
      <c r="O7941" s="142"/>
    </row>
    <row r="7942" spans="9:15" x14ac:dyDescent="0.25">
      <c r="I7942" s="142"/>
      <c r="O7942" s="142"/>
    </row>
    <row r="7943" spans="9:15" x14ac:dyDescent="0.25">
      <c r="I7943" s="142"/>
      <c r="O7943" s="142"/>
    </row>
    <row r="7944" spans="9:15" x14ac:dyDescent="0.25">
      <c r="I7944" s="142"/>
      <c r="O7944" s="142"/>
    </row>
    <row r="7945" spans="9:15" x14ac:dyDescent="0.25">
      <c r="I7945" s="142"/>
      <c r="O7945" s="142"/>
    </row>
    <row r="7946" spans="9:15" x14ac:dyDescent="0.25">
      <c r="I7946" s="142"/>
      <c r="O7946" s="142"/>
    </row>
    <row r="7947" spans="9:15" x14ac:dyDescent="0.25">
      <c r="I7947" s="142"/>
      <c r="O7947" s="142"/>
    </row>
    <row r="7948" spans="9:15" x14ac:dyDescent="0.25">
      <c r="I7948" s="142"/>
      <c r="O7948" s="142"/>
    </row>
    <row r="7949" spans="9:15" x14ac:dyDescent="0.25">
      <c r="I7949" s="142"/>
      <c r="O7949" s="142"/>
    </row>
    <row r="7950" spans="9:15" x14ac:dyDescent="0.25">
      <c r="I7950" s="142"/>
      <c r="O7950" s="142"/>
    </row>
    <row r="7951" spans="9:15" x14ac:dyDescent="0.25">
      <c r="I7951" s="142"/>
      <c r="O7951" s="142"/>
    </row>
    <row r="7952" spans="9:15" x14ac:dyDescent="0.25">
      <c r="I7952" s="142"/>
      <c r="O7952" s="142"/>
    </row>
    <row r="7953" spans="9:15" x14ac:dyDescent="0.25">
      <c r="I7953" s="142"/>
      <c r="O7953" s="142"/>
    </row>
    <row r="7954" spans="9:15" x14ac:dyDescent="0.25">
      <c r="I7954" s="142"/>
      <c r="O7954" s="142"/>
    </row>
    <row r="7955" spans="9:15" x14ac:dyDescent="0.25">
      <c r="I7955" s="142"/>
      <c r="O7955" s="142"/>
    </row>
    <row r="7956" spans="9:15" x14ac:dyDescent="0.25">
      <c r="I7956" s="142"/>
      <c r="O7956" s="142"/>
    </row>
    <row r="7957" spans="9:15" x14ac:dyDescent="0.25">
      <c r="I7957" s="142"/>
      <c r="O7957" s="142"/>
    </row>
    <row r="7958" spans="9:15" x14ac:dyDescent="0.25">
      <c r="I7958" s="142"/>
      <c r="O7958" s="142"/>
    </row>
    <row r="7959" spans="9:15" x14ac:dyDescent="0.25">
      <c r="I7959" s="142"/>
      <c r="O7959" s="142"/>
    </row>
    <row r="7960" spans="9:15" x14ac:dyDescent="0.25">
      <c r="I7960" s="142"/>
      <c r="O7960" s="142"/>
    </row>
    <row r="7961" spans="9:15" x14ac:dyDescent="0.25">
      <c r="I7961" s="142"/>
      <c r="O7961" s="142"/>
    </row>
    <row r="7962" spans="9:15" x14ac:dyDescent="0.25">
      <c r="I7962" s="142"/>
      <c r="O7962" s="142"/>
    </row>
    <row r="7963" spans="9:15" x14ac:dyDescent="0.25">
      <c r="I7963" s="142"/>
      <c r="O7963" s="142"/>
    </row>
    <row r="7964" spans="9:15" x14ac:dyDescent="0.25">
      <c r="I7964" s="142"/>
      <c r="O7964" s="142"/>
    </row>
    <row r="7965" spans="9:15" x14ac:dyDescent="0.25">
      <c r="I7965" s="142"/>
      <c r="O7965" s="142"/>
    </row>
    <row r="7966" spans="9:15" x14ac:dyDescent="0.25">
      <c r="I7966" s="142"/>
      <c r="O7966" s="142"/>
    </row>
    <row r="7967" spans="9:15" x14ac:dyDescent="0.25">
      <c r="I7967" s="142"/>
      <c r="O7967" s="142"/>
    </row>
    <row r="7968" spans="9:15" x14ac:dyDescent="0.25">
      <c r="I7968" s="142"/>
      <c r="O7968" s="142"/>
    </row>
    <row r="7969" spans="9:15" x14ac:dyDescent="0.25">
      <c r="I7969" s="142"/>
      <c r="O7969" s="142"/>
    </row>
    <row r="7970" spans="9:15" x14ac:dyDescent="0.25">
      <c r="I7970" s="142"/>
      <c r="O7970" s="142"/>
    </row>
    <row r="7971" spans="9:15" x14ac:dyDescent="0.25">
      <c r="I7971" s="142"/>
      <c r="O7971" s="142"/>
    </row>
    <row r="7972" spans="9:15" x14ac:dyDescent="0.25">
      <c r="I7972" s="142"/>
      <c r="O7972" s="142"/>
    </row>
    <row r="7973" spans="9:15" x14ac:dyDescent="0.25">
      <c r="I7973" s="142"/>
      <c r="O7973" s="142"/>
    </row>
    <row r="7974" spans="9:15" x14ac:dyDescent="0.25">
      <c r="I7974" s="142"/>
      <c r="O7974" s="142"/>
    </row>
    <row r="7975" spans="9:15" x14ac:dyDescent="0.25">
      <c r="I7975" s="142"/>
      <c r="O7975" s="142"/>
    </row>
    <row r="7976" spans="9:15" x14ac:dyDescent="0.25">
      <c r="I7976" s="142"/>
      <c r="O7976" s="142"/>
    </row>
    <row r="7977" spans="9:15" x14ac:dyDescent="0.25">
      <c r="I7977" s="142"/>
      <c r="O7977" s="142"/>
    </row>
    <row r="7978" spans="9:15" x14ac:dyDescent="0.25">
      <c r="I7978" s="142"/>
      <c r="O7978" s="142"/>
    </row>
    <row r="7979" spans="9:15" x14ac:dyDescent="0.25">
      <c r="I7979" s="142"/>
      <c r="O7979" s="142"/>
    </row>
    <row r="7980" spans="9:15" x14ac:dyDescent="0.25">
      <c r="I7980" s="142"/>
      <c r="O7980" s="142"/>
    </row>
    <row r="7981" spans="9:15" x14ac:dyDescent="0.25">
      <c r="I7981" s="142"/>
      <c r="O7981" s="142"/>
    </row>
    <row r="7982" spans="9:15" x14ac:dyDescent="0.25">
      <c r="I7982" s="142"/>
      <c r="O7982" s="142"/>
    </row>
    <row r="7983" spans="9:15" x14ac:dyDescent="0.25">
      <c r="I7983" s="142"/>
      <c r="O7983" s="142"/>
    </row>
    <row r="7984" spans="9:15" x14ac:dyDescent="0.25">
      <c r="I7984" s="142"/>
      <c r="O7984" s="142"/>
    </row>
    <row r="7985" spans="9:15" x14ac:dyDescent="0.25">
      <c r="I7985" s="142"/>
      <c r="O7985" s="142"/>
    </row>
    <row r="7986" spans="9:15" x14ac:dyDescent="0.25">
      <c r="I7986" s="142"/>
      <c r="O7986" s="142"/>
    </row>
    <row r="7987" spans="9:15" x14ac:dyDescent="0.25">
      <c r="I7987" s="142"/>
      <c r="O7987" s="142"/>
    </row>
    <row r="7988" spans="9:15" x14ac:dyDescent="0.25">
      <c r="I7988" s="142"/>
      <c r="O7988" s="142"/>
    </row>
    <row r="7989" spans="9:15" x14ac:dyDescent="0.25">
      <c r="I7989" s="142"/>
      <c r="O7989" s="142"/>
    </row>
    <row r="7990" spans="9:15" x14ac:dyDescent="0.25">
      <c r="I7990" s="142"/>
      <c r="O7990" s="142"/>
    </row>
    <row r="7991" spans="9:15" x14ac:dyDescent="0.25">
      <c r="I7991" s="142"/>
      <c r="O7991" s="142"/>
    </row>
    <row r="7992" spans="9:15" x14ac:dyDescent="0.25">
      <c r="I7992" s="142"/>
      <c r="O7992" s="142"/>
    </row>
    <row r="7993" spans="9:15" x14ac:dyDescent="0.25">
      <c r="I7993" s="142"/>
      <c r="O7993" s="142"/>
    </row>
    <row r="7994" spans="9:15" x14ac:dyDescent="0.25">
      <c r="I7994" s="142"/>
      <c r="O7994" s="142"/>
    </row>
    <row r="7995" spans="9:15" x14ac:dyDescent="0.25">
      <c r="I7995" s="142"/>
      <c r="O7995" s="142"/>
    </row>
    <row r="7996" spans="9:15" x14ac:dyDescent="0.25">
      <c r="I7996" s="142"/>
      <c r="O7996" s="142"/>
    </row>
    <row r="7997" spans="9:15" x14ac:dyDescent="0.25">
      <c r="I7997" s="142"/>
      <c r="O7997" s="142"/>
    </row>
    <row r="7998" spans="9:15" x14ac:dyDescent="0.25">
      <c r="I7998" s="142"/>
      <c r="O7998" s="142"/>
    </row>
    <row r="7999" spans="9:15" x14ac:dyDescent="0.25">
      <c r="I7999" s="142"/>
      <c r="O7999" s="142"/>
    </row>
    <row r="8000" spans="9:15" x14ac:dyDescent="0.25">
      <c r="I8000" s="142"/>
      <c r="O8000" s="142"/>
    </row>
    <row r="8001" spans="9:15" x14ac:dyDescent="0.25">
      <c r="I8001" s="142"/>
      <c r="O8001" s="142"/>
    </row>
    <row r="8002" spans="9:15" x14ac:dyDescent="0.25">
      <c r="I8002" s="142"/>
      <c r="O8002" s="142"/>
    </row>
    <row r="8003" spans="9:15" x14ac:dyDescent="0.25">
      <c r="I8003" s="142"/>
      <c r="O8003" s="142"/>
    </row>
    <row r="8004" spans="9:15" x14ac:dyDescent="0.25">
      <c r="I8004" s="142"/>
      <c r="O8004" s="142"/>
    </row>
    <row r="8005" spans="9:15" x14ac:dyDescent="0.25">
      <c r="I8005" s="142"/>
      <c r="O8005" s="142"/>
    </row>
    <row r="8006" spans="9:15" x14ac:dyDescent="0.25">
      <c r="I8006" s="142"/>
      <c r="O8006" s="142"/>
    </row>
    <row r="8007" spans="9:15" x14ac:dyDescent="0.25">
      <c r="I8007" s="142"/>
      <c r="O8007" s="142"/>
    </row>
    <row r="8008" spans="9:15" x14ac:dyDescent="0.25">
      <c r="I8008" s="142"/>
      <c r="O8008" s="142"/>
    </row>
    <row r="8009" spans="9:15" x14ac:dyDescent="0.25">
      <c r="I8009" s="142"/>
      <c r="O8009" s="142"/>
    </row>
    <row r="8010" spans="9:15" x14ac:dyDescent="0.25">
      <c r="I8010" s="142"/>
      <c r="O8010" s="142"/>
    </row>
    <row r="8011" spans="9:15" x14ac:dyDescent="0.25">
      <c r="I8011" s="142"/>
      <c r="O8011" s="142"/>
    </row>
    <row r="8012" spans="9:15" x14ac:dyDescent="0.25">
      <c r="I8012" s="142"/>
      <c r="O8012" s="142"/>
    </row>
    <row r="8013" spans="9:15" x14ac:dyDescent="0.25">
      <c r="I8013" s="142"/>
      <c r="O8013" s="142"/>
    </row>
    <row r="8014" spans="9:15" x14ac:dyDescent="0.25">
      <c r="I8014" s="142"/>
      <c r="O8014" s="142"/>
    </row>
    <row r="8015" spans="9:15" x14ac:dyDescent="0.25">
      <c r="I8015" s="142"/>
      <c r="O8015" s="142"/>
    </row>
    <row r="8016" spans="9:15" x14ac:dyDescent="0.25">
      <c r="I8016" s="142"/>
      <c r="O8016" s="142"/>
    </row>
    <row r="8017" spans="9:15" x14ac:dyDescent="0.25">
      <c r="I8017" s="142"/>
      <c r="O8017" s="142"/>
    </row>
    <row r="8018" spans="9:15" x14ac:dyDescent="0.25">
      <c r="I8018" s="142"/>
      <c r="O8018" s="142"/>
    </row>
    <row r="8019" spans="9:15" x14ac:dyDescent="0.25">
      <c r="I8019" s="142"/>
      <c r="O8019" s="142"/>
    </row>
    <row r="8020" spans="9:15" x14ac:dyDescent="0.25">
      <c r="I8020" s="142"/>
      <c r="O8020" s="142"/>
    </row>
    <row r="8021" spans="9:15" x14ac:dyDescent="0.25">
      <c r="I8021" s="142"/>
      <c r="O8021" s="142"/>
    </row>
    <row r="8022" spans="9:15" x14ac:dyDescent="0.25">
      <c r="I8022" s="142"/>
      <c r="O8022" s="142"/>
    </row>
    <row r="8023" spans="9:15" x14ac:dyDescent="0.25">
      <c r="I8023" s="142"/>
      <c r="O8023" s="142"/>
    </row>
    <row r="8024" spans="9:15" x14ac:dyDescent="0.25">
      <c r="I8024" s="142"/>
      <c r="O8024" s="142"/>
    </row>
    <row r="8025" spans="9:15" x14ac:dyDescent="0.25">
      <c r="I8025" s="142"/>
      <c r="O8025" s="142"/>
    </row>
    <row r="8026" spans="9:15" x14ac:dyDescent="0.25">
      <c r="I8026" s="142"/>
      <c r="O8026" s="142"/>
    </row>
    <row r="8027" spans="9:15" x14ac:dyDescent="0.25">
      <c r="I8027" s="142"/>
      <c r="O8027" s="142"/>
    </row>
    <row r="8028" spans="9:15" x14ac:dyDescent="0.25">
      <c r="I8028" s="142"/>
      <c r="O8028" s="142"/>
    </row>
    <row r="8029" spans="9:15" x14ac:dyDescent="0.25">
      <c r="I8029" s="142"/>
      <c r="O8029" s="142"/>
    </row>
    <row r="8030" spans="9:15" x14ac:dyDescent="0.25">
      <c r="I8030" s="142"/>
      <c r="O8030" s="142"/>
    </row>
    <row r="8031" spans="9:15" x14ac:dyDescent="0.25">
      <c r="I8031" s="142"/>
      <c r="O8031" s="142"/>
    </row>
    <row r="8032" spans="9:15" x14ac:dyDescent="0.25">
      <c r="I8032" s="142"/>
      <c r="O8032" s="142"/>
    </row>
    <row r="8033" spans="9:15" x14ac:dyDescent="0.25">
      <c r="I8033" s="142"/>
      <c r="O8033" s="142"/>
    </row>
    <row r="8034" spans="9:15" x14ac:dyDescent="0.25">
      <c r="I8034" s="142"/>
      <c r="O8034" s="142"/>
    </row>
    <row r="8035" spans="9:15" x14ac:dyDescent="0.25">
      <c r="I8035" s="142"/>
      <c r="O8035" s="142"/>
    </row>
    <row r="8036" spans="9:15" x14ac:dyDescent="0.25">
      <c r="I8036" s="142"/>
      <c r="O8036" s="142"/>
    </row>
    <row r="8037" spans="9:15" x14ac:dyDescent="0.25">
      <c r="I8037" s="142"/>
      <c r="O8037" s="142"/>
    </row>
    <row r="8038" spans="9:15" x14ac:dyDescent="0.25">
      <c r="I8038" s="142"/>
      <c r="O8038" s="142"/>
    </row>
    <row r="8039" spans="9:15" x14ac:dyDescent="0.25">
      <c r="I8039" s="142"/>
      <c r="O8039" s="142"/>
    </row>
    <row r="8040" spans="9:15" x14ac:dyDescent="0.25">
      <c r="I8040" s="142"/>
      <c r="O8040" s="142"/>
    </row>
    <row r="8041" spans="9:15" x14ac:dyDescent="0.25">
      <c r="I8041" s="142"/>
      <c r="O8041" s="142"/>
    </row>
    <row r="8042" spans="9:15" x14ac:dyDescent="0.25">
      <c r="I8042" s="142"/>
      <c r="O8042" s="142"/>
    </row>
    <row r="8043" spans="9:15" x14ac:dyDescent="0.25">
      <c r="I8043" s="142"/>
      <c r="O8043" s="142"/>
    </row>
    <row r="8044" spans="9:15" x14ac:dyDescent="0.25">
      <c r="I8044" s="142"/>
      <c r="O8044" s="142"/>
    </row>
    <row r="8045" spans="9:15" x14ac:dyDescent="0.25">
      <c r="I8045" s="142"/>
      <c r="O8045" s="142"/>
    </row>
    <row r="8046" spans="9:15" x14ac:dyDescent="0.25">
      <c r="I8046" s="142"/>
      <c r="O8046" s="142"/>
    </row>
    <row r="8047" spans="9:15" x14ac:dyDescent="0.25">
      <c r="I8047" s="142"/>
      <c r="O8047" s="142"/>
    </row>
    <row r="8048" spans="9:15" x14ac:dyDescent="0.25">
      <c r="I8048" s="142"/>
      <c r="O8048" s="142"/>
    </row>
    <row r="8049" spans="9:15" x14ac:dyDescent="0.25">
      <c r="I8049" s="142"/>
      <c r="O8049" s="142"/>
    </row>
    <row r="8050" spans="9:15" x14ac:dyDescent="0.25">
      <c r="I8050" s="142"/>
      <c r="O8050" s="142"/>
    </row>
    <row r="8051" spans="9:15" x14ac:dyDescent="0.25">
      <c r="I8051" s="142"/>
      <c r="O8051" s="142"/>
    </row>
    <row r="8052" spans="9:15" x14ac:dyDescent="0.25">
      <c r="I8052" s="142"/>
      <c r="O8052" s="142"/>
    </row>
    <row r="8053" spans="9:15" x14ac:dyDescent="0.25">
      <c r="I8053" s="142"/>
      <c r="O8053" s="142"/>
    </row>
    <row r="8054" spans="9:15" x14ac:dyDescent="0.25">
      <c r="I8054" s="142"/>
      <c r="O8054" s="142"/>
    </row>
    <row r="8055" spans="9:15" x14ac:dyDescent="0.25">
      <c r="I8055" s="142"/>
      <c r="O8055" s="142"/>
    </row>
    <row r="8056" spans="9:15" x14ac:dyDescent="0.25">
      <c r="I8056" s="142"/>
      <c r="O8056" s="142"/>
    </row>
    <row r="8057" spans="9:15" x14ac:dyDescent="0.25">
      <c r="I8057" s="142"/>
      <c r="O8057" s="142"/>
    </row>
    <row r="8058" spans="9:15" x14ac:dyDescent="0.25">
      <c r="I8058" s="142"/>
      <c r="O8058" s="142"/>
    </row>
    <row r="8059" spans="9:15" x14ac:dyDescent="0.25">
      <c r="I8059" s="142"/>
      <c r="O8059" s="142"/>
    </row>
    <row r="8060" spans="9:15" x14ac:dyDescent="0.25">
      <c r="I8060" s="142"/>
      <c r="O8060" s="142"/>
    </row>
    <row r="8061" spans="9:15" x14ac:dyDescent="0.25">
      <c r="I8061" s="142"/>
      <c r="O8061" s="142"/>
    </row>
    <row r="8062" spans="9:15" x14ac:dyDescent="0.25">
      <c r="I8062" s="142"/>
      <c r="O8062" s="142"/>
    </row>
    <row r="8063" spans="9:15" x14ac:dyDescent="0.25">
      <c r="I8063" s="142"/>
      <c r="O8063" s="142"/>
    </row>
    <row r="8064" spans="9:15" x14ac:dyDescent="0.25">
      <c r="I8064" s="142"/>
      <c r="O8064" s="142"/>
    </row>
    <row r="8065" spans="9:15" x14ac:dyDescent="0.25">
      <c r="I8065" s="142"/>
      <c r="O8065" s="142"/>
    </row>
    <row r="8066" spans="9:15" x14ac:dyDescent="0.25">
      <c r="I8066" s="142"/>
      <c r="O8066" s="142"/>
    </row>
    <row r="8067" spans="9:15" x14ac:dyDescent="0.25">
      <c r="I8067" s="142"/>
      <c r="O8067" s="142"/>
    </row>
    <row r="8068" spans="9:15" x14ac:dyDescent="0.25">
      <c r="I8068" s="142"/>
      <c r="O8068" s="142"/>
    </row>
    <row r="8069" spans="9:15" x14ac:dyDescent="0.25">
      <c r="I8069" s="142"/>
      <c r="O8069" s="142"/>
    </row>
    <row r="8070" spans="9:15" x14ac:dyDescent="0.25">
      <c r="I8070" s="142"/>
      <c r="O8070" s="142"/>
    </row>
    <row r="8071" spans="9:15" x14ac:dyDescent="0.25">
      <c r="I8071" s="142"/>
      <c r="O8071" s="142"/>
    </row>
    <row r="8072" spans="9:15" x14ac:dyDescent="0.25">
      <c r="I8072" s="142"/>
      <c r="O8072" s="142"/>
    </row>
    <row r="8073" spans="9:15" x14ac:dyDescent="0.25">
      <c r="I8073" s="142"/>
      <c r="O8073" s="142"/>
    </row>
    <row r="8074" spans="9:15" x14ac:dyDescent="0.25">
      <c r="I8074" s="142"/>
      <c r="O8074" s="142"/>
    </row>
    <row r="8075" spans="9:15" x14ac:dyDescent="0.25">
      <c r="I8075" s="142"/>
      <c r="O8075" s="142"/>
    </row>
    <row r="8076" spans="9:15" x14ac:dyDescent="0.25">
      <c r="I8076" s="142"/>
      <c r="O8076" s="142"/>
    </row>
    <row r="8077" spans="9:15" x14ac:dyDescent="0.25">
      <c r="I8077" s="142"/>
      <c r="O8077" s="142"/>
    </row>
    <row r="8078" spans="9:15" x14ac:dyDescent="0.25">
      <c r="I8078" s="142"/>
      <c r="O8078" s="142"/>
    </row>
    <row r="8079" spans="9:15" x14ac:dyDescent="0.25">
      <c r="I8079" s="142"/>
      <c r="O8079" s="142"/>
    </row>
    <row r="8080" spans="9:15" x14ac:dyDescent="0.25">
      <c r="I8080" s="142"/>
      <c r="O8080" s="142"/>
    </row>
    <row r="8081" spans="9:15" x14ac:dyDescent="0.25">
      <c r="I8081" s="142"/>
      <c r="O8081" s="142"/>
    </row>
    <row r="8082" spans="9:15" x14ac:dyDescent="0.25">
      <c r="I8082" s="142"/>
      <c r="O8082" s="142"/>
    </row>
    <row r="8083" spans="9:15" x14ac:dyDescent="0.25">
      <c r="I8083" s="142"/>
      <c r="O8083" s="142"/>
    </row>
    <row r="8084" spans="9:15" x14ac:dyDescent="0.25">
      <c r="I8084" s="142"/>
      <c r="O8084" s="142"/>
    </row>
    <row r="8085" spans="9:15" x14ac:dyDescent="0.25">
      <c r="I8085" s="142"/>
      <c r="O8085" s="142"/>
    </row>
    <row r="8086" spans="9:15" x14ac:dyDescent="0.25">
      <c r="I8086" s="142"/>
      <c r="O8086" s="142"/>
    </row>
    <row r="8087" spans="9:15" x14ac:dyDescent="0.25">
      <c r="I8087" s="142"/>
      <c r="O8087" s="142"/>
    </row>
    <row r="8088" spans="9:15" x14ac:dyDescent="0.25">
      <c r="I8088" s="142"/>
      <c r="O8088" s="142"/>
    </row>
    <row r="8089" spans="9:15" x14ac:dyDescent="0.25">
      <c r="I8089" s="142"/>
      <c r="O8089" s="142"/>
    </row>
    <row r="8090" spans="9:15" x14ac:dyDescent="0.25">
      <c r="I8090" s="142"/>
      <c r="O8090" s="142"/>
    </row>
    <row r="8091" spans="9:15" x14ac:dyDescent="0.25">
      <c r="I8091" s="142"/>
      <c r="O8091" s="142"/>
    </row>
    <row r="8092" spans="9:15" x14ac:dyDescent="0.25">
      <c r="I8092" s="142"/>
      <c r="O8092" s="142"/>
    </row>
    <row r="8093" spans="9:15" x14ac:dyDescent="0.25">
      <c r="I8093" s="142"/>
      <c r="O8093" s="142"/>
    </row>
    <row r="8094" spans="9:15" x14ac:dyDescent="0.25">
      <c r="I8094" s="142"/>
      <c r="O8094" s="142"/>
    </row>
    <row r="8095" spans="9:15" x14ac:dyDescent="0.25">
      <c r="I8095" s="142"/>
      <c r="O8095" s="142"/>
    </row>
    <row r="8096" spans="9:15" x14ac:dyDescent="0.25">
      <c r="I8096" s="142"/>
      <c r="O8096" s="142"/>
    </row>
    <row r="8097" spans="9:15" x14ac:dyDescent="0.25">
      <c r="I8097" s="142"/>
      <c r="O8097" s="142"/>
    </row>
    <row r="8098" spans="9:15" x14ac:dyDescent="0.25">
      <c r="I8098" s="142"/>
      <c r="O8098" s="142"/>
    </row>
    <row r="8099" spans="9:15" x14ac:dyDescent="0.25">
      <c r="I8099" s="142"/>
      <c r="O8099" s="142"/>
    </row>
    <row r="8100" spans="9:15" x14ac:dyDescent="0.25">
      <c r="I8100" s="142"/>
      <c r="O8100" s="142"/>
    </row>
    <row r="8101" spans="9:15" x14ac:dyDescent="0.25">
      <c r="I8101" s="142"/>
      <c r="O8101" s="142"/>
    </row>
    <row r="8102" spans="9:15" x14ac:dyDescent="0.25">
      <c r="I8102" s="142"/>
      <c r="O8102" s="142"/>
    </row>
    <row r="8103" spans="9:15" x14ac:dyDescent="0.25">
      <c r="I8103" s="142"/>
      <c r="O8103" s="142"/>
    </row>
    <row r="8104" spans="9:15" x14ac:dyDescent="0.25">
      <c r="I8104" s="142"/>
      <c r="O8104" s="142"/>
    </row>
    <row r="8105" spans="9:15" x14ac:dyDescent="0.25">
      <c r="I8105" s="142"/>
      <c r="O8105" s="142"/>
    </row>
    <row r="8106" spans="9:15" x14ac:dyDescent="0.25">
      <c r="I8106" s="142"/>
      <c r="O8106" s="142"/>
    </row>
    <row r="8107" spans="9:15" x14ac:dyDescent="0.25">
      <c r="I8107" s="142"/>
      <c r="O8107" s="142"/>
    </row>
    <row r="8108" spans="9:15" x14ac:dyDescent="0.25">
      <c r="I8108" s="142"/>
      <c r="O8108" s="142"/>
    </row>
    <row r="8109" spans="9:15" x14ac:dyDescent="0.25">
      <c r="I8109" s="142"/>
      <c r="O8109" s="142"/>
    </row>
    <row r="8110" spans="9:15" x14ac:dyDescent="0.25">
      <c r="I8110" s="142"/>
      <c r="O8110" s="142"/>
    </row>
    <row r="8111" spans="9:15" x14ac:dyDescent="0.25">
      <c r="I8111" s="142"/>
      <c r="O8111" s="142"/>
    </row>
    <row r="8112" spans="9:15" x14ac:dyDescent="0.25">
      <c r="I8112" s="142"/>
      <c r="O8112" s="142"/>
    </row>
    <row r="8113" spans="9:15" x14ac:dyDescent="0.25">
      <c r="I8113" s="142"/>
      <c r="O8113" s="142"/>
    </row>
    <row r="8114" spans="9:15" x14ac:dyDescent="0.25">
      <c r="I8114" s="142"/>
      <c r="O8114" s="142"/>
    </row>
    <row r="8115" spans="9:15" x14ac:dyDescent="0.25">
      <c r="I8115" s="142"/>
      <c r="O8115" s="142"/>
    </row>
    <row r="8116" spans="9:15" x14ac:dyDescent="0.25">
      <c r="I8116" s="142"/>
      <c r="O8116" s="142"/>
    </row>
    <row r="8117" spans="9:15" x14ac:dyDescent="0.25">
      <c r="I8117" s="142"/>
      <c r="O8117" s="142"/>
    </row>
    <row r="8118" spans="9:15" x14ac:dyDescent="0.25">
      <c r="I8118" s="142"/>
      <c r="O8118" s="142"/>
    </row>
    <row r="8119" spans="9:15" x14ac:dyDescent="0.25">
      <c r="I8119" s="142"/>
      <c r="O8119" s="142"/>
    </row>
    <row r="8120" spans="9:15" x14ac:dyDescent="0.25">
      <c r="I8120" s="142"/>
      <c r="O8120" s="142"/>
    </row>
    <row r="8121" spans="9:15" x14ac:dyDescent="0.25">
      <c r="I8121" s="142"/>
      <c r="O8121" s="142"/>
    </row>
    <row r="8122" spans="9:15" x14ac:dyDescent="0.25">
      <c r="I8122" s="142"/>
      <c r="O8122" s="142"/>
    </row>
    <row r="8123" spans="9:15" x14ac:dyDescent="0.25">
      <c r="I8123" s="142"/>
      <c r="O8123" s="142"/>
    </row>
    <row r="8124" spans="9:15" x14ac:dyDescent="0.25">
      <c r="I8124" s="142"/>
      <c r="O8124" s="142"/>
    </row>
    <row r="8125" spans="9:15" x14ac:dyDescent="0.25">
      <c r="I8125" s="142"/>
      <c r="O8125" s="142"/>
    </row>
    <row r="8126" spans="9:15" x14ac:dyDescent="0.25">
      <c r="I8126" s="142"/>
      <c r="O8126" s="142"/>
    </row>
    <row r="8127" spans="9:15" x14ac:dyDescent="0.25">
      <c r="I8127" s="142"/>
      <c r="O8127" s="142"/>
    </row>
    <row r="8128" spans="9:15" x14ac:dyDescent="0.25">
      <c r="I8128" s="142"/>
      <c r="O8128" s="142"/>
    </row>
    <row r="8129" spans="9:15" x14ac:dyDescent="0.25">
      <c r="I8129" s="142"/>
      <c r="O8129" s="142"/>
    </row>
    <row r="8130" spans="9:15" x14ac:dyDescent="0.25">
      <c r="I8130" s="142"/>
      <c r="O8130" s="142"/>
    </row>
    <row r="8131" spans="9:15" x14ac:dyDescent="0.25">
      <c r="I8131" s="142"/>
      <c r="O8131" s="142"/>
    </row>
    <row r="8132" spans="9:15" x14ac:dyDescent="0.25">
      <c r="I8132" s="142"/>
      <c r="O8132" s="142"/>
    </row>
    <row r="8133" spans="9:15" x14ac:dyDescent="0.25">
      <c r="I8133" s="142"/>
      <c r="O8133" s="142"/>
    </row>
    <row r="8134" spans="9:15" x14ac:dyDescent="0.25">
      <c r="I8134" s="142"/>
      <c r="O8134" s="142"/>
    </row>
    <row r="8135" spans="9:15" x14ac:dyDescent="0.25">
      <c r="I8135" s="142"/>
      <c r="O8135" s="142"/>
    </row>
    <row r="8136" spans="9:15" x14ac:dyDescent="0.25">
      <c r="I8136" s="142"/>
      <c r="O8136" s="142"/>
    </row>
    <row r="8137" spans="9:15" x14ac:dyDescent="0.25">
      <c r="I8137" s="142"/>
      <c r="O8137" s="142"/>
    </row>
    <row r="8138" spans="9:15" x14ac:dyDescent="0.25">
      <c r="I8138" s="142"/>
      <c r="O8138" s="142"/>
    </row>
    <row r="8139" spans="9:15" x14ac:dyDescent="0.25">
      <c r="I8139" s="142"/>
      <c r="O8139" s="142"/>
    </row>
    <row r="8140" spans="9:15" x14ac:dyDescent="0.25">
      <c r="I8140" s="142"/>
      <c r="O8140" s="142"/>
    </row>
    <row r="8141" spans="9:15" x14ac:dyDescent="0.25">
      <c r="I8141" s="142"/>
      <c r="O8141" s="142"/>
    </row>
    <row r="8142" spans="9:15" x14ac:dyDescent="0.25">
      <c r="I8142" s="142"/>
      <c r="O8142" s="142"/>
    </row>
    <row r="8143" spans="9:15" x14ac:dyDescent="0.25">
      <c r="I8143" s="142"/>
      <c r="O8143" s="142"/>
    </row>
    <row r="8144" spans="9:15" x14ac:dyDescent="0.25">
      <c r="I8144" s="142"/>
      <c r="O8144" s="142"/>
    </row>
    <row r="8145" spans="9:15" x14ac:dyDescent="0.25">
      <c r="I8145" s="142"/>
      <c r="O8145" s="142"/>
    </row>
    <row r="8146" spans="9:15" x14ac:dyDescent="0.25">
      <c r="I8146" s="142"/>
      <c r="O8146" s="142"/>
    </row>
    <row r="8147" spans="9:15" x14ac:dyDescent="0.25">
      <c r="I8147" s="142"/>
      <c r="O8147" s="142"/>
    </row>
    <row r="8148" spans="9:15" x14ac:dyDescent="0.25">
      <c r="I8148" s="142"/>
      <c r="O8148" s="142"/>
    </row>
    <row r="8149" spans="9:15" x14ac:dyDescent="0.25">
      <c r="I8149" s="142"/>
      <c r="O8149" s="142"/>
    </row>
    <row r="8150" spans="9:15" x14ac:dyDescent="0.25">
      <c r="I8150" s="142"/>
      <c r="O8150" s="142"/>
    </row>
    <row r="8151" spans="9:15" x14ac:dyDescent="0.25">
      <c r="I8151" s="142"/>
      <c r="O8151" s="142"/>
    </row>
    <row r="8152" spans="9:15" x14ac:dyDescent="0.25">
      <c r="I8152" s="142"/>
      <c r="O8152" s="142"/>
    </row>
    <row r="8153" spans="9:15" x14ac:dyDescent="0.25">
      <c r="I8153" s="142"/>
      <c r="O8153" s="142"/>
    </row>
    <row r="8154" spans="9:15" x14ac:dyDescent="0.25">
      <c r="I8154" s="142"/>
      <c r="O8154" s="142"/>
    </row>
    <row r="8155" spans="9:15" x14ac:dyDescent="0.25">
      <c r="I8155" s="142"/>
      <c r="O8155" s="142"/>
    </row>
    <row r="8156" spans="9:15" x14ac:dyDescent="0.25">
      <c r="I8156" s="142"/>
      <c r="O8156" s="142"/>
    </row>
    <row r="8157" spans="9:15" x14ac:dyDescent="0.25">
      <c r="I8157" s="142"/>
      <c r="O8157" s="142"/>
    </row>
    <row r="8158" spans="9:15" x14ac:dyDescent="0.25">
      <c r="I8158" s="142"/>
      <c r="O8158" s="142"/>
    </row>
    <row r="8159" spans="9:15" x14ac:dyDescent="0.25">
      <c r="I8159" s="142"/>
      <c r="O8159" s="142"/>
    </row>
    <row r="8160" spans="9:15" x14ac:dyDescent="0.25">
      <c r="I8160" s="142"/>
      <c r="O8160" s="142"/>
    </row>
    <row r="8161" spans="9:15" x14ac:dyDescent="0.25">
      <c r="I8161" s="142"/>
      <c r="O8161" s="142"/>
    </row>
    <row r="8162" spans="9:15" x14ac:dyDescent="0.25">
      <c r="I8162" s="142"/>
      <c r="O8162" s="142"/>
    </row>
    <row r="8163" spans="9:15" x14ac:dyDescent="0.25">
      <c r="I8163" s="142"/>
      <c r="O8163" s="142"/>
    </row>
    <row r="8164" spans="9:15" x14ac:dyDescent="0.25">
      <c r="I8164" s="142"/>
      <c r="O8164" s="142"/>
    </row>
    <row r="8165" spans="9:15" x14ac:dyDescent="0.25">
      <c r="I8165" s="142"/>
      <c r="O8165" s="142"/>
    </row>
    <row r="8166" spans="9:15" x14ac:dyDescent="0.25">
      <c r="I8166" s="142"/>
      <c r="O8166" s="142"/>
    </row>
    <row r="8167" spans="9:15" x14ac:dyDescent="0.25">
      <c r="I8167" s="142"/>
      <c r="O8167" s="142"/>
    </row>
    <row r="8168" spans="9:15" x14ac:dyDescent="0.25">
      <c r="I8168" s="142"/>
      <c r="O8168" s="142"/>
    </row>
    <row r="8169" spans="9:15" x14ac:dyDescent="0.25">
      <c r="I8169" s="142"/>
      <c r="O8169" s="142"/>
    </row>
    <row r="8170" spans="9:15" x14ac:dyDescent="0.25">
      <c r="I8170" s="142"/>
      <c r="O8170" s="142"/>
    </row>
    <row r="8171" spans="9:15" x14ac:dyDescent="0.25">
      <c r="I8171" s="142"/>
      <c r="O8171" s="142"/>
    </row>
    <row r="8172" spans="9:15" x14ac:dyDescent="0.25">
      <c r="I8172" s="142"/>
      <c r="O8172" s="142"/>
    </row>
    <row r="8173" spans="9:15" x14ac:dyDescent="0.25">
      <c r="I8173" s="142"/>
      <c r="O8173" s="142"/>
    </row>
    <row r="8174" spans="9:15" x14ac:dyDescent="0.25">
      <c r="I8174" s="142"/>
      <c r="O8174" s="142"/>
    </row>
    <row r="8175" spans="9:15" x14ac:dyDescent="0.25">
      <c r="I8175" s="142"/>
      <c r="O8175" s="142"/>
    </row>
    <row r="8176" spans="9:15" x14ac:dyDescent="0.25">
      <c r="I8176" s="142"/>
      <c r="O8176" s="142"/>
    </row>
    <row r="8177" spans="9:15" x14ac:dyDescent="0.25">
      <c r="I8177" s="142"/>
      <c r="O8177" s="142"/>
    </row>
    <row r="8178" spans="9:15" x14ac:dyDescent="0.25">
      <c r="I8178" s="142"/>
      <c r="O8178" s="142"/>
    </row>
    <row r="8179" spans="9:15" x14ac:dyDescent="0.25">
      <c r="I8179" s="142"/>
      <c r="O8179" s="142"/>
    </row>
    <row r="8180" spans="9:15" x14ac:dyDescent="0.25">
      <c r="I8180" s="142"/>
      <c r="O8180" s="142"/>
    </row>
    <row r="8181" spans="9:15" x14ac:dyDescent="0.25">
      <c r="I8181" s="142"/>
      <c r="O8181" s="142"/>
    </row>
    <row r="8182" spans="9:15" x14ac:dyDescent="0.25">
      <c r="I8182" s="142"/>
      <c r="O8182" s="142"/>
    </row>
    <row r="8183" spans="9:15" x14ac:dyDescent="0.25">
      <c r="I8183" s="142"/>
      <c r="O8183" s="142"/>
    </row>
    <row r="8184" spans="9:15" x14ac:dyDescent="0.25">
      <c r="I8184" s="142"/>
      <c r="O8184" s="142"/>
    </row>
    <row r="8185" spans="9:15" x14ac:dyDescent="0.25">
      <c r="I8185" s="142"/>
      <c r="O8185" s="142"/>
    </row>
    <row r="8186" spans="9:15" x14ac:dyDescent="0.25">
      <c r="I8186" s="142"/>
      <c r="O8186" s="142"/>
    </row>
    <row r="8187" spans="9:15" x14ac:dyDescent="0.25">
      <c r="I8187" s="142"/>
      <c r="O8187" s="142"/>
    </row>
    <row r="8188" spans="9:15" x14ac:dyDescent="0.25">
      <c r="I8188" s="142"/>
      <c r="O8188" s="142"/>
    </row>
    <row r="8189" spans="9:15" x14ac:dyDescent="0.25">
      <c r="I8189" s="142"/>
      <c r="O8189" s="142"/>
    </row>
    <row r="8190" spans="9:15" x14ac:dyDescent="0.25">
      <c r="I8190" s="142"/>
      <c r="O8190" s="142"/>
    </row>
    <row r="8191" spans="9:15" x14ac:dyDescent="0.25">
      <c r="I8191" s="142"/>
      <c r="O8191" s="142"/>
    </row>
    <row r="8192" spans="9:15" x14ac:dyDescent="0.25">
      <c r="I8192" s="142"/>
      <c r="O8192" s="142"/>
    </row>
    <row r="8193" spans="9:15" x14ac:dyDescent="0.25">
      <c r="I8193" s="142"/>
      <c r="O8193" s="142"/>
    </row>
    <row r="8194" spans="9:15" x14ac:dyDescent="0.25">
      <c r="I8194" s="142"/>
      <c r="O8194" s="142"/>
    </row>
    <row r="8195" spans="9:15" x14ac:dyDescent="0.25">
      <c r="I8195" s="142"/>
      <c r="O8195" s="142"/>
    </row>
    <row r="8196" spans="9:15" x14ac:dyDescent="0.25">
      <c r="I8196" s="142"/>
      <c r="O8196" s="142"/>
    </row>
    <row r="8197" spans="9:15" x14ac:dyDescent="0.25">
      <c r="I8197" s="142"/>
      <c r="O8197" s="142"/>
    </row>
    <row r="8198" spans="9:15" x14ac:dyDescent="0.25">
      <c r="I8198" s="142"/>
      <c r="O8198" s="142"/>
    </row>
    <row r="8199" spans="9:15" x14ac:dyDescent="0.25">
      <c r="I8199" s="142"/>
      <c r="O8199" s="142"/>
    </row>
    <row r="8200" spans="9:15" x14ac:dyDescent="0.25">
      <c r="I8200" s="142"/>
      <c r="O8200" s="142"/>
    </row>
    <row r="8201" spans="9:15" x14ac:dyDescent="0.25">
      <c r="I8201" s="142"/>
      <c r="O8201" s="142"/>
    </row>
    <row r="8202" spans="9:15" x14ac:dyDescent="0.25">
      <c r="I8202" s="142"/>
      <c r="O8202" s="142"/>
    </row>
    <row r="8203" spans="9:15" x14ac:dyDescent="0.25">
      <c r="I8203" s="142"/>
      <c r="O8203" s="142"/>
    </row>
    <row r="8204" spans="9:15" x14ac:dyDescent="0.25">
      <c r="I8204" s="142"/>
      <c r="O8204" s="142"/>
    </row>
    <row r="8205" spans="9:15" x14ac:dyDescent="0.25">
      <c r="I8205" s="142"/>
      <c r="O8205" s="142"/>
    </row>
    <row r="8206" spans="9:15" x14ac:dyDescent="0.25">
      <c r="I8206" s="142"/>
      <c r="O8206" s="142"/>
    </row>
    <row r="8207" spans="9:15" x14ac:dyDescent="0.25">
      <c r="I8207" s="142"/>
      <c r="O8207" s="142"/>
    </row>
    <row r="8208" spans="9:15" x14ac:dyDescent="0.25">
      <c r="I8208" s="142"/>
      <c r="O8208" s="142"/>
    </row>
    <row r="8209" spans="9:15" x14ac:dyDescent="0.25">
      <c r="I8209" s="142"/>
      <c r="O8209" s="142"/>
    </row>
    <row r="8210" spans="9:15" x14ac:dyDescent="0.25">
      <c r="I8210" s="142"/>
      <c r="O8210" s="142"/>
    </row>
    <row r="8211" spans="9:15" x14ac:dyDescent="0.25">
      <c r="I8211" s="142"/>
      <c r="O8211" s="142"/>
    </row>
    <row r="8212" spans="9:15" x14ac:dyDescent="0.25">
      <c r="I8212" s="142"/>
      <c r="O8212" s="142"/>
    </row>
    <row r="8213" spans="9:15" x14ac:dyDescent="0.25">
      <c r="I8213" s="142"/>
      <c r="O8213" s="142"/>
    </row>
    <row r="8214" spans="9:15" x14ac:dyDescent="0.25">
      <c r="I8214" s="142"/>
      <c r="O8214" s="142"/>
    </row>
    <row r="8215" spans="9:15" x14ac:dyDescent="0.25">
      <c r="I8215" s="142"/>
      <c r="O8215" s="142"/>
    </row>
    <row r="8216" spans="9:15" x14ac:dyDescent="0.25">
      <c r="I8216" s="142"/>
      <c r="O8216" s="142"/>
    </row>
    <row r="8217" spans="9:15" x14ac:dyDescent="0.25">
      <c r="I8217" s="142"/>
      <c r="O8217" s="142"/>
    </row>
    <row r="8218" spans="9:15" x14ac:dyDescent="0.25">
      <c r="I8218" s="142"/>
      <c r="O8218" s="142"/>
    </row>
    <row r="8219" spans="9:15" x14ac:dyDescent="0.25">
      <c r="I8219" s="142"/>
      <c r="O8219" s="142"/>
    </row>
    <row r="8220" spans="9:15" x14ac:dyDescent="0.25">
      <c r="I8220" s="142"/>
      <c r="O8220" s="142"/>
    </row>
    <row r="8221" spans="9:15" x14ac:dyDescent="0.25">
      <c r="I8221" s="142"/>
      <c r="O8221" s="142"/>
    </row>
    <row r="8222" spans="9:15" x14ac:dyDescent="0.25">
      <c r="I8222" s="142"/>
      <c r="O8222" s="142"/>
    </row>
    <row r="8223" spans="9:15" x14ac:dyDescent="0.25">
      <c r="I8223" s="142"/>
      <c r="O8223" s="142"/>
    </row>
    <row r="8224" spans="9:15" x14ac:dyDescent="0.25">
      <c r="I8224" s="142"/>
      <c r="O8224" s="142"/>
    </row>
    <row r="8225" spans="9:15" x14ac:dyDescent="0.25">
      <c r="I8225" s="142"/>
      <c r="O8225" s="142"/>
    </row>
    <row r="8226" spans="9:15" x14ac:dyDescent="0.25">
      <c r="I8226" s="142"/>
      <c r="O8226" s="142"/>
    </row>
    <row r="8227" spans="9:15" x14ac:dyDescent="0.25">
      <c r="I8227" s="142"/>
      <c r="O8227" s="142"/>
    </row>
    <row r="8228" spans="9:15" x14ac:dyDescent="0.25">
      <c r="I8228" s="142"/>
      <c r="O8228" s="142"/>
    </row>
    <row r="8229" spans="9:15" x14ac:dyDescent="0.25">
      <c r="I8229" s="142"/>
      <c r="O8229" s="142"/>
    </row>
    <row r="8230" spans="9:15" x14ac:dyDescent="0.25">
      <c r="I8230" s="142"/>
      <c r="O8230" s="142"/>
    </row>
    <row r="8231" spans="9:15" x14ac:dyDescent="0.25">
      <c r="I8231" s="142"/>
      <c r="O8231" s="142"/>
    </row>
    <row r="8232" spans="9:15" x14ac:dyDescent="0.25">
      <c r="I8232" s="142"/>
      <c r="O8232" s="142"/>
    </row>
    <row r="8233" spans="9:15" x14ac:dyDescent="0.25">
      <c r="I8233" s="142"/>
      <c r="O8233" s="142"/>
    </row>
    <row r="8234" spans="9:15" x14ac:dyDescent="0.25">
      <c r="I8234" s="142"/>
      <c r="O8234" s="142"/>
    </row>
    <row r="8235" spans="9:15" x14ac:dyDescent="0.25">
      <c r="I8235" s="142"/>
      <c r="O8235" s="142"/>
    </row>
    <row r="8236" spans="9:15" x14ac:dyDescent="0.25">
      <c r="I8236" s="142"/>
      <c r="O8236" s="142"/>
    </row>
    <row r="8237" spans="9:15" x14ac:dyDescent="0.25">
      <c r="I8237" s="142"/>
      <c r="O8237" s="142"/>
    </row>
    <row r="8238" spans="9:15" x14ac:dyDescent="0.25">
      <c r="I8238" s="142"/>
      <c r="O8238" s="142"/>
    </row>
    <row r="8239" spans="9:15" x14ac:dyDescent="0.25">
      <c r="I8239" s="142"/>
      <c r="O8239" s="142"/>
    </row>
    <row r="8240" spans="9:15" x14ac:dyDescent="0.25">
      <c r="I8240" s="142"/>
      <c r="O8240" s="142"/>
    </row>
    <row r="8241" spans="9:15" x14ac:dyDescent="0.25">
      <c r="I8241" s="142"/>
      <c r="O8241" s="142"/>
    </row>
    <row r="8242" spans="9:15" x14ac:dyDescent="0.25">
      <c r="I8242" s="142"/>
      <c r="O8242" s="142"/>
    </row>
    <row r="8243" spans="9:15" x14ac:dyDescent="0.25">
      <c r="I8243" s="142"/>
      <c r="O8243" s="142"/>
    </row>
    <row r="8244" spans="9:15" x14ac:dyDescent="0.25">
      <c r="I8244" s="142"/>
      <c r="O8244" s="142"/>
    </row>
    <row r="8245" spans="9:15" x14ac:dyDescent="0.25">
      <c r="I8245" s="142"/>
      <c r="O8245" s="142"/>
    </row>
    <row r="8246" spans="9:15" x14ac:dyDescent="0.25">
      <c r="I8246" s="142"/>
      <c r="O8246" s="142"/>
    </row>
    <row r="8247" spans="9:15" x14ac:dyDescent="0.25">
      <c r="I8247" s="142"/>
      <c r="O8247" s="142"/>
    </row>
    <row r="8248" spans="9:15" x14ac:dyDescent="0.25">
      <c r="I8248" s="142"/>
      <c r="O8248" s="142"/>
    </row>
    <row r="8249" spans="9:15" x14ac:dyDescent="0.25">
      <c r="I8249" s="142"/>
      <c r="O8249" s="142"/>
    </row>
    <row r="8250" spans="9:15" x14ac:dyDescent="0.25">
      <c r="I8250" s="142"/>
      <c r="O8250" s="142"/>
    </row>
    <row r="8251" spans="9:15" x14ac:dyDescent="0.25">
      <c r="I8251" s="142"/>
      <c r="O8251" s="142"/>
    </row>
    <row r="8252" spans="9:15" x14ac:dyDescent="0.25">
      <c r="I8252" s="142"/>
      <c r="O8252" s="142"/>
    </row>
    <row r="8253" spans="9:15" x14ac:dyDescent="0.25">
      <c r="I8253" s="142"/>
      <c r="O8253" s="142"/>
    </row>
    <row r="8254" spans="9:15" x14ac:dyDescent="0.25">
      <c r="I8254" s="142"/>
      <c r="O8254" s="142"/>
    </row>
    <row r="8255" spans="9:15" x14ac:dyDescent="0.25">
      <c r="I8255" s="142"/>
      <c r="O8255" s="142"/>
    </row>
    <row r="8256" spans="9:15" x14ac:dyDescent="0.25">
      <c r="I8256" s="142"/>
      <c r="O8256" s="142"/>
    </row>
    <row r="8257" spans="9:15" x14ac:dyDescent="0.25">
      <c r="I8257" s="142"/>
      <c r="O8257" s="142"/>
    </row>
    <row r="8258" spans="9:15" x14ac:dyDescent="0.25">
      <c r="I8258" s="142"/>
      <c r="O8258" s="142"/>
    </row>
    <row r="8259" spans="9:15" x14ac:dyDescent="0.25">
      <c r="I8259" s="142"/>
      <c r="O8259" s="142"/>
    </row>
    <row r="8260" spans="9:15" x14ac:dyDescent="0.25">
      <c r="I8260" s="142"/>
      <c r="O8260" s="142"/>
    </row>
    <row r="8261" spans="9:15" x14ac:dyDescent="0.25">
      <c r="I8261" s="142"/>
      <c r="O8261" s="142"/>
    </row>
    <row r="8262" spans="9:15" x14ac:dyDescent="0.25">
      <c r="I8262" s="142"/>
      <c r="O8262" s="142"/>
    </row>
    <row r="8263" spans="9:15" x14ac:dyDescent="0.25">
      <c r="I8263" s="142"/>
      <c r="O8263" s="142"/>
    </row>
    <row r="8264" spans="9:15" x14ac:dyDescent="0.25">
      <c r="I8264" s="142"/>
      <c r="O8264" s="142"/>
    </row>
    <row r="8265" spans="9:15" x14ac:dyDescent="0.25">
      <c r="I8265" s="142"/>
      <c r="O8265" s="142"/>
    </row>
    <row r="8266" spans="9:15" x14ac:dyDescent="0.25">
      <c r="I8266" s="142"/>
      <c r="O8266" s="142"/>
    </row>
    <row r="8267" spans="9:15" x14ac:dyDescent="0.25">
      <c r="I8267" s="142"/>
      <c r="O8267" s="142"/>
    </row>
    <row r="8268" spans="9:15" x14ac:dyDescent="0.25">
      <c r="I8268" s="142"/>
      <c r="O8268" s="142"/>
    </row>
    <row r="8269" spans="9:15" x14ac:dyDescent="0.25">
      <c r="I8269" s="142"/>
      <c r="O8269" s="142"/>
    </row>
    <row r="8270" spans="9:15" x14ac:dyDescent="0.25">
      <c r="I8270" s="142"/>
      <c r="O8270" s="142"/>
    </row>
    <row r="8271" spans="9:15" x14ac:dyDescent="0.25">
      <c r="I8271" s="142"/>
      <c r="O8271" s="142"/>
    </row>
    <row r="8272" spans="9:15" x14ac:dyDescent="0.25">
      <c r="I8272" s="142"/>
      <c r="O8272" s="142"/>
    </row>
    <row r="8273" spans="9:15" x14ac:dyDescent="0.25">
      <c r="I8273" s="142"/>
      <c r="O8273" s="142"/>
    </row>
    <row r="8274" spans="9:15" x14ac:dyDescent="0.25">
      <c r="I8274" s="142"/>
      <c r="O8274" s="142"/>
    </row>
    <row r="8275" spans="9:15" x14ac:dyDescent="0.25">
      <c r="I8275" s="142"/>
      <c r="O8275" s="142"/>
    </row>
    <row r="8276" spans="9:15" x14ac:dyDescent="0.25">
      <c r="I8276" s="142"/>
      <c r="O8276" s="142"/>
    </row>
    <row r="8277" spans="9:15" x14ac:dyDescent="0.25">
      <c r="I8277" s="142"/>
      <c r="O8277" s="142"/>
    </row>
    <row r="8278" spans="9:15" x14ac:dyDescent="0.25">
      <c r="I8278" s="142"/>
      <c r="O8278" s="142"/>
    </row>
    <row r="8279" spans="9:15" x14ac:dyDescent="0.25">
      <c r="I8279" s="142"/>
      <c r="O8279" s="142"/>
    </row>
    <row r="8280" spans="9:15" x14ac:dyDescent="0.25">
      <c r="I8280" s="142"/>
      <c r="O8280" s="142"/>
    </row>
    <row r="8281" spans="9:15" x14ac:dyDescent="0.25">
      <c r="I8281" s="142"/>
      <c r="O8281" s="142"/>
    </row>
    <row r="8282" spans="9:15" x14ac:dyDescent="0.25">
      <c r="I8282" s="142"/>
      <c r="O8282" s="142"/>
    </row>
    <row r="8283" spans="9:15" x14ac:dyDescent="0.25">
      <c r="I8283" s="142"/>
      <c r="O8283" s="142"/>
    </row>
    <row r="8284" spans="9:15" x14ac:dyDescent="0.25">
      <c r="I8284" s="142"/>
      <c r="O8284" s="142"/>
    </row>
    <row r="8285" spans="9:15" x14ac:dyDescent="0.25">
      <c r="I8285" s="142"/>
      <c r="O8285" s="142"/>
    </row>
    <row r="8286" spans="9:15" x14ac:dyDescent="0.25">
      <c r="I8286" s="142"/>
      <c r="O8286" s="142"/>
    </row>
    <row r="8287" spans="9:15" x14ac:dyDescent="0.25">
      <c r="I8287" s="142"/>
      <c r="O8287" s="142"/>
    </row>
    <row r="8288" spans="9:15" x14ac:dyDescent="0.25">
      <c r="I8288" s="142"/>
      <c r="O8288" s="142"/>
    </row>
    <row r="8289" spans="9:15" x14ac:dyDescent="0.25">
      <c r="I8289" s="142"/>
      <c r="O8289" s="142"/>
    </row>
    <row r="8290" spans="9:15" x14ac:dyDescent="0.25">
      <c r="I8290" s="142"/>
      <c r="O8290" s="142"/>
    </row>
    <row r="8291" spans="9:15" x14ac:dyDescent="0.25">
      <c r="I8291" s="142"/>
      <c r="O8291" s="142"/>
    </row>
    <row r="8292" spans="9:15" x14ac:dyDescent="0.25">
      <c r="I8292" s="142"/>
      <c r="O8292" s="142"/>
    </row>
    <row r="8293" spans="9:15" x14ac:dyDescent="0.25">
      <c r="I8293" s="142"/>
      <c r="O8293" s="142"/>
    </row>
    <row r="8294" spans="9:15" x14ac:dyDescent="0.25">
      <c r="I8294" s="142"/>
      <c r="O8294" s="142"/>
    </row>
    <row r="8295" spans="9:15" x14ac:dyDescent="0.25">
      <c r="I8295" s="142"/>
      <c r="O8295" s="142"/>
    </row>
    <row r="8296" spans="9:15" x14ac:dyDescent="0.25">
      <c r="I8296" s="142"/>
      <c r="O8296" s="142"/>
    </row>
    <row r="8297" spans="9:15" x14ac:dyDescent="0.25">
      <c r="I8297" s="142"/>
      <c r="O8297" s="142"/>
    </row>
    <row r="8298" spans="9:15" x14ac:dyDescent="0.25">
      <c r="I8298" s="142"/>
      <c r="O8298" s="142"/>
    </row>
    <row r="8299" spans="9:15" x14ac:dyDescent="0.25">
      <c r="I8299" s="142"/>
      <c r="O8299" s="142"/>
    </row>
    <row r="8300" spans="9:15" x14ac:dyDescent="0.25">
      <c r="I8300" s="142"/>
      <c r="O8300" s="142"/>
    </row>
    <row r="8301" spans="9:15" x14ac:dyDescent="0.25">
      <c r="I8301" s="142"/>
      <c r="O8301" s="142"/>
    </row>
    <row r="8302" spans="9:15" x14ac:dyDescent="0.25">
      <c r="I8302" s="142"/>
      <c r="O8302" s="142"/>
    </row>
    <row r="8303" spans="9:15" x14ac:dyDescent="0.25">
      <c r="I8303" s="142"/>
      <c r="O8303" s="142"/>
    </row>
    <row r="8304" spans="9:15" x14ac:dyDescent="0.25">
      <c r="I8304" s="142"/>
      <c r="O8304" s="142"/>
    </row>
    <row r="8305" spans="9:15" x14ac:dyDescent="0.25">
      <c r="I8305" s="142"/>
      <c r="O8305" s="142"/>
    </row>
    <row r="8306" spans="9:15" x14ac:dyDescent="0.25">
      <c r="I8306" s="142"/>
      <c r="O8306" s="142"/>
    </row>
    <row r="8307" spans="9:15" x14ac:dyDescent="0.25">
      <c r="I8307" s="142"/>
      <c r="O8307" s="142"/>
    </row>
    <row r="8308" spans="9:15" x14ac:dyDescent="0.25">
      <c r="I8308" s="142"/>
      <c r="O8308" s="142"/>
    </row>
    <row r="8309" spans="9:15" x14ac:dyDescent="0.25">
      <c r="I8309" s="142"/>
      <c r="O8309" s="142"/>
    </row>
    <row r="8310" spans="9:15" x14ac:dyDescent="0.25">
      <c r="I8310" s="142"/>
      <c r="O8310" s="142"/>
    </row>
    <row r="8311" spans="9:15" x14ac:dyDescent="0.25">
      <c r="I8311" s="142"/>
      <c r="O8311" s="142"/>
    </row>
    <row r="8312" spans="9:15" x14ac:dyDescent="0.25">
      <c r="I8312" s="142"/>
      <c r="O8312" s="142"/>
    </row>
    <row r="8313" spans="9:15" x14ac:dyDescent="0.25">
      <c r="I8313" s="142"/>
      <c r="O8313" s="142"/>
    </row>
    <row r="8314" spans="9:15" x14ac:dyDescent="0.25">
      <c r="I8314" s="142"/>
      <c r="O8314" s="142"/>
    </row>
    <row r="8315" spans="9:15" x14ac:dyDescent="0.25">
      <c r="I8315" s="142"/>
      <c r="O8315" s="142"/>
    </row>
    <row r="8316" spans="9:15" x14ac:dyDescent="0.25">
      <c r="I8316" s="142"/>
      <c r="O8316" s="142"/>
    </row>
    <row r="8317" spans="9:15" x14ac:dyDescent="0.25">
      <c r="I8317" s="142"/>
      <c r="O8317" s="142"/>
    </row>
    <row r="8318" spans="9:15" x14ac:dyDescent="0.25">
      <c r="I8318" s="142"/>
      <c r="O8318" s="142"/>
    </row>
    <row r="8319" spans="9:15" x14ac:dyDescent="0.25">
      <c r="I8319" s="142"/>
      <c r="O8319" s="142"/>
    </row>
    <row r="8320" spans="9:15" x14ac:dyDescent="0.25">
      <c r="I8320" s="142"/>
      <c r="O8320" s="142"/>
    </row>
    <row r="8321" spans="9:15" x14ac:dyDescent="0.25">
      <c r="I8321" s="142"/>
      <c r="O8321" s="142"/>
    </row>
    <row r="8322" spans="9:15" x14ac:dyDescent="0.25">
      <c r="I8322" s="142"/>
      <c r="O8322" s="142"/>
    </row>
    <row r="8323" spans="9:15" x14ac:dyDescent="0.25">
      <c r="I8323" s="142"/>
      <c r="O8323" s="142"/>
    </row>
    <row r="8324" spans="9:15" x14ac:dyDescent="0.25">
      <c r="I8324" s="142"/>
      <c r="O8324" s="142"/>
    </row>
    <row r="8325" spans="9:15" x14ac:dyDescent="0.25">
      <c r="I8325" s="142"/>
      <c r="O8325" s="142"/>
    </row>
    <row r="8326" spans="9:15" x14ac:dyDescent="0.25">
      <c r="I8326" s="142"/>
      <c r="O8326" s="142"/>
    </row>
    <row r="8327" spans="9:15" x14ac:dyDescent="0.25">
      <c r="I8327" s="142"/>
      <c r="O8327" s="142"/>
    </row>
    <row r="8328" spans="9:15" x14ac:dyDescent="0.25">
      <c r="I8328" s="142"/>
      <c r="O8328" s="142"/>
    </row>
    <row r="8329" spans="9:15" x14ac:dyDescent="0.25">
      <c r="I8329" s="142"/>
      <c r="O8329" s="142"/>
    </row>
    <row r="8330" spans="9:15" x14ac:dyDescent="0.25">
      <c r="I8330" s="142"/>
      <c r="O8330" s="142"/>
    </row>
    <row r="8331" spans="9:15" x14ac:dyDescent="0.25">
      <c r="I8331" s="142"/>
      <c r="O8331" s="142"/>
    </row>
    <row r="8332" spans="9:15" x14ac:dyDescent="0.25">
      <c r="I8332" s="142"/>
      <c r="O8332" s="142"/>
    </row>
    <row r="8333" spans="9:15" x14ac:dyDescent="0.25">
      <c r="I8333" s="142"/>
      <c r="O8333" s="142"/>
    </row>
    <row r="8334" spans="9:15" x14ac:dyDescent="0.25">
      <c r="I8334" s="142"/>
      <c r="O8334" s="142"/>
    </row>
    <row r="8335" spans="9:15" x14ac:dyDescent="0.25">
      <c r="I8335" s="142"/>
      <c r="O8335" s="142"/>
    </row>
    <row r="8336" spans="9:15" x14ac:dyDescent="0.25">
      <c r="I8336" s="142"/>
      <c r="O8336" s="142"/>
    </row>
    <row r="8337" spans="9:15" x14ac:dyDescent="0.25">
      <c r="I8337" s="142"/>
      <c r="O8337" s="142"/>
    </row>
    <row r="8338" spans="9:15" x14ac:dyDescent="0.25">
      <c r="I8338" s="142"/>
      <c r="O8338" s="142"/>
    </row>
    <row r="8339" spans="9:15" x14ac:dyDescent="0.25">
      <c r="I8339" s="142"/>
      <c r="O8339" s="142"/>
    </row>
    <row r="8340" spans="9:15" x14ac:dyDescent="0.25">
      <c r="I8340" s="142"/>
      <c r="O8340" s="142"/>
    </row>
    <row r="8341" spans="9:15" x14ac:dyDescent="0.25">
      <c r="I8341" s="142"/>
      <c r="O8341" s="142"/>
    </row>
    <row r="8342" spans="9:15" x14ac:dyDescent="0.25">
      <c r="I8342" s="142"/>
      <c r="O8342" s="142"/>
    </row>
    <row r="8343" spans="9:15" x14ac:dyDescent="0.25">
      <c r="I8343" s="142"/>
      <c r="O8343" s="142"/>
    </row>
    <row r="8344" spans="9:15" x14ac:dyDescent="0.25">
      <c r="I8344" s="142"/>
      <c r="O8344" s="142"/>
    </row>
    <row r="8345" spans="9:15" x14ac:dyDescent="0.25">
      <c r="I8345" s="142"/>
      <c r="O8345" s="142"/>
    </row>
    <row r="8346" spans="9:15" x14ac:dyDescent="0.25">
      <c r="I8346" s="142"/>
      <c r="O8346" s="142"/>
    </row>
    <row r="8347" spans="9:15" x14ac:dyDescent="0.25">
      <c r="I8347" s="142"/>
      <c r="O8347" s="142"/>
    </row>
    <row r="8348" spans="9:15" x14ac:dyDescent="0.25">
      <c r="I8348" s="142"/>
      <c r="O8348" s="142"/>
    </row>
    <row r="8349" spans="9:15" x14ac:dyDescent="0.25">
      <c r="I8349" s="142"/>
      <c r="O8349" s="142"/>
    </row>
    <row r="8350" spans="9:15" x14ac:dyDescent="0.25">
      <c r="I8350" s="142"/>
      <c r="O8350" s="142"/>
    </row>
    <row r="8351" spans="9:15" x14ac:dyDescent="0.25">
      <c r="I8351" s="142"/>
      <c r="O8351" s="142"/>
    </row>
    <row r="8352" spans="9:15" x14ac:dyDescent="0.25">
      <c r="I8352" s="142"/>
      <c r="O8352" s="142"/>
    </row>
    <row r="8353" spans="9:15" x14ac:dyDescent="0.25">
      <c r="I8353" s="142"/>
      <c r="O8353" s="142"/>
    </row>
    <row r="8354" spans="9:15" x14ac:dyDescent="0.25">
      <c r="I8354" s="142"/>
      <c r="O8354" s="142"/>
    </row>
    <row r="8355" spans="9:15" x14ac:dyDescent="0.25">
      <c r="I8355" s="142"/>
      <c r="O8355" s="142"/>
    </row>
    <row r="8356" spans="9:15" x14ac:dyDescent="0.25">
      <c r="I8356" s="142"/>
      <c r="O8356" s="142"/>
    </row>
    <row r="8357" spans="9:15" x14ac:dyDescent="0.25">
      <c r="I8357" s="142"/>
      <c r="O8357" s="142"/>
    </row>
    <row r="8358" spans="9:15" x14ac:dyDescent="0.25">
      <c r="I8358" s="142"/>
      <c r="O8358" s="142"/>
    </row>
    <row r="8359" spans="9:15" x14ac:dyDescent="0.25">
      <c r="I8359" s="142"/>
      <c r="O8359" s="142"/>
    </row>
    <row r="8360" spans="9:15" x14ac:dyDescent="0.25">
      <c r="I8360" s="142"/>
      <c r="O8360" s="142"/>
    </row>
    <row r="8361" spans="9:15" x14ac:dyDescent="0.25">
      <c r="I8361" s="142"/>
      <c r="O8361" s="142"/>
    </row>
    <row r="8362" spans="9:15" x14ac:dyDescent="0.25">
      <c r="I8362" s="142"/>
      <c r="O8362" s="142"/>
    </row>
    <row r="8363" spans="9:15" x14ac:dyDescent="0.25">
      <c r="I8363" s="142"/>
      <c r="O8363" s="142"/>
    </row>
    <row r="8364" spans="9:15" x14ac:dyDescent="0.25">
      <c r="I8364" s="142"/>
      <c r="O8364" s="142"/>
    </row>
    <row r="8365" spans="9:15" x14ac:dyDescent="0.25">
      <c r="I8365" s="142"/>
      <c r="O8365" s="142"/>
    </row>
    <row r="8366" spans="9:15" x14ac:dyDescent="0.25">
      <c r="I8366" s="142"/>
      <c r="O8366" s="142"/>
    </row>
    <row r="8367" spans="9:15" x14ac:dyDescent="0.25">
      <c r="I8367" s="142"/>
      <c r="O8367" s="142"/>
    </row>
    <row r="8368" spans="9:15" x14ac:dyDescent="0.25">
      <c r="I8368" s="142"/>
      <c r="O8368" s="142"/>
    </row>
    <row r="8369" spans="9:15" x14ac:dyDescent="0.25">
      <c r="I8369" s="142"/>
      <c r="O8369" s="142"/>
    </row>
    <row r="8370" spans="9:15" x14ac:dyDescent="0.25">
      <c r="I8370" s="142"/>
      <c r="O8370" s="142"/>
    </row>
    <row r="8371" spans="9:15" x14ac:dyDescent="0.25">
      <c r="I8371" s="142"/>
      <c r="O8371" s="142"/>
    </row>
    <row r="8372" spans="9:15" x14ac:dyDescent="0.25">
      <c r="I8372" s="142"/>
      <c r="O8372" s="142"/>
    </row>
    <row r="8373" spans="9:15" x14ac:dyDescent="0.25">
      <c r="I8373" s="142"/>
      <c r="O8373" s="142"/>
    </row>
    <row r="8374" spans="9:15" x14ac:dyDescent="0.25">
      <c r="I8374" s="142"/>
      <c r="O8374" s="142"/>
    </row>
    <row r="8375" spans="9:15" x14ac:dyDescent="0.25">
      <c r="I8375" s="142"/>
      <c r="O8375" s="142"/>
    </row>
    <row r="8376" spans="9:15" x14ac:dyDescent="0.25">
      <c r="I8376" s="142"/>
      <c r="O8376" s="142"/>
    </row>
    <row r="8377" spans="9:15" x14ac:dyDescent="0.25">
      <c r="I8377" s="142"/>
      <c r="O8377" s="142"/>
    </row>
    <row r="8378" spans="9:15" x14ac:dyDescent="0.25">
      <c r="I8378" s="142"/>
      <c r="O8378" s="142"/>
    </row>
    <row r="8379" spans="9:15" x14ac:dyDescent="0.25">
      <c r="I8379" s="142"/>
      <c r="O8379" s="142"/>
    </row>
    <row r="8380" spans="9:15" x14ac:dyDescent="0.25">
      <c r="I8380" s="142"/>
      <c r="O8380" s="142"/>
    </row>
    <row r="8381" spans="9:15" x14ac:dyDescent="0.25">
      <c r="I8381" s="142"/>
      <c r="O8381" s="142"/>
    </row>
    <row r="8382" spans="9:15" x14ac:dyDescent="0.25">
      <c r="I8382" s="142"/>
      <c r="O8382" s="142"/>
    </row>
    <row r="8383" spans="9:15" x14ac:dyDescent="0.25">
      <c r="I8383" s="142"/>
      <c r="O8383" s="142"/>
    </row>
    <row r="8384" spans="9:15" x14ac:dyDescent="0.25">
      <c r="I8384" s="142"/>
      <c r="O8384" s="142"/>
    </row>
    <row r="8385" spans="9:15" x14ac:dyDescent="0.25">
      <c r="I8385" s="142"/>
      <c r="O8385" s="142"/>
    </row>
    <row r="8386" spans="9:15" x14ac:dyDescent="0.25">
      <c r="I8386" s="142"/>
      <c r="O8386" s="142"/>
    </row>
    <row r="8387" spans="9:15" x14ac:dyDescent="0.25">
      <c r="I8387" s="142"/>
      <c r="O8387" s="142"/>
    </row>
    <row r="8388" spans="9:15" x14ac:dyDescent="0.25">
      <c r="I8388" s="142"/>
      <c r="O8388" s="142"/>
    </row>
    <row r="8389" spans="9:15" x14ac:dyDescent="0.25">
      <c r="I8389" s="142"/>
      <c r="O8389" s="142"/>
    </row>
    <row r="8390" spans="9:15" x14ac:dyDescent="0.25">
      <c r="I8390" s="142"/>
      <c r="O8390" s="142"/>
    </row>
    <row r="8391" spans="9:15" x14ac:dyDescent="0.25">
      <c r="I8391" s="142"/>
      <c r="O8391" s="142"/>
    </row>
    <row r="8392" spans="9:15" x14ac:dyDescent="0.25">
      <c r="I8392" s="142"/>
      <c r="O8392" s="142"/>
    </row>
    <row r="8393" spans="9:15" x14ac:dyDescent="0.25">
      <c r="I8393" s="142"/>
      <c r="O8393" s="142"/>
    </row>
    <row r="8394" spans="9:15" x14ac:dyDescent="0.25">
      <c r="I8394" s="142"/>
      <c r="O8394" s="142"/>
    </row>
    <row r="8395" spans="9:15" x14ac:dyDescent="0.25">
      <c r="I8395" s="142"/>
      <c r="O8395" s="142"/>
    </row>
    <row r="8396" spans="9:15" x14ac:dyDescent="0.25">
      <c r="I8396" s="142"/>
      <c r="O8396" s="142"/>
    </row>
    <row r="8397" spans="9:15" x14ac:dyDescent="0.25">
      <c r="I8397" s="142"/>
      <c r="O8397" s="142"/>
    </row>
    <row r="8398" spans="9:15" x14ac:dyDescent="0.25">
      <c r="I8398" s="142"/>
      <c r="O8398" s="142"/>
    </row>
    <row r="8399" spans="9:15" x14ac:dyDescent="0.25">
      <c r="I8399" s="142"/>
      <c r="O8399" s="142"/>
    </row>
    <row r="8400" spans="9:15" x14ac:dyDescent="0.25">
      <c r="I8400" s="142"/>
      <c r="O8400" s="142"/>
    </row>
    <row r="8401" spans="9:15" x14ac:dyDescent="0.25">
      <c r="I8401" s="142"/>
      <c r="O8401" s="142"/>
    </row>
    <row r="8402" spans="9:15" x14ac:dyDescent="0.25">
      <c r="I8402" s="142"/>
      <c r="O8402" s="142"/>
    </row>
    <row r="8403" spans="9:15" x14ac:dyDescent="0.25">
      <c r="I8403" s="142"/>
      <c r="O8403" s="142"/>
    </row>
    <row r="8404" spans="9:15" x14ac:dyDescent="0.25">
      <c r="I8404" s="142"/>
      <c r="O8404" s="142"/>
    </row>
    <row r="8405" spans="9:15" x14ac:dyDescent="0.25">
      <c r="I8405" s="142"/>
      <c r="O8405" s="142"/>
    </row>
    <row r="8406" spans="9:15" x14ac:dyDescent="0.25">
      <c r="I8406" s="142"/>
      <c r="O8406" s="142"/>
    </row>
    <row r="8407" spans="9:15" x14ac:dyDescent="0.25">
      <c r="I8407" s="142"/>
      <c r="O8407" s="142"/>
    </row>
    <row r="8408" spans="9:15" x14ac:dyDescent="0.25">
      <c r="I8408" s="142"/>
      <c r="O8408" s="142"/>
    </row>
    <row r="8409" spans="9:15" x14ac:dyDescent="0.25">
      <c r="I8409" s="142"/>
      <c r="O8409" s="142"/>
    </row>
    <row r="8410" spans="9:15" x14ac:dyDescent="0.25">
      <c r="I8410" s="142"/>
      <c r="O8410" s="142"/>
    </row>
    <row r="8411" spans="9:15" x14ac:dyDescent="0.25">
      <c r="I8411" s="142"/>
      <c r="O8411" s="142"/>
    </row>
    <row r="8412" spans="9:15" x14ac:dyDescent="0.25">
      <c r="I8412" s="142"/>
      <c r="O8412" s="142"/>
    </row>
    <row r="8413" spans="9:15" x14ac:dyDescent="0.25">
      <c r="I8413" s="142"/>
      <c r="O8413" s="142"/>
    </row>
    <row r="8414" spans="9:15" x14ac:dyDescent="0.25">
      <c r="I8414" s="142"/>
      <c r="O8414" s="142"/>
    </row>
    <row r="8415" spans="9:15" x14ac:dyDescent="0.25">
      <c r="I8415" s="142"/>
      <c r="O8415" s="142"/>
    </row>
    <row r="8416" spans="9:15" x14ac:dyDescent="0.25">
      <c r="I8416" s="142"/>
      <c r="O8416" s="142"/>
    </row>
    <row r="8417" spans="9:15" x14ac:dyDescent="0.25">
      <c r="I8417" s="142"/>
      <c r="O8417" s="142"/>
    </row>
    <row r="8418" spans="9:15" x14ac:dyDescent="0.25">
      <c r="I8418" s="142"/>
      <c r="O8418" s="142"/>
    </row>
    <row r="8419" spans="9:15" x14ac:dyDescent="0.25">
      <c r="I8419" s="142"/>
      <c r="O8419" s="142"/>
    </row>
    <row r="8420" spans="9:15" x14ac:dyDescent="0.25">
      <c r="I8420" s="142"/>
      <c r="O8420" s="142"/>
    </row>
    <row r="8421" spans="9:15" x14ac:dyDescent="0.25">
      <c r="I8421" s="142"/>
      <c r="O8421" s="142"/>
    </row>
    <row r="8422" spans="9:15" x14ac:dyDescent="0.25">
      <c r="I8422" s="142"/>
      <c r="O8422" s="142"/>
    </row>
    <row r="8423" spans="9:15" x14ac:dyDescent="0.25">
      <c r="I8423" s="142"/>
      <c r="O8423" s="142"/>
    </row>
    <row r="8424" spans="9:15" x14ac:dyDescent="0.25">
      <c r="I8424" s="142"/>
      <c r="O8424" s="142"/>
    </row>
    <row r="8425" spans="9:15" x14ac:dyDescent="0.25">
      <c r="I8425" s="142"/>
      <c r="O8425" s="142"/>
    </row>
    <row r="8426" spans="9:15" x14ac:dyDescent="0.25">
      <c r="I8426" s="142"/>
      <c r="O8426" s="142"/>
    </row>
    <row r="8427" spans="9:15" x14ac:dyDescent="0.25">
      <c r="I8427" s="142"/>
      <c r="O8427" s="142"/>
    </row>
    <row r="8428" spans="9:15" x14ac:dyDescent="0.25">
      <c r="I8428" s="142"/>
      <c r="O8428" s="142"/>
    </row>
    <row r="8429" spans="9:15" x14ac:dyDescent="0.25">
      <c r="I8429" s="142"/>
      <c r="O8429" s="142"/>
    </row>
    <row r="8430" spans="9:15" x14ac:dyDescent="0.25">
      <c r="I8430" s="142"/>
      <c r="O8430" s="142"/>
    </row>
    <row r="8431" spans="9:15" x14ac:dyDescent="0.25">
      <c r="I8431" s="142"/>
      <c r="O8431" s="142"/>
    </row>
    <row r="8432" spans="9:15" x14ac:dyDescent="0.25">
      <c r="I8432" s="142"/>
      <c r="O8432" s="142"/>
    </row>
    <row r="8433" spans="9:15" x14ac:dyDescent="0.25">
      <c r="I8433" s="142"/>
      <c r="O8433" s="142"/>
    </row>
    <row r="8434" spans="9:15" x14ac:dyDescent="0.25">
      <c r="I8434" s="142"/>
      <c r="O8434" s="142"/>
    </row>
    <row r="8435" spans="9:15" x14ac:dyDescent="0.25">
      <c r="I8435" s="142"/>
      <c r="O8435" s="142"/>
    </row>
    <row r="8436" spans="9:15" x14ac:dyDescent="0.25">
      <c r="I8436" s="142"/>
      <c r="O8436" s="142"/>
    </row>
    <row r="8437" spans="9:15" x14ac:dyDescent="0.25">
      <c r="I8437" s="142"/>
      <c r="O8437" s="142"/>
    </row>
    <row r="8438" spans="9:15" x14ac:dyDescent="0.25">
      <c r="I8438" s="142"/>
      <c r="O8438" s="142"/>
    </row>
    <row r="8439" spans="9:15" x14ac:dyDescent="0.25">
      <c r="I8439" s="142"/>
      <c r="O8439" s="142"/>
    </row>
    <row r="8440" spans="9:15" x14ac:dyDescent="0.25">
      <c r="I8440" s="142"/>
      <c r="O8440" s="142"/>
    </row>
    <row r="8441" spans="9:15" x14ac:dyDescent="0.25">
      <c r="I8441" s="142"/>
      <c r="O8441" s="142"/>
    </row>
    <row r="8442" spans="9:15" x14ac:dyDescent="0.25">
      <c r="I8442" s="142"/>
      <c r="O8442" s="142"/>
    </row>
    <row r="8443" spans="9:15" x14ac:dyDescent="0.25">
      <c r="I8443" s="142"/>
      <c r="O8443" s="142"/>
    </row>
    <row r="8444" spans="9:15" x14ac:dyDescent="0.25">
      <c r="I8444" s="142"/>
      <c r="O8444" s="142"/>
    </row>
    <row r="8445" spans="9:15" x14ac:dyDescent="0.25">
      <c r="I8445" s="142"/>
      <c r="O8445" s="142"/>
    </row>
    <row r="8446" spans="9:15" x14ac:dyDescent="0.25">
      <c r="I8446" s="142"/>
      <c r="O8446" s="142"/>
    </row>
    <row r="8447" spans="9:15" x14ac:dyDescent="0.25">
      <c r="I8447" s="142"/>
      <c r="O8447" s="142"/>
    </row>
    <row r="8448" spans="9:15" x14ac:dyDescent="0.25">
      <c r="I8448" s="142"/>
      <c r="O8448" s="142"/>
    </row>
    <row r="8449" spans="9:15" x14ac:dyDescent="0.25">
      <c r="I8449" s="142"/>
      <c r="O8449" s="142"/>
    </row>
    <row r="8450" spans="9:15" x14ac:dyDescent="0.25">
      <c r="I8450" s="142"/>
      <c r="O8450" s="142"/>
    </row>
    <row r="8451" spans="9:15" x14ac:dyDescent="0.25">
      <c r="I8451" s="142"/>
      <c r="O8451" s="142"/>
    </row>
    <row r="8452" spans="9:15" x14ac:dyDescent="0.25">
      <c r="I8452" s="142"/>
      <c r="O8452" s="142"/>
    </row>
    <row r="8453" spans="9:15" x14ac:dyDescent="0.25">
      <c r="I8453" s="142"/>
      <c r="O8453" s="142"/>
    </row>
    <row r="8454" spans="9:15" x14ac:dyDescent="0.25">
      <c r="I8454" s="142"/>
      <c r="O8454" s="142"/>
    </row>
    <row r="8455" spans="9:15" x14ac:dyDescent="0.25">
      <c r="I8455" s="142"/>
      <c r="O8455" s="142"/>
    </row>
    <row r="8456" spans="9:15" x14ac:dyDescent="0.25">
      <c r="I8456" s="142"/>
      <c r="O8456" s="142"/>
    </row>
    <row r="8457" spans="9:15" x14ac:dyDescent="0.25">
      <c r="I8457" s="142"/>
      <c r="O8457" s="142"/>
    </row>
    <row r="8458" spans="9:15" x14ac:dyDescent="0.25">
      <c r="I8458" s="142"/>
      <c r="O8458" s="142"/>
    </row>
    <row r="8459" spans="9:15" x14ac:dyDescent="0.25">
      <c r="I8459" s="142"/>
      <c r="O8459" s="142"/>
    </row>
    <row r="8460" spans="9:15" x14ac:dyDescent="0.25">
      <c r="I8460" s="142"/>
      <c r="O8460" s="142"/>
    </row>
    <row r="8461" spans="9:15" x14ac:dyDescent="0.25">
      <c r="I8461" s="142"/>
      <c r="O8461" s="142"/>
    </row>
    <row r="8462" spans="9:15" x14ac:dyDescent="0.25">
      <c r="I8462" s="142"/>
      <c r="O8462" s="142"/>
    </row>
    <row r="8463" spans="9:15" x14ac:dyDescent="0.25">
      <c r="I8463" s="142"/>
      <c r="O8463" s="142"/>
    </row>
    <row r="8464" spans="9:15" x14ac:dyDescent="0.25">
      <c r="I8464" s="142"/>
      <c r="O8464" s="142"/>
    </row>
    <row r="8465" spans="9:15" x14ac:dyDescent="0.25">
      <c r="I8465" s="142"/>
      <c r="O8465" s="142"/>
    </row>
    <row r="8466" spans="9:15" x14ac:dyDescent="0.25">
      <c r="I8466" s="142"/>
      <c r="O8466" s="142"/>
    </row>
    <row r="8467" spans="9:15" x14ac:dyDescent="0.25">
      <c r="I8467" s="142"/>
      <c r="O8467" s="142"/>
    </row>
    <row r="8468" spans="9:15" x14ac:dyDescent="0.25">
      <c r="I8468" s="142"/>
      <c r="O8468" s="142"/>
    </row>
    <row r="8469" spans="9:15" x14ac:dyDescent="0.25">
      <c r="I8469" s="142"/>
      <c r="O8469" s="142"/>
    </row>
    <row r="8470" spans="9:15" x14ac:dyDescent="0.25">
      <c r="I8470" s="142"/>
      <c r="O8470" s="142"/>
    </row>
    <row r="8471" spans="9:15" x14ac:dyDescent="0.25">
      <c r="I8471" s="142"/>
      <c r="O8471" s="142"/>
    </row>
    <row r="8472" spans="9:15" x14ac:dyDescent="0.25">
      <c r="I8472" s="142"/>
      <c r="O8472" s="142"/>
    </row>
    <row r="8473" spans="9:15" x14ac:dyDescent="0.25">
      <c r="I8473" s="142"/>
      <c r="O8473" s="142"/>
    </row>
    <row r="8474" spans="9:15" x14ac:dyDescent="0.25">
      <c r="I8474" s="142"/>
      <c r="O8474" s="142"/>
    </row>
    <row r="8475" spans="9:15" x14ac:dyDescent="0.25">
      <c r="I8475" s="142"/>
      <c r="O8475" s="142"/>
    </row>
    <row r="8476" spans="9:15" x14ac:dyDescent="0.25">
      <c r="I8476" s="142"/>
      <c r="O8476" s="142"/>
    </row>
    <row r="8477" spans="9:15" x14ac:dyDescent="0.25">
      <c r="I8477" s="142"/>
      <c r="O8477" s="142"/>
    </row>
    <row r="8478" spans="9:15" x14ac:dyDescent="0.25">
      <c r="I8478" s="142"/>
      <c r="O8478" s="142"/>
    </row>
    <row r="8479" spans="9:15" x14ac:dyDescent="0.25">
      <c r="I8479" s="142"/>
      <c r="O8479" s="142"/>
    </row>
    <row r="8480" spans="9:15" x14ac:dyDescent="0.25">
      <c r="I8480" s="142"/>
      <c r="O8480" s="142"/>
    </row>
    <row r="8481" spans="9:15" x14ac:dyDescent="0.25">
      <c r="I8481" s="142"/>
      <c r="O8481" s="142"/>
    </row>
    <row r="8482" spans="9:15" x14ac:dyDescent="0.25">
      <c r="I8482" s="142"/>
      <c r="O8482" s="142"/>
    </row>
    <row r="8483" spans="9:15" x14ac:dyDescent="0.25">
      <c r="I8483" s="142"/>
      <c r="O8483" s="142"/>
    </row>
    <row r="8484" spans="9:15" x14ac:dyDescent="0.25">
      <c r="I8484" s="142"/>
      <c r="O8484" s="142"/>
    </row>
    <row r="8485" spans="9:15" x14ac:dyDescent="0.25">
      <c r="I8485" s="142"/>
      <c r="O8485" s="142"/>
    </row>
    <row r="8486" spans="9:15" x14ac:dyDescent="0.25">
      <c r="I8486" s="142"/>
      <c r="O8486" s="142"/>
    </row>
    <row r="8487" spans="9:15" x14ac:dyDescent="0.25">
      <c r="I8487" s="142"/>
      <c r="O8487" s="142"/>
    </row>
    <row r="8488" spans="9:15" x14ac:dyDescent="0.25">
      <c r="I8488" s="142"/>
      <c r="O8488" s="142"/>
    </row>
    <row r="8489" spans="9:15" x14ac:dyDescent="0.25">
      <c r="I8489" s="142"/>
      <c r="O8489" s="142"/>
    </row>
    <row r="8490" spans="9:15" x14ac:dyDescent="0.25">
      <c r="I8490" s="142"/>
      <c r="O8490" s="142"/>
    </row>
    <row r="8491" spans="9:15" x14ac:dyDescent="0.25">
      <c r="I8491" s="142"/>
      <c r="O8491" s="142"/>
    </row>
    <row r="8492" spans="9:15" x14ac:dyDescent="0.25">
      <c r="I8492" s="142"/>
      <c r="O8492" s="142"/>
    </row>
    <row r="8493" spans="9:15" x14ac:dyDescent="0.25">
      <c r="I8493" s="142"/>
      <c r="O8493" s="142"/>
    </row>
    <row r="8494" spans="9:15" x14ac:dyDescent="0.25">
      <c r="I8494" s="142"/>
      <c r="O8494" s="142"/>
    </row>
    <row r="8495" spans="9:15" x14ac:dyDescent="0.25">
      <c r="I8495" s="142"/>
      <c r="O8495" s="142"/>
    </row>
    <row r="8496" spans="9:15" x14ac:dyDescent="0.25">
      <c r="I8496" s="142"/>
      <c r="O8496" s="142"/>
    </row>
    <row r="8497" spans="9:15" x14ac:dyDescent="0.25">
      <c r="I8497" s="142"/>
      <c r="O8497" s="142"/>
    </row>
    <row r="8498" spans="9:15" x14ac:dyDescent="0.25">
      <c r="I8498" s="142"/>
      <c r="O8498" s="142"/>
    </row>
    <row r="8499" spans="9:15" x14ac:dyDescent="0.25">
      <c r="I8499" s="142"/>
      <c r="O8499" s="142"/>
    </row>
    <row r="8500" spans="9:15" x14ac:dyDescent="0.25">
      <c r="I8500" s="142"/>
      <c r="O8500" s="142"/>
    </row>
    <row r="8501" spans="9:15" x14ac:dyDescent="0.25">
      <c r="I8501" s="142"/>
      <c r="O8501" s="142"/>
    </row>
    <row r="8502" spans="9:15" x14ac:dyDescent="0.25">
      <c r="I8502" s="142"/>
      <c r="O8502" s="142"/>
    </row>
    <row r="8503" spans="9:15" x14ac:dyDescent="0.25">
      <c r="I8503" s="142"/>
      <c r="O8503" s="142"/>
    </row>
    <row r="8504" spans="9:15" x14ac:dyDescent="0.25">
      <c r="I8504" s="142"/>
      <c r="O8504" s="142"/>
    </row>
    <row r="8505" spans="9:15" x14ac:dyDescent="0.25">
      <c r="I8505" s="142"/>
      <c r="O8505" s="142"/>
    </row>
    <row r="8506" spans="9:15" x14ac:dyDescent="0.25">
      <c r="I8506" s="142"/>
      <c r="O8506" s="142"/>
    </row>
    <row r="8507" spans="9:15" x14ac:dyDescent="0.25">
      <c r="I8507" s="142"/>
      <c r="O8507" s="142"/>
    </row>
    <row r="8508" spans="9:15" x14ac:dyDescent="0.25">
      <c r="I8508" s="142"/>
      <c r="O8508" s="142"/>
    </row>
    <row r="8509" spans="9:15" x14ac:dyDescent="0.25">
      <c r="I8509" s="142"/>
      <c r="O8509" s="142"/>
    </row>
    <row r="8510" spans="9:15" x14ac:dyDescent="0.25">
      <c r="I8510" s="142"/>
      <c r="O8510" s="142"/>
    </row>
    <row r="8511" spans="9:15" x14ac:dyDescent="0.25">
      <c r="I8511" s="142"/>
      <c r="O8511" s="142"/>
    </row>
    <row r="8512" spans="9:15" x14ac:dyDescent="0.25">
      <c r="I8512" s="142"/>
      <c r="O8512" s="142"/>
    </row>
    <row r="8513" spans="9:15" x14ac:dyDescent="0.25">
      <c r="I8513" s="142"/>
      <c r="O8513" s="142"/>
    </row>
    <row r="8514" spans="9:15" x14ac:dyDescent="0.25">
      <c r="I8514" s="142"/>
      <c r="O8514" s="142"/>
    </row>
    <row r="8515" spans="9:15" x14ac:dyDescent="0.25">
      <c r="I8515" s="142"/>
      <c r="O8515" s="142"/>
    </row>
    <row r="8516" spans="9:15" x14ac:dyDescent="0.25">
      <c r="I8516" s="142"/>
      <c r="O8516" s="142"/>
    </row>
    <row r="8517" spans="9:15" x14ac:dyDescent="0.25">
      <c r="I8517" s="142"/>
      <c r="O8517" s="142"/>
    </row>
    <row r="8518" spans="9:15" x14ac:dyDescent="0.25">
      <c r="I8518" s="142"/>
      <c r="O8518" s="142"/>
    </row>
    <row r="8519" spans="9:15" x14ac:dyDescent="0.25">
      <c r="I8519" s="142"/>
      <c r="O8519" s="142"/>
    </row>
    <row r="8520" spans="9:15" x14ac:dyDescent="0.25">
      <c r="I8520" s="142"/>
      <c r="O8520" s="142"/>
    </row>
    <row r="8521" spans="9:15" x14ac:dyDescent="0.25">
      <c r="I8521" s="142"/>
      <c r="O8521" s="142"/>
    </row>
    <row r="8522" spans="9:15" x14ac:dyDescent="0.25">
      <c r="I8522" s="142"/>
      <c r="O8522" s="142"/>
    </row>
    <row r="8523" spans="9:15" x14ac:dyDescent="0.25">
      <c r="I8523" s="142"/>
      <c r="O8523" s="142"/>
    </row>
    <row r="8524" spans="9:15" x14ac:dyDescent="0.25">
      <c r="I8524" s="142"/>
      <c r="O8524" s="142"/>
    </row>
    <row r="8525" spans="9:15" x14ac:dyDescent="0.25">
      <c r="I8525" s="142"/>
      <c r="O8525" s="142"/>
    </row>
    <row r="8526" spans="9:15" x14ac:dyDescent="0.25">
      <c r="I8526" s="142"/>
      <c r="O8526" s="142"/>
    </row>
    <row r="8527" spans="9:15" x14ac:dyDescent="0.25">
      <c r="I8527" s="142"/>
      <c r="O8527" s="142"/>
    </row>
    <row r="8528" spans="9:15" x14ac:dyDescent="0.25">
      <c r="I8528" s="142"/>
      <c r="O8528" s="142"/>
    </row>
    <row r="8529" spans="9:15" x14ac:dyDescent="0.25">
      <c r="I8529" s="142"/>
      <c r="O8529" s="142"/>
    </row>
    <row r="8530" spans="9:15" x14ac:dyDescent="0.25">
      <c r="I8530" s="142"/>
      <c r="O8530" s="142"/>
    </row>
    <row r="8531" spans="9:15" x14ac:dyDescent="0.25">
      <c r="I8531" s="142"/>
      <c r="O8531" s="142"/>
    </row>
    <row r="8532" spans="9:15" x14ac:dyDescent="0.25">
      <c r="I8532" s="142"/>
      <c r="O8532" s="142"/>
    </row>
    <row r="8533" spans="9:15" x14ac:dyDescent="0.25">
      <c r="I8533" s="142"/>
      <c r="O8533" s="142"/>
    </row>
    <row r="8534" spans="9:15" x14ac:dyDescent="0.25">
      <c r="I8534" s="142"/>
      <c r="O8534" s="142"/>
    </row>
    <row r="8535" spans="9:15" x14ac:dyDescent="0.25">
      <c r="I8535" s="142"/>
      <c r="O8535" s="142"/>
    </row>
    <row r="8536" spans="9:15" x14ac:dyDescent="0.25">
      <c r="I8536" s="142"/>
      <c r="O8536" s="142"/>
    </row>
    <row r="8537" spans="9:15" x14ac:dyDescent="0.25">
      <c r="I8537" s="142"/>
      <c r="O8537" s="142"/>
    </row>
    <row r="8538" spans="9:15" x14ac:dyDescent="0.25">
      <c r="I8538" s="142"/>
      <c r="O8538" s="142"/>
    </row>
    <row r="8539" spans="9:15" x14ac:dyDescent="0.25">
      <c r="I8539" s="142"/>
      <c r="O8539" s="142"/>
    </row>
    <row r="8540" spans="9:15" x14ac:dyDescent="0.25">
      <c r="I8540" s="142"/>
      <c r="O8540" s="142"/>
    </row>
    <row r="8541" spans="9:15" x14ac:dyDescent="0.25">
      <c r="I8541" s="142"/>
      <c r="O8541" s="142"/>
    </row>
    <row r="8542" spans="9:15" x14ac:dyDescent="0.25">
      <c r="I8542" s="142"/>
      <c r="O8542" s="142"/>
    </row>
    <row r="8543" spans="9:15" x14ac:dyDescent="0.25">
      <c r="I8543" s="142"/>
      <c r="O8543" s="142"/>
    </row>
    <row r="8544" spans="9:15" x14ac:dyDescent="0.25">
      <c r="I8544" s="142"/>
      <c r="O8544" s="142"/>
    </row>
    <row r="8545" spans="9:15" x14ac:dyDescent="0.25">
      <c r="I8545" s="142"/>
      <c r="O8545" s="142"/>
    </row>
    <row r="8546" spans="9:15" x14ac:dyDescent="0.25">
      <c r="I8546" s="142"/>
      <c r="O8546" s="142"/>
    </row>
    <row r="8547" spans="9:15" x14ac:dyDescent="0.25">
      <c r="I8547" s="142"/>
      <c r="O8547" s="142"/>
    </row>
    <row r="8548" spans="9:15" x14ac:dyDescent="0.25">
      <c r="I8548" s="142"/>
      <c r="O8548" s="142"/>
    </row>
    <row r="8549" spans="9:15" x14ac:dyDescent="0.25">
      <c r="I8549" s="142"/>
      <c r="O8549" s="142"/>
    </row>
    <row r="8550" spans="9:15" x14ac:dyDescent="0.25">
      <c r="I8550" s="142"/>
      <c r="O8550" s="142"/>
    </row>
    <row r="8551" spans="9:15" x14ac:dyDescent="0.25">
      <c r="I8551" s="142"/>
      <c r="O8551" s="142"/>
    </row>
    <row r="8552" spans="9:15" x14ac:dyDescent="0.25">
      <c r="I8552" s="142"/>
      <c r="O8552" s="142"/>
    </row>
    <row r="8553" spans="9:15" x14ac:dyDescent="0.25">
      <c r="I8553" s="142"/>
      <c r="O8553" s="142"/>
    </row>
    <row r="8554" spans="9:15" x14ac:dyDescent="0.25">
      <c r="I8554" s="142"/>
      <c r="O8554" s="142"/>
    </row>
    <row r="8555" spans="9:15" x14ac:dyDescent="0.25">
      <c r="I8555" s="142"/>
      <c r="O8555" s="142"/>
    </row>
    <row r="8556" spans="9:15" x14ac:dyDescent="0.25">
      <c r="I8556" s="142"/>
      <c r="O8556" s="142"/>
    </row>
    <row r="8557" spans="9:15" x14ac:dyDescent="0.25">
      <c r="I8557" s="142"/>
      <c r="O8557" s="142"/>
    </row>
    <row r="8558" spans="9:15" x14ac:dyDescent="0.25">
      <c r="I8558" s="142"/>
      <c r="O8558" s="142"/>
    </row>
    <row r="8559" spans="9:15" x14ac:dyDescent="0.25">
      <c r="I8559" s="142"/>
      <c r="O8559" s="142"/>
    </row>
    <row r="8560" spans="9:15" x14ac:dyDescent="0.25">
      <c r="I8560" s="142"/>
      <c r="O8560" s="142"/>
    </row>
    <row r="8561" spans="9:15" x14ac:dyDescent="0.25">
      <c r="I8561" s="142"/>
      <c r="O8561" s="142"/>
    </row>
    <row r="8562" spans="9:15" x14ac:dyDescent="0.25">
      <c r="I8562" s="142"/>
      <c r="O8562" s="142"/>
    </row>
    <row r="8563" spans="9:15" x14ac:dyDescent="0.25">
      <c r="I8563" s="142"/>
      <c r="O8563" s="142"/>
    </row>
    <row r="8564" spans="9:15" x14ac:dyDescent="0.25">
      <c r="I8564" s="142"/>
      <c r="O8564" s="142"/>
    </row>
    <row r="8565" spans="9:15" x14ac:dyDescent="0.25">
      <c r="I8565" s="142"/>
      <c r="O8565" s="142"/>
    </row>
    <row r="8566" spans="9:15" x14ac:dyDescent="0.25">
      <c r="I8566" s="142"/>
      <c r="O8566" s="142"/>
    </row>
    <row r="8567" spans="9:15" x14ac:dyDescent="0.25">
      <c r="I8567" s="142"/>
      <c r="O8567" s="142"/>
    </row>
    <row r="8568" spans="9:15" x14ac:dyDescent="0.25">
      <c r="I8568" s="142"/>
      <c r="O8568" s="142"/>
    </row>
    <row r="8569" spans="9:15" x14ac:dyDescent="0.25">
      <c r="I8569" s="142"/>
      <c r="O8569" s="142"/>
    </row>
    <row r="8570" spans="9:15" x14ac:dyDescent="0.25">
      <c r="I8570" s="142"/>
      <c r="O8570" s="142"/>
    </row>
    <row r="8571" spans="9:15" x14ac:dyDescent="0.25">
      <c r="I8571" s="142"/>
      <c r="O8571" s="142"/>
    </row>
    <row r="8572" spans="9:15" x14ac:dyDescent="0.25">
      <c r="I8572" s="142"/>
      <c r="O8572" s="142"/>
    </row>
    <row r="8573" spans="9:15" x14ac:dyDescent="0.25">
      <c r="I8573" s="142"/>
      <c r="O8573" s="142"/>
    </row>
    <row r="8574" spans="9:15" x14ac:dyDescent="0.25">
      <c r="I8574" s="142"/>
      <c r="O8574" s="142"/>
    </row>
    <row r="8575" spans="9:15" x14ac:dyDescent="0.25">
      <c r="I8575" s="142"/>
      <c r="O8575" s="142"/>
    </row>
    <row r="8576" spans="9:15" x14ac:dyDescent="0.25">
      <c r="I8576" s="142"/>
      <c r="O8576" s="142"/>
    </row>
    <row r="8577" spans="9:15" x14ac:dyDescent="0.25">
      <c r="I8577" s="142"/>
      <c r="O8577" s="142"/>
    </row>
    <row r="8578" spans="9:15" x14ac:dyDescent="0.25">
      <c r="I8578" s="142"/>
      <c r="O8578" s="142"/>
    </row>
    <row r="8579" spans="9:15" x14ac:dyDescent="0.25">
      <c r="I8579" s="142"/>
      <c r="O8579" s="142"/>
    </row>
    <row r="8580" spans="9:15" x14ac:dyDescent="0.25">
      <c r="I8580" s="142"/>
      <c r="O8580" s="142"/>
    </row>
    <row r="8581" spans="9:15" x14ac:dyDescent="0.25">
      <c r="I8581" s="142"/>
      <c r="O8581" s="142"/>
    </row>
    <row r="8582" spans="9:15" x14ac:dyDescent="0.25">
      <c r="I8582" s="142"/>
      <c r="O8582" s="142"/>
    </row>
    <row r="8583" spans="9:15" x14ac:dyDescent="0.25">
      <c r="I8583" s="142"/>
      <c r="O8583" s="142"/>
    </row>
    <row r="8584" spans="9:15" x14ac:dyDescent="0.25">
      <c r="I8584" s="142"/>
      <c r="O8584" s="142"/>
    </row>
    <row r="8585" spans="9:15" x14ac:dyDescent="0.25">
      <c r="I8585" s="142"/>
      <c r="O8585" s="142"/>
    </row>
    <row r="8586" spans="9:15" x14ac:dyDescent="0.25">
      <c r="I8586" s="142"/>
      <c r="O8586" s="142"/>
    </row>
    <row r="8587" spans="9:15" x14ac:dyDescent="0.25">
      <c r="I8587" s="142"/>
      <c r="O8587" s="142"/>
    </row>
    <row r="8588" spans="9:15" x14ac:dyDescent="0.25">
      <c r="I8588" s="142"/>
      <c r="O8588" s="142"/>
    </row>
    <row r="8589" spans="9:15" x14ac:dyDescent="0.25">
      <c r="I8589" s="142"/>
      <c r="O8589" s="142"/>
    </row>
    <row r="8590" spans="9:15" x14ac:dyDescent="0.25">
      <c r="I8590" s="142"/>
      <c r="O8590" s="142"/>
    </row>
    <row r="8591" spans="9:15" x14ac:dyDescent="0.25">
      <c r="I8591" s="142"/>
      <c r="O8591" s="142"/>
    </row>
    <row r="8592" spans="9:15" x14ac:dyDescent="0.25">
      <c r="I8592" s="142"/>
      <c r="O8592" s="142"/>
    </row>
    <row r="8593" spans="9:15" x14ac:dyDescent="0.25">
      <c r="I8593" s="142"/>
      <c r="O8593" s="142"/>
    </row>
    <row r="8594" spans="9:15" x14ac:dyDescent="0.25">
      <c r="I8594" s="142"/>
      <c r="O8594" s="142"/>
    </row>
    <row r="8595" spans="9:15" x14ac:dyDescent="0.25">
      <c r="I8595" s="142"/>
      <c r="O8595" s="142"/>
    </row>
    <row r="8596" spans="9:15" x14ac:dyDescent="0.25">
      <c r="I8596" s="142"/>
      <c r="O8596" s="142"/>
    </row>
    <row r="8597" spans="9:15" x14ac:dyDescent="0.25">
      <c r="I8597" s="142"/>
      <c r="O8597" s="142"/>
    </row>
    <row r="8598" spans="9:15" x14ac:dyDescent="0.25">
      <c r="I8598" s="142"/>
      <c r="O8598" s="142"/>
    </row>
    <row r="8599" spans="9:15" x14ac:dyDescent="0.25">
      <c r="I8599" s="142"/>
      <c r="O8599" s="142"/>
    </row>
    <row r="8600" spans="9:15" x14ac:dyDescent="0.25">
      <c r="I8600" s="142"/>
      <c r="O8600" s="142"/>
    </row>
    <row r="8601" spans="9:15" x14ac:dyDescent="0.25">
      <c r="I8601" s="142"/>
      <c r="O8601" s="142"/>
    </row>
    <row r="8602" spans="9:15" x14ac:dyDescent="0.25">
      <c r="I8602" s="142"/>
      <c r="O8602" s="142"/>
    </row>
    <row r="8603" spans="9:15" x14ac:dyDescent="0.25">
      <c r="I8603" s="142"/>
      <c r="O8603" s="142"/>
    </row>
    <row r="8604" spans="9:15" x14ac:dyDescent="0.25">
      <c r="I8604" s="142"/>
      <c r="O8604" s="142"/>
    </row>
    <row r="8605" spans="9:15" x14ac:dyDescent="0.25">
      <c r="I8605" s="142"/>
      <c r="O8605" s="142"/>
    </row>
    <row r="8606" spans="9:15" x14ac:dyDescent="0.25">
      <c r="I8606" s="142"/>
      <c r="O8606" s="142"/>
    </row>
    <row r="8607" spans="9:15" x14ac:dyDescent="0.25">
      <c r="I8607" s="142"/>
      <c r="O8607" s="142"/>
    </row>
    <row r="8608" spans="9:15" x14ac:dyDescent="0.25">
      <c r="I8608" s="142"/>
      <c r="O8608" s="142"/>
    </row>
    <row r="8609" spans="9:15" x14ac:dyDescent="0.25">
      <c r="I8609" s="142"/>
      <c r="O8609" s="142"/>
    </row>
    <row r="8610" spans="9:15" x14ac:dyDescent="0.25">
      <c r="I8610" s="142"/>
      <c r="O8610" s="142"/>
    </row>
    <row r="8611" spans="9:15" x14ac:dyDescent="0.25">
      <c r="I8611" s="142"/>
      <c r="O8611" s="142"/>
    </row>
    <row r="8612" spans="9:15" x14ac:dyDescent="0.25">
      <c r="I8612" s="142"/>
      <c r="O8612" s="142"/>
    </row>
    <row r="8613" spans="9:15" x14ac:dyDescent="0.25">
      <c r="I8613" s="142"/>
      <c r="O8613" s="142"/>
    </row>
    <row r="8614" spans="9:15" x14ac:dyDescent="0.25">
      <c r="I8614" s="142"/>
      <c r="O8614" s="142"/>
    </row>
    <row r="8615" spans="9:15" x14ac:dyDescent="0.25">
      <c r="I8615" s="142"/>
      <c r="O8615" s="142"/>
    </row>
    <row r="8616" spans="9:15" x14ac:dyDescent="0.25">
      <c r="I8616" s="142"/>
      <c r="O8616" s="142"/>
    </row>
    <row r="8617" spans="9:15" x14ac:dyDescent="0.25">
      <c r="I8617" s="142"/>
      <c r="O8617" s="142"/>
    </row>
    <row r="8618" spans="9:15" x14ac:dyDescent="0.25">
      <c r="I8618" s="142"/>
      <c r="O8618" s="142"/>
    </row>
    <row r="8619" spans="9:15" x14ac:dyDescent="0.25">
      <c r="I8619" s="142"/>
      <c r="O8619" s="142"/>
    </row>
    <row r="8620" spans="9:15" x14ac:dyDescent="0.25">
      <c r="I8620" s="142"/>
      <c r="O8620" s="142"/>
    </row>
    <row r="8621" spans="9:15" x14ac:dyDescent="0.25">
      <c r="I8621" s="142"/>
      <c r="O8621" s="142"/>
    </row>
    <row r="8622" spans="9:15" x14ac:dyDescent="0.25">
      <c r="I8622" s="142"/>
      <c r="O8622" s="142"/>
    </row>
    <row r="8623" spans="9:15" x14ac:dyDescent="0.25">
      <c r="I8623" s="142"/>
      <c r="O8623" s="142"/>
    </row>
    <row r="8624" spans="9:15" x14ac:dyDescent="0.25">
      <c r="I8624" s="142"/>
      <c r="O8624" s="142"/>
    </row>
    <row r="8625" spans="9:15" x14ac:dyDescent="0.25">
      <c r="I8625" s="142"/>
      <c r="O8625" s="142"/>
    </row>
    <row r="8626" spans="9:15" x14ac:dyDescent="0.25">
      <c r="I8626" s="142"/>
      <c r="O8626" s="142"/>
    </row>
    <row r="8627" spans="9:15" x14ac:dyDescent="0.25">
      <c r="I8627" s="142"/>
      <c r="O8627" s="142"/>
    </row>
    <row r="8628" spans="9:15" x14ac:dyDescent="0.25">
      <c r="I8628" s="142"/>
      <c r="O8628" s="142"/>
    </row>
    <row r="8629" spans="9:15" x14ac:dyDescent="0.25">
      <c r="I8629" s="142"/>
      <c r="O8629" s="142"/>
    </row>
    <row r="8630" spans="9:15" x14ac:dyDescent="0.25">
      <c r="I8630" s="142"/>
      <c r="O8630" s="142"/>
    </row>
    <row r="8631" spans="9:15" x14ac:dyDescent="0.25">
      <c r="I8631" s="142"/>
      <c r="O8631" s="142"/>
    </row>
    <row r="8632" spans="9:15" x14ac:dyDescent="0.25">
      <c r="I8632" s="142"/>
      <c r="O8632" s="142"/>
    </row>
    <row r="8633" spans="9:15" x14ac:dyDescent="0.25">
      <c r="I8633" s="142"/>
      <c r="O8633" s="142"/>
    </row>
    <row r="8634" spans="9:15" x14ac:dyDescent="0.25">
      <c r="I8634" s="142"/>
      <c r="O8634" s="142"/>
    </row>
    <row r="8635" spans="9:15" x14ac:dyDescent="0.25">
      <c r="I8635" s="142"/>
      <c r="O8635" s="142"/>
    </row>
    <row r="8636" spans="9:15" x14ac:dyDescent="0.25">
      <c r="I8636" s="142"/>
      <c r="O8636" s="142"/>
    </row>
    <row r="8637" spans="9:15" x14ac:dyDescent="0.25">
      <c r="I8637" s="142"/>
      <c r="O8637" s="142"/>
    </row>
    <row r="8638" spans="9:15" x14ac:dyDescent="0.25">
      <c r="I8638" s="142"/>
      <c r="O8638" s="142"/>
    </row>
    <row r="8639" spans="9:15" x14ac:dyDescent="0.25">
      <c r="I8639" s="142"/>
      <c r="O8639" s="142"/>
    </row>
    <row r="8640" spans="9:15" x14ac:dyDescent="0.25">
      <c r="I8640" s="142"/>
      <c r="O8640" s="142"/>
    </row>
    <row r="8641" spans="9:15" x14ac:dyDescent="0.25">
      <c r="I8641" s="142"/>
      <c r="O8641" s="142"/>
    </row>
    <row r="8642" spans="9:15" x14ac:dyDescent="0.25">
      <c r="I8642" s="142"/>
      <c r="O8642" s="142"/>
    </row>
    <row r="8643" spans="9:15" x14ac:dyDescent="0.25">
      <c r="I8643" s="142"/>
      <c r="O8643" s="142"/>
    </row>
    <row r="8644" spans="9:15" x14ac:dyDescent="0.25">
      <c r="I8644" s="142"/>
      <c r="O8644" s="142"/>
    </row>
    <row r="8645" spans="9:15" x14ac:dyDescent="0.25">
      <c r="I8645" s="142"/>
      <c r="O8645" s="142"/>
    </row>
    <row r="8646" spans="9:15" x14ac:dyDescent="0.25">
      <c r="I8646" s="142"/>
      <c r="O8646" s="142"/>
    </row>
    <row r="8647" spans="9:15" x14ac:dyDescent="0.25">
      <c r="I8647" s="142"/>
      <c r="O8647" s="142"/>
    </row>
    <row r="8648" spans="9:15" x14ac:dyDescent="0.25">
      <c r="I8648" s="142"/>
      <c r="O8648" s="142"/>
    </row>
    <row r="8649" spans="9:15" x14ac:dyDescent="0.25">
      <c r="I8649" s="142"/>
      <c r="O8649" s="142"/>
    </row>
    <row r="8650" spans="9:15" x14ac:dyDescent="0.25">
      <c r="I8650" s="142"/>
      <c r="O8650" s="142"/>
    </row>
    <row r="8651" spans="9:15" x14ac:dyDescent="0.25">
      <c r="I8651" s="142"/>
      <c r="O8651" s="142"/>
    </row>
    <row r="8652" spans="9:15" x14ac:dyDescent="0.25">
      <c r="I8652" s="142"/>
      <c r="O8652" s="142"/>
    </row>
    <row r="8653" spans="9:15" x14ac:dyDescent="0.25">
      <c r="I8653" s="142"/>
      <c r="O8653" s="142"/>
    </row>
    <row r="8654" spans="9:15" x14ac:dyDescent="0.25">
      <c r="I8654" s="142"/>
      <c r="O8654" s="142"/>
    </row>
    <row r="8655" spans="9:15" x14ac:dyDescent="0.25">
      <c r="I8655" s="142"/>
      <c r="O8655" s="142"/>
    </row>
    <row r="8656" spans="9:15" x14ac:dyDescent="0.25">
      <c r="I8656" s="142"/>
      <c r="O8656" s="142"/>
    </row>
    <row r="8657" spans="9:15" x14ac:dyDescent="0.25">
      <c r="I8657" s="142"/>
      <c r="O8657" s="142"/>
    </row>
    <row r="8658" spans="9:15" x14ac:dyDescent="0.25">
      <c r="I8658" s="142"/>
      <c r="O8658" s="142"/>
    </row>
    <row r="8659" spans="9:15" x14ac:dyDescent="0.25">
      <c r="I8659" s="142"/>
      <c r="O8659" s="142"/>
    </row>
    <row r="8660" spans="9:15" x14ac:dyDescent="0.25">
      <c r="I8660" s="142"/>
      <c r="O8660" s="142"/>
    </row>
    <row r="8661" spans="9:15" x14ac:dyDescent="0.25">
      <c r="I8661" s="142"/>
      <c r="O8661" s="142"/>
    </row>
    <row r="8662" spans="9:15" x14ac:dyDescent="0.25">
      <c r="I8662" s="142"/>
      <c r="O8662" s="142"/>
    </row>
    <row r="8663" spans="9:15" x14ac:dyDescent="0.25">
      <c r="I8663" s="142"/>
      <c r="O8663" s="142"/>
    </row>
    <row r="8664" spans="9:15" x14ac:dyDescent="0.25">
      <c r="I8664" s="142"/>
      <c r="O8664" s="142"/>
    </row>
    <row r="8665" spans="9:15" x14ac:dyDescent="0.25">
      <c r="I8665" s="142"/>
      <c r="O8665" s="142"/>
    </row>
    <row r="8666" spans="9:15" x14ac:dyDescent="0.25">
      <c r="I8666" s="142"/>
      <c r="O8666" s="142"/>
    </row>
    <row r="8667" spans="9:15" x14ac:dyDescent="0.25">
      <c r="I8667" s="142"/>
      <c r="O8667" s="142"/>
    </row>
    <row r="8668" spans="9:15" x14ac:dyDescent="0.25">
      <c r="I8668" s="142"/>
      <c r="O8668" s="142"/>
    </row>
    <row r="8669" spans="9:15" x14ac:dyDescent="0.25">
      <c r="I8669" s="142"/>
      <c r="O8669" s="142"/>
    </row>
    <row r="8670" spans="9:15" x14ac:dyDescent="0.25">
      <c r="I8670" s="142"/>
      <c r="O8670" s="142"/>
    </row>
    <row r="8671" spans="9:15" x14ac:dyDescent="0.25">
      <c r="I8671" s="142"/>
      <c r="O8671" s="142"/>
    </row>
    <row r="8672" spans="9:15" x14ac:dyDescent="0.25">
      <c r="I8672" s="142"/>
      <c r="O8672" s="142"/>
    </row>
    <row r="8673" spans="9:15" x14ac:dyDescent="0.25">
      <c r="I8673" s="142"/>
      <c r="O8673" s="142"/>
    </row>
    <row r="8674" spans="9:15" x14ac:dyDescent="0.25">
      <c r="I8674" s="142"/>
      <c r="O8674" s="142"/>
    </row>
    <row r="8675" spans="9:15" x14ac:dyDescent="0.25">
      <c r="I8675" s="142"/>
      <c r="O8675" s="142"/>
    </row>
    <row r="8676" spans="9:15" x14ac:dyDescent="0.25">
      <c r="I8676" s="142"/>
      <c r="O8676" s="142"/>
    </row>
    <row r="8677" spans="9:15" x14ac:dyDescent="0.25">
      <c r="I8677" s="142"/>
      <c r="O8677" s="142"/>
    </row>
    <row r="8678" spans="9:15" x14ac:dyDescent="0.25">
      <c r="I8678" s="142"/>
      <c r="O8678" s="142"/>
    </row>
    <row r="8679" spans="9:15" x14ac:dyDescent="0.25">
      <c r="I8679" s="142"/>
      <c r="O8679" s="142"/>
    </row>
    <row r="8680" spans="9:15" x14ac:dyDescent="0.25">
      <c r="I8680" s="142"/>
      <c r="O8680" s="142"/>
    </row>
    <row r="8681" spans="9:15" x14ac:dyDescent="0.25">
      <c r="I8681" s="142"/>
      <c r="O8681" s="142"/>
    </row>
    <row r="8682" spans="9:15" x14ac:dyDescent="0.25">
      <c r="I8682" s="142"/>
      <c r="O8682" s="142"/>
    </row>
    <row r="8683" spans="9:15" x14ac:dyDescent="0.25">
      <c r="I8683" s="142"/>
      <c r="O8683" s="142"/>
    </row>
    <row r="8684" spans="9:15" x14ac:dyDescent="0.25">
      <c r="I8684" s="142"/>
      <c r="O8684" s="142"/>
    </row>
    <row r="8685" spans="9:15" x14ac:dyDescent="0.25">
      <c r="I8685" s="142"/>
      <c r="O8685" s="142"/>
    </row>
    <row r="8686" spans="9:15" x14ac:dyDescent="0.25">
      <c r="I8686" s="142"/>
      <c r="O8686" s="142"/>
    </row>
    <row r="8687" spans="9:15" x14ac:dyDescent="0.25">
      <c r="I8687" s="142"/>
      <c r="O8687" s="142"/>
    </row>
    <row r="8688" spans="9:15" x14ac:dyDescent="0.25">
      <c r="I8688" s="142"/>
      <c r="O8688" s="142"/>
    </row>
    <row r="8689" spans="9:15" x14ac:dyDescent="0.25">
      <c r="I8689" s="142"/>
      <c r="O8689" s="142"/>
    </row>
    <row r="8690" spans="9:15" x14ac:dyDescent="0.25">
      <c r="I8690" s="142"/>
      <c r="O8690" s="142"/>
    </row>
    <row r="8691" spans="9:15" x14ac:dyDescent="0.25">
      <c r="I8691" s="142"/>
      <c r="O8691" s="142"/>
    </row>
    <row r="8692" spans="9:15" x14ac:dyDescent="0.25">
      <c r="I8692" s="142"/>
      <c r="O8692" s="142"/>
    </row>
    <row r="8693" spans="9:15" x14ac:dyDescent="0.25">
      <c r="I8693" s="142"/>
      <c r="O8693" s="142"/>
    </row>
    <row r="8694" spans="9:15" x14ac:dyDescent="0.25">
      <c r="I8694" s="142"/>
      <c r="O8694" s="142"/>
    </row>
    <row r="8695" spans="9:15" x14ac:dyDescent="0.25">
      <c r="I8695" s="142"/>
      <c r="O8695" s="142"/>
    </row>
    <row r="8696" spans="9:15" x14ac:dyDescent="0.25">
      <c r="I8696" s="142"/>
      <c r="O8696" s="142"/>
    </row>
    <row r="8697" spans="9:15" x14ac:dyDescent="0.25">
      <c r="I8697" s="142"/>
      <c r="O8697" s="142"/>
    </row>
    <row r="8698" spans="9:15" x14ac:dyDescent="0.25">
      <c r="I8698" s="142"/>
      <c r="O8698" s="142"/>
    </row>
    <row r="8699" spans="9:15" x14ac:dyDescent="0.25">
      <c r="I8699" s="142"/>
      <c r="O8699" s="142"/>
    </row>
    <row r="8700" spans="9:15" x14ac:dyDescent="0.25">
      <c r="I8700" s="142"/>
      <c r="O8700" s="142"/>
    </row>
    <row r="8701" spans="9:15" x14ac:dyDescent="0.25">
      <c r="I8701" s="142"/>
      <c r="O8701" s="142"/>
    </row>
    <row r="8702" spans="9:15" x14ac:dyDescent="0.25">
      <c r="I8702" s="142"/>
      <c r="O8702" s="142"/>
    </row>
    <row r="8703" spans="9:15" x14ac:dyDescent="0.25">
      <c r="I8703" s="142"/>
      <c r="O8703" s="142"/>
    </row>
    <row r="8704" spans="9:15" x14ac:dyDescent="0.25">
      <c r="I8704" s="142"/>
      <c r="O8704" s="142"/>
    </row>
    <row r="8705" spans="9:15" x14ac:dyDescent="0.25">
      <c r="I8705" s="142"/>
      <c r="O8705" s="142"/>
    </row>
    <row r="8706" spans="9:15" x14ac:dyDescent="0.25">
      <c r="I8706" s="142"/>
      <c r="O8706" s="142"/>
    </row>
    <row r="8707" spans="9:15" x14ac:dyDescent="0.25">
      <c r="I8707" s="142"/>
      <c r="O8707" s="142"/>
    </row>
    <row r="8708" spans="9:15" x14ac:dyDescent="0.25">
      <c r="I8708" s="142"/>
      <c r="O8708" s="142"/>
    </row>
    <row r="8709" spans="9:15" x14ac:dyDescent="0.25">
      <c r="I8709" s="142"/>
      <c r="O8709" s="142"/>
    </row>
    <row r="8710" spans="9:15" x14ac:dyDescent="0.25">
      <c r="I8710" s="142"/>
      <c r="O8710" s="142"/>
    </row>
    <row r="8711" spans="9:15" x14ac:dyDescent="0.25">
      <c r="I8711" s="142"/>
      <c r="O8711" s="142"/>
    </row>
    <row r="8712" spans="9:15" x14ac:dyDescent="0.25">
      <c r="I8712" s="142"/>
      <c r="O8712" s="142"/>
    </row>
    <row r="8713" spans="9:15" x14ac:dyDescent="0.25">
      <c r="I8713" s="142"/>
      <c r="O8713" s="142"/>
    </row>
    <row r="8714" spans="9:15" x14ac:dyDescent="0.25">
      <c r="I8714" s="142"/>
      <c r="O8714" s="142"/>
    </row>
    <row r="8715" spans="9:15" x14ac:dyDescent="0.25">
      <c r="I8715" s="142"/>
      <c r="O8715" s="142"/>
    </row>
    <row r="8716" spans="9:15" x14ac:dyDescent="0.25">
      <c r="I8716" s="142"/>
      <c r="O8716" s="142"/>
    </row>
    <row r="8717" spans="9:15" x14ac:dyDescent="0.25">
      <c r="I8717" s="142"/>
      <c r="O8717" s="142"/>
    </row>
    <row r="8718" spans="9:15" x14ac:dyDescent="0.25">
      <c r="I8718" s="142"/>
      <c r="O8718" s="142"/>
    </row>
    <row r="8719" spans="9:15" x14ac:dyDescent="0.25">
      <c r="I8719" s="142"/>
      <c r="O8719" s="142"/>
    </row>
    <row r="8720" spans="9:15" x14ac:dyDescent="0.25">
      <c r="I8720" s="142"/>
      <c r="O8720" s="142"/>
    </row>
    <row r="8721" spans="9:15" x14ac:dyDescent="0.25">
      <c r="I8721" s="142"/>
      <c r="O8721" s="142"/>
    </row>
    <row r="8722" spans="9:15" x14ac:dyDescent="0.25">
      <c r="I8722" s="142"/>
      <c r="O8722" s="142"/>
    </row>
    <row r="8723" spans="9:15" x14ac:dyDescent="0.25">
      <c r="I8723" s="142"/>
      <c r="O8723" s="142"/>
    </row>
    <row r="8724" spans="9:15" x14ac:dyDescent="0.25">
      <c r="I8724" s="142"/>
      <c r="O8724" s="142"/>
    </row>
    <row r="8725" spans="9:15" x14ac:dyDescent="0.25">
      <c r="I8725" s="142"/>
      <c r="O8725" s="142"/>
    </row>
    <row r="8726" spans="9:15" x14ac:dyDescent="0.25">
      <c r="I8726" s="142"/>
      <c r="O8726" s="142"/>
    </row>
    <row r="8727" spans="9:15" x14ac:dyDescent="0.25">
      <c r="I8727" s="142"/>
      <c r="O8727" s="142"/>
    </row>
    <row r="8728" spans="9:15" x14ac:dyDescent="0.25">
      <c r="I8728" s="142"/>
      <c r="O8728" s="142"/>
    </row>
    <row r="8729" spans="9:15" x14ac:dyDescent="0.25">
      <c r="I8729" s="142"/>
      <c r="O8729" s="142"/>
    </row>
    <row r="8730" spans="9:15" x14ac:dyDescent="0.25">
      <c r="I8730" s="142"/>
      <c r="O8730" s="142"/>
    </row>
    <row r="8731" spans="9:15" x14ac:dyDescent="0.25">
      <c r="I8731" s="142"/>
      <c r="O8731" s="142"/>
    </row>
    <row r="8732" spans="9:15" x14ac:dyDescent="0.25">
      <c r="I8732" s="142"/>
      <c r="O8732" s="142"/>
    </row>
    <row r="8733" spans="9:15" x14ac:dyDescent="0.25">
      <c r="I8733" s="142"/>
      <c r="O8733" s="142"/>
    </row>
    <row r="8734" spans="9:15" x14ac:dyDescent="0.25">
      <c r="I8734" s="142"/>
      <c r="O8734" s="142"/>
    </row>
    <row r="8735" spans="9:15" x14ac:dyDescent="0.25">
      <c r="I8735" s="142"/>
      <c r="O8735" s="142"/>
    </row>
    <row r="8736" spans="9:15" x14ac:dyDescent="0.25">
      <c r="I8736" s="142"/>
      <c r="O8736" s="142"/>
    </row>
    <row r="8737" spans="9:15" x14ac:dyDescent="0.25">
      <c r="I8737" s="142"/>
      <c r="O8737" s="142"/>
    </row>
    <row r="8738" spans="9:15" x14ac:dyDescent="0.25">
      <c r="I8738" s="142"/>
      <c r="O8738" s="142"/>
    </row>
    <row r="8739" spans="9:15" x14ac:dyDescent="0.25">
      <c r="I8739" s="142"/>
      <c r="O8739" s="142"/>
    </row>
    <row r="8740" spans="9:15" x14ac:dyDescent="0.25">
      <c r="I8740" s="142"/>
      <c r="O8740" s="142"/>
    </row>
    <row r="8741" spans="9:15" x14ac:dyDescent="0.25">
      <c r="I8741" s="142"/>
      <c r="O8741" s="142"/>
    </row>
    <row r="8742" spans="9:15" x14ac:dyDescent="0.25">
      <c r="I8742" s="142"/>
      <c r="O8742" s="142"/>
    </row>
    <row r="8743" spans="9:15" x14ac:dyDescent="0.25">
      <c r="I8743" s="142"/>
      <c r="O8743" s="142"/>
    </row>
    <row r="8744" spans="9:15" x14ac:dyDescent="0.25">
      <c r="I8744" s="142"/>
      <c r="O8744" s="142"/>
    </row>
    <row r="8745" spans="9:15" x14ac:dyDescent="0.25">
      <c r="I8745" s="142"/>
      <c r="O8745" s="142"/>
    </row>
    <row r="8746" spans="9:15" x14ac:dyDescent="0.25">
      <c r="I8746" s="142"/>
      <c r="O8746" s="142"/>
    </row>
    <row r="8747" spans="9:15" x14ac:dyDescent="0.25">
      <c r="I8747" s="142"/>
      <c r="O8747" s="142"/>
    </row>
    <row r="8748" spans="9:15" x14ac:dyDescent="0.25">
      <c r="I8748" s="142"/>
      <c r="O8748" s="142"/>
    </row>
    <row r="8749" spans="9:15" x14ac:dyDescent="0.25">
      <c r="I8749" s="142"/>
      <c r="O8749" s="142"/>
    </row>
    <row r="8750" spans="9:15" x14ac:dyDescent="0.25">
      <c r="I8750" s="142"/>
      <c r="O8750" s="142"/>
    </row>
    <row r="8751" spans="9:15" x14ac:dyDescent="0.25">
      <c r="I8751" s="142"/>
      <c r="O8751" s="142"/>
    </row>
    <row r="8752" spans="9:15" x14ac:dyDescent="0.25">
      <c r="I8752" s="142"/>
      <c r="O8752" s="142"/>
    </row>
    <row r="8753" spans="9:15" x14ac:dyDescent="0.25">
      <c r="I8753" s="142"/>
      <c r="O8753" s="142"/>
    </row>
    <row r="8754" spans="9:15" x14ac:dyDescent="0.25">
      <c r="I8754" s="142"/>
      <c r="O8754" s="142"/>
    </row>
    <row r="8755" spans="9:15" x14ac:dyDescent="0.25">
      <c r="I8755" s="142"/>
      <c r="O8755" s="142"/>
    </row>
    <row r="8756" spans="9:15" x14ac:dyDescent="0.25">
      <c r="I8756" s="142"/>
      <c r="O8756" s="142"/>
    </row>
    <row r="8757" spans="9:15" x14ac:dyDescent="0.25">
      <c r="I8757" s="142"/>
      <c r="O8757" s="142"/>
    </row>
    <row r="8758" spans="9:15" x14ac:dyDescent="0.25">
      <c r="I8758" s="142"/>
      <c r="O8758" s="142"/>
    </row>
    <row r="8759" spans="9:15" x14ac:dyDescent="0.25">
      <c r="I8759" s="142"/>
      <c r="O8759" s="142"/>
    </row>
    <row r="8760" spans="9:15" x14ac:dyDescent="0.25">
      <c r="I8760" s="142"/>
      <c r="O8760" s="142"/>
    </row>
    <row r="8761" spans="9:15" x14ac:dyDescent="0.25">
      <c r="I8761" s="142"/>
      <c r="O8761" s="142"/>
    </row>
    <row r="8762" spans="9:15" x14ac:dyDescent="0.25">
      <c r="I8762" s="142"/>
      <c r="O8762" s="142"/>
    </row>
    <row r="8763" spans="9:15" x14ac:dyDescent="0.25">
      <c r="I8763" s="142"/>
      <c r="O8763" s="142"/>
    </row>
    <row r="8764" spans="9:15" x14ac:dyDescent="0.25">
      <c r="I8764" s="142"/>
      <c r="O8764" s="142"/>
    </row>
    <row r="8765" spans="9:15" x14ac:dyDescent="0.25">
      <c r="I8765" s="142"/>
      <c r="O8765" s="142"/>
    </row>
    <row r="8766" spans="9:15" x14ac:dyDescent="0.25">
      <c r="I8766" s="142"/>
      <c r="O8766" s="142"/>
    </row>
    <row r="8767" spans="9:15" x14ac:dyDescent="0.25">
      <c r="I8767" s="142"/>
      <c r="O8767" s="142"/>
    </row>
    <row r="8768" spans="9:15" x14ac:dyDescent="0.25">
      <c r="I8768" s="142"/>
      <c r="O8768" s="142"/>
    </row>
    <row r="8769" spans="9:15" x14ac:dyDescent="0.25">
      <c r="I8769" s="142"/>
      <c r="O8769" s="142"/>
    </row>
    <row r="8770" spans="9:15" x14ac:dyDescent="0.25">
      <c r="I8770" s="142"/>
      <c r="O8770" s="142"/>
    </row>
    <row r="8771" spans="9:15" x14ac:dyDescent="0.25">
      <c r="I8771" s="142"/>
      <c r="O8771" s="142"/>
    </row>
    <row r="8772" spans="9:15" x14ac:dyDescent="0.25">
      <c r="I8772" s="142"/>
      <c r="O8772" s="142"/>
    </row>
    <row r="8773" spans="9:15" x14ac:dyDescent="0.25">
      <c r="I8773" s="142"/>
      <c r="O8773" s="142"/>
    </row>
    <row r="8774" spans="9:15" x14ac:dyDescent="0.25">
      <c r="I8774" s="142"/>
      <c r="O8774" s="142"/>
    </row>
    <row r="8775" spans="9:15" x14ac:dyDescent="0.25">
      <c r="I8775" s="142"/>
      <c r="O8775" s="142"/>
    </row>
    <row r="8776" spans="9:15" x14ac:dyDescent="0.25">
      <c r="I8776" s="142"/>
      <c r="O8776" s="142"/>
    </row>
    <row r="8777" spans="9:15" x14ac:dyDescent="0.25">
      <c r="I8777" s="142"/>
      <c r="O8777" s="142"/>
    </row>
    <row r="8778" spans="9:15" x14ac:dyDescent="0.25">
      <c r="I8778" s="142"/>
      <c r="O8778" s="142"/>
    </row>
    <row r="8779" spans="9:15" x14ac:dyDescent="0.25">
      <c r="I8779" s="142"/>
      <c r="O8779" s="142"/>
    </row>
    <row r="8780" spans="9:15" x14ac:dyDescent="0.25">
      <c r="I8780" s="142"/>
      <c r="O8780" s="142"/>
    </row>
    <row r="8781" spans="9:15" x14ac:dyDescent="0.25">
      <c r="I8781" s="142"/>
      <c r="O8781" s="142"/>
    </row>
    <row r="8782" spans="9:15" x14ac:dyDescent="0.25">
      <c r="I8782" s="142"/>
      <c r="O8782" s="142"/>
    </row>
    <row r="8783" spans="9:15" x14ac:dyDescent="0.25">
      <c r="I8783" s="142"/>
      <c r="O8783" s="142"/>
    </row>
    <row r="8784" spans="9:15" x14ac:dyDescent="0.25">
      <c r="I8784" s="142"/>
      <c r="O8784" s="142"/>
    </row>
    <row r="8785" spans="9:15" x14ac:dyDescent="0.25">
      <c r="I8785" s="142"/>
      <c r="O8785" s="142"/>
    </row>
    <row r="8786" spans="9:15" x14ac:dyDescent="0.25">
      <c r="I8786" s="142"/>
      <c r="O8786" s="142"/>
    </row>
    <row r="8787" spans="9:15" x14ac:dyDescent="0.25">
      <c r="I8787" s="142"/>
      <c r="O8787" s="142"/>
    </row>
    <row r="8788" spans="9:15" x14ac:dyDescent="0.25">
      <c r="I8788" s="142"/>
      <c r="O8788" s="142"/>
    </row>
    <row r="8789" spans="9:15" x14ac:dyDescent="0.25">
      <c r="I8789" s="142"/>
      <c r="O8789" s="142"/>
    </row>
    <row r="8790" spans="9:15" x14ac:dyDescent="0.25">
      <c r="I8790" s="142"/>
      <c r="O8790" s="142"/>
    </row>
    <row r="8791" spans="9:15" x14ac:dyDescent="0.25">
      <c r="I8791" s="142"/>
      <c r="O8791" s="142"/>
    </row>
    <row r="8792" spans="9:15" x14ac:dyDescent="0.25">
      <c r="I8792" s="142"/>
      <c r="O8792" s="142"/>
    </row>
    <row r="8793" spans="9:15" x14ac:dyDescent="0.25">
      <c r="I8793" s="142"/>
      <c r="O8793" s="142"/>
    </row>
    <row r="8794" spans="9:15" x14ac:dyDescent="0.25">
      <c r="I8794" s="142"/>
      <c r="O8794" s="142"/>
    </row>
    <row r="8795" spans="9:15" x14ac:dyDescent="0.25">
      <c r="I8795" s="142"/>
      <c r="O8795" s="142"/>
    </row>
    <row r="8796" spans="9:15" x14ac:dyDescent="0.25">
      <c r="I8796" s="142"/>
      <c r="O8796" s="142"/>
    </row>
    <row r="8797" spans="9:15" x14ac:dyDescent="0.25">
      <c r="I8797" s="142"/>
      <c r="O8797" s="142"/>
    </row>
    <row r="8798" spans="9:15" x14ac:dyDescent="0.25">
      <c r="I8798" s="142"/>
      <c r="O8798" s="142"/>
    </row>
    <row r="8799" spans="9:15" x14ac:dyDescent="0.25">
      <c r="I8799" s="142"/>
      <c r="O8799" s="142"/>
    </row>
    <row r="8800" spans="9:15" x14ac:dyDescent="0.25">
      <c r="I8800" s="142"/>
      <c r="O8800" s="142"/>
    </row>
    <row r="8801" spans="9:15" x14ac:dyDescent="0.25">
      <c r="I8801" s="142"/>
      <c r="O8801" s="142"/>
    </row>
    <row r="8802" spans="9:15" x14ac:dyDescent="0.25">
      <c r="I8802" s="142"/>
      <c r="O8802" s="142"/>
    </row>
    <row r="8803" spans="9:15" x14ac:dyDescent="0.25">
      <c r="I8803" s="142"/>
      <c r="O8803" s="142"/>
    </row>
    <row r="8804" spans="9:15" x14ac:dyDescent="0.25">
      <c r="I8804" s="142"/>
      <c r="O8804" s="142"/>
    </row>
    <row r="8805" spans="9:15" x14ac:dyDescent="0.25">
      <c r="I8805" s="142"/>
      <c r="O8805" s="142"/>
    </row>
    <row r="8806" spans="9:15" x14ac:dyDescent="0.25">
      <c r="I8806" s="142"/>
      <c r="O8806" s="142"/>
    </row>
    <row r="8807" spans="9:15" x14ac:dyDescent="0.25">
      <c r="I8807" s="142"/>
      <c r="O8807" s="142"/>
    </row>
    <row r="8808" spans="9:15" x14ac:dyDescent="0.25">
      <c r="I8808" s="142"/>
      <c r="O8808" s="142"/>
    </row>
    <row r="8809" spans="9:15" x14ac:dyDescent="0.25">
      <c r="I8809" s="142"/>
      <c r="O8809" s="142"/>
    </row>
    <row r="8810" spans="9:15" x14ac:dyDescent="0.25">
      <c r="I8810" s="142"/>
      <c r="O8810" s="142"/>
    </row>
    <row r="8811" spans="9:15" x14ac:dyDescent="0.25">
      <c r="I8811" s="142"/>
      <c r="O8811" s="142"/>
    </row>
    <row r="8812" spans="9:15" x14ac:dyDescent="0.25">
      <c r="I8812" s="142"/>
      <c r="O8812" s="142"/>
    </row>
    <row r="8813" spans="9:15" x14ac:dyDescent="0.25">
      <c r="I8813" s="142"/>
      <c r="O8813" s="142"/>
    </row>
    <row r="8814" spans="9:15" x14ac:dyDescent="0.25">
      <c r="I8814" s="142"/>
      <c r="O8814" s="142"/>
    </row>
    <row r="8815" spans="9:15" x14ac:dyDescent="0.25">
      <c r="I8815" s="142"/>
      <c r="O8815" s="142"/>
    </row>
    <row r="8816" spans="9:15" x14ac:dyDescent="0.25">
      <c r="I8816" s="142"/>
      <c r="O8816" s="142"/>
    </row>
    <row r="8817" spans="9:15" x14ac:dyDescent="0.25">
      <c r="I8817" s="142"/>
      <c r="O8817" s="142"/>
    </row>
    <row r="8818" spans="9:15" x14ac:dyDescent="0.25">
      <c r="I8818" s="142"/>
      <c r="O8818" s="142"/>
    </row>
    <row r="8819" spans="9:15" x14ac:dyDescent="0.25">
      <c r="I8819" s="142"/>
      <c r="O8819" s="142"/>
    </row>
    <row r="8820" spans="9:15" x14ac:dyDescent="0.25">
      <c r="I8820" s="142"/>
      <c r="O8820" s="142"/>
    </row>
    <row r="8821" spans="9:15" x14ac:dyDescent="0.25">
      <c r="I8821" s="142"/>
      <c r="O8821" s="142"/>
    </row>
    <row r="8822" spans="9:15" x14ac:dyDescent="0.25">
      <c r="I8822" s="142"/>
      <c r="O8822" s="142"/>
    </row>
    <row r="8823" spans="9:15" x14ac:dyDescent="0.25">
      <c r="I8823" s="142"/>
      <c r="O8823" s="142"/>
    </row>
    <row r="8824" spans="9:15" x14ac:dyDescent="0.25">
      <c r="I8824" s="142"/>
      <c r="O8824" s="142"/>
    </row>
    <row r="8825" spans="9:15" x14ac:dyDescent="0.25">
      <c r="I8825" s="142"/>
      <c r="O8825" s="142"/>
    </row>
    <row r="8826" spans="9:15" x14ac:dyDescent="0.25">
      <c r="I8826" s="142"/>
      <c r="O8826" s="142"/>
    </row>
    <row r="8827" spans="9:15" x14ac:dyDescent="0.25">
      <c r="I8827" s="142"/>
      <c r="O8827" s="142"/>
    </row>
    <row r="8828" spans="9:15" x14ac:dyDescent="0.25">
      <c r="I8828" s="142"/>
      <c r="O8828" s="142"/>
    </row>
    <row r="8829" spans="9:15" x14ac:dyDescent="0.25">
      <c r="I8829" s="142"/>
      <c r="O8829" s="142"/>
    </row>
    <row r="8830" spans="9:15" x14ac:dyDescent="0.25">
      <c r="I8830" s="142"/>
      <c r="O8830" s="142"/>
    </row>
    <row r="8831" spans="9:15" x14ac:dyDescent="0.25">
      <c r="I8831" s="142"/>
      <c r="O8831" s="142"/>
    </row>
    <row r="8832" spans="9:15" x14ac:dyDescent="0.25">
      <c r="I8832" s="142"/>
      <c r="O8832" s="142"/>
    </row>
    <row r="8833" spans="9:15" x14ac:dyDescent="0.25">
      <c r="I8833" s="142"/>
      <c r="O8833" s="142"/>
    </row>
    <row r="8834" spans="9:15" x14ac:dyDescent="0.25">
      <c r="I8834" s="142"/>
      <c r="O8834" s="142"/>
    </row>
    <row r="8835" spans="9:15" x14ac:dyDescent="0.25">
      <c r="I8835" s="142"/>
      <c r="O8835" s="142"/>
    </row>
    <row r="8836" spans="9:15" x14ac:dyDescent="0.25">
      <c r="I8836" s="142"/>
      <c r="O8836" s="142"/>
    </row>
    <row r="8837" spans="9:15" x14ac:dyDescent="0.25">
      <c r="I8837" s="142"/>
      <c r="O8837" s="142"/>
    </row>
    <row r="8838" spans="9:15" x14ac:dyDescent="0.25">
      <c r="I8838" s="142"/>
      <c r="O8838" s="142"/>
    </row>
    <row r="8839" spans="9:15" x14ac:dyDescent="0.25">
      <c r="I8839" s="142"/>
      <c r="O8839" s="142"/>
    </row>
    <row r="8840" spans="9:15" x14ac:dyDescent="0.25">
      <c r="I8840" s="142"/>
      <c r="O8840" s="142"/>
    </row>
    <row r="8841" spans="9:15" x14ac:dyDescent="0.25">
      <c r="I8841" s="142"/>
      <c r="O8841" s="142"/>
    </row>
    <row r="8842" spans="9:15" x14ac:dyDescent="0.25">
      <c r="I8842" s="142"/>
      <c r="O8842" s="142"/>
    </row>
    <row r="8843" spans="9:15" x14ac:dyDescent="0.25">
      <c r="I8843" s="142"/>
      <c r="O8843" s="142"/>
    </row>
    <row r="8844" spans="9:15" x14ac:dyDescent="0.25">
      <c r="I8844" s="142"/>
      <c r="O8844" s="142"/>
    </row>
    <row r="8845" spans="9:15" x14ac:dyDescent="0.25">
      <c r="I8845" s="142"/>
      <c r="O8845" s="142"/>
    </row>
    <row r="8846" spans="9:15" x14ac:dyDescent="0.25">
      <c r="I8846" s="142"/>
      <c r="O8846" s="142"/>
    </row>
    <row r="8847" spans="9:15" x14ac:dyDescent="0.25">
      <c r="I8847" s="142"/>
      <c r="O8847" s="142"/>
    </row>
    <row r="8848" spans="9:15" x14ac:dyDescent="0.25">
      <c r="I8848" s="142"/>
      <c r="O8848" s="142"/>
    </row>
    <row r="8849" spans="9:15" x14ac:dyDescent="0.25">
      <c r="I8849" s="142"/>
      <c r="O8849" s="142"/>
    </row>
    <row r="8850" spans="9:15" x14ac:dyDescent="0.25">
      <c r="I8850" s="142"/>
      <c r="O8850" s="142"/>
    </row>
    <row r="8851" spans="9:15" x14ac:dyDescent="0.25">
      <c r="I8851" s="142"/>
      <c r="O8851" s="142"/>
    </row>
    <row r="8852" spans="9:15" x14ac:dyDescent="0.25">
      <c r="I8852" s="142"/>
      <c r="O8852" s="142"/>
    </row>
    <row r="8853" spans="9:15" x14ac:dyDescent="0.25">
      <c r="I8853" s="142"/>
      <c r="O8853" s="142"/>
    </row>
    <row r="8854" spans="9:15" x14ac:dyDescent="0.25">
      <c r="I8854" s="142"/>
      <c r="O8854" s="142"/>
    </row>
    <row r="8855" spans="9:15" x14ac:dyDescent="0.25">
      <c r="I8855" s="142"/>
      <c r="O8855" s="142"/>
    </row>
    <row r="8856" spans="9:15" x14ac:dyDescent="0.25">
      <c r="I8856" s="142"/>
      <c r="O8856" s="142"/>
    </row>
    <row r="8857" spans="9:15" x14ac:dyDescent="0.25">
      <c r="I8857" s="142"/>
      <c r="O8857" s="142"/>
    </row>
    <row r="8858" spans="9:15" x14ac:dyDescent="0.25">
      <c r="I8858" s="142"/>
      <c r="O8858" s="142"/>
    </row>
    <row r="8859" spans="9:15" x14ac:dyDescent="0.25">
      <c r="I8859" s="142"/>
      <c r="O8859" s="142"/>
    </row>
    <row r="8860" spans="9:15" x14ac:dyDescent="0.25">
      <c r="I8860" s="142"/>
      <c r="O8860" s="142"/>
    </row>
    <row r="8861" spans="9:15" x14ac:dyDescent="0.25">
      <c r="I8861" s="142"/>
      <c r="O8861" s="142"/>
    </row>
    <row r="8862" spans="9:15" x14ac:dyDescent="0.25">
      <c r="I8862" s="142"/>
      <c r="O8862" s="142"/>
    </row>
    <row r="8863" spans="9:15" x14ac:dyDescent="0.25">
      <c r="I8863" s="142"/>
      <c r="O8863" s="142"/>
    </row>
    <row r="8864" spans="9:15" x14ac:dyDescent="0.25">
      <c r="I8864" s="142"/>
      <c r="O8864" s="142"/>
    </row>
    <row r="8865" spans="9:15" x14ac:dyDescent="0.25">
      <c r="I8865" s="142"/>
      <c r="O8865" s="142"/>
    </row>
    <row r="8866" spans="9:15" x14ac:dyDescent="0.25">
      <c r="I8866" s="142"/>
      <c r="O8866" s="142"/>
    </row>
    <row r="8867" spans="9:15" x14ac:dyDescent="0.25">
      <c r="I8867" s="142"/>
      <c r="O8867" s="142"/>
    </row>
    <row r="8868" spans="9:15" x14ac:dyDescent="0.25">
      <c r="I8868" s="142"/>
      <c r="O8868" s="142"/>
    </row>
    <row r="8869" spans="9:15" x14ac:dyDescent="0.25">
      <c r="I8869" s="142"/>
      <c r="O8869" s="142"/>
    </row>
    <row r="8870" spans="9:15" x14ac:dyDescent="0.25">
      <c r="I8870" s="142"/>
      <c r="O8870" s="142"/>
    </row>
    <row r="8871" spans="9:15" x14ac:dyDescent="0.25">
      <c r="I8871" s="142"/>
      <c r="O8871" s="142"/>
    </row>
    <row r="8872" spans="9:15" x14ac:dyDescent="0.25">
      <c r="I8872" s="142"/>
      <c r="O8872" s="142"/>
    </row>
    <row r="8873" spans="9:15" x14ac:dyDescent="0.25">
      <c r="I8873" s="142"/>
      <c r="O8873" s="142"/>
    </row>
    <row r="8874" spans="9:15" x14ac:dyDescent="0.25">
      <c r="I8874" s="142"/>
      <c r="O8874" s="142"/>
    </row>
    <row r="8875" spans="9:15" x14ac:dyDescent="0.25">
      <c r="I8875" s="142"/>
      <c r="O8875" s="142"/>
    </row>
    <row r="8876" spans="9:15" x14ac:dyDescent="0.25">
      <c r="I8876" s="142"/>
      <c r="O8876" s="142"/>
    </row>
    <row r="8877" spans="9:15" x14ac:dyDescent="0.25">
      <c r="I8877" s="142"/>
      <c r="O8877" s="142"/>
    </row>
    <row r="8878" spans="9:15" x14ac:dyDescent="0.25">
      <c r="I8878" s="142"/>
      <c r="O8878" s="142"/>
    </row>
    <row r="8879" spans="9:15" x14ac:dyDescent="0.25">
      <c r="I8879" s="142"/>
      <c r="O8879" s="142"/>
    </row>
    <row r="8880" spans="9:15" x14ac:dyDescent="0.25">
      <c r="I8880" s="142"/>
      <c r="O8880" s="142"/>
    </row>
    <row r="8881" spans="9:15" x14ac:dyDescent="0.25">
      <c r="I8881" s="142"/>
      <c r="O8881" s="142"/>
    </row>
    <row r="8882" spans="9:15" x14ac:dyDescent="0.25">
      <c r="I8882" s="142"/>
      <c r="O8882" s="142"/>
    </row>
    <row r="8883" spans="9:15" x14ac:dyDescent="0.25">
      <c r="I8883" s="142"/>
      <c r="O8883" s="142"/>
    </row>
    <row r="8884" spans="9:15" x14ac:dyDescent="0.25">
      <c r="I8884" s="142"/>
      <c r="O8884" s="142"/>
    </row>
    <row r="8885" spans="9:15" x14ac:dyDescent="0.25">
      <c r="I8885" s="142"/>
      <c r="O8885" s="142"/>
    </row>
    <row r="8886" spans="9:15" x14ac:dyDescent="0.25">
      <c r="I8886" s="142"/>
      <c r="O8886" s="142"/>
    </row>
    <row r="8887" spans="9:15" x14ac:dyDescent="0.25">
      <c r="I8887" s="142"/>
      <c r="O8887" s="142"/>
    </row>
    <row r="8888" spans="9:15" x14ac:dyDescent="0.25">
      <c r="I8888" s="142"/>
      <c r="O8888" s="142"/>
    </row>
    <row r="8889" spans="9:15" x14ac:dyDescent="0.25">
      <c r="I8889" s="142"/>
      <c r="O8889" s="142"/>
    </row>
    <row r="8890" spans="9:15" x14ac:dyDescent="0.25">
      <c r="I8890" s="142"/>
      <c r="O8890" s="142"/>
    </row>
    <row r="8891" spans="9:15" x14ac:dyDescent="0.25">
      <c r="I8891" s="142"/>
      <c r="O8891" s="142"/>
    </row>
    <row r="8892" spans="9:15" x14ac:dyDescent="0.25">
      <c r="I8892" s="142"/>
      <c r="O8892" s="142"/>
    </row>
    <row r="8893" spans="9:15" x14ac:dyDescent="0.25">
      <c r="I8893" s="142"/>
      <c r="O8893" s="142"/>
    </row>
    <row r="8894" spans="9:15" x14ac:dyDescent="0.25">
      <c r="I8894" s="142"/>
      <c r="O8894" s="142"/>
    </row>
    <row r="8895" spans="9:15" x14ac:dyDescent="0.25">
      <c r="I8895" s="142"/>
      <c r="O8895" s="142"/>
    </row>
    <row r="8896" spans="9:15" x14ac:dyDescent="0.25">
      <c r="I8896" s="142"/>
      <c r="O8896" s="142"/>
    </row>
    <row r="8897" spans="9:15" x14ac:dyDescent="0.25">
      <c r="I8897" s="142"/>
      <c r="O8897" s="142"/>
    </row>
    <row r="8898" spans="9:15" x14ac:dyDescent="0.25">
      <c r="I8898" s="142"/>
      <c r="O8898" s="142"/>
    </row>
    <row r="8899" spans="9:15" x14ac:dyDescent="0.25">
      <c r="I8899" s="142"/>
      <c r="O8899" s="142"/>
    </row>
    <row r="8900" spans="9:15" x14ac:dyDescent="0.25">
      <c r="I8900" s="142"/>
      <c r="O8900" s="142"/>
    </row>
    <row r="8901" spans="9:15" x14ac:dyDescent="0.25">
      <c r="I8901" s="142"/>
      <c r="O8901" s="142"/>
    </row>
    <row r="8902" spans="9:15" x14ac:dyDescent="0.25">
      <c r="I8902" s="142"/>
      <c r="O8902" s="142"/>
    </row>
    <row r="8903" spans="9:15" x14ac:dyDescent="0.25">
      <c r="I8903" s="142"/>
      <c r="O8903" s="142"/>
    </row>
    <row r="8904" spans="9:15" x14ac:dyDescent="0.25">
      <c r="I8904" s="142"/>
      <c r="O8904" s="142"/>
    </row>
    <row r="8905" spans="9:15" x14ac:dyDescent="0.25">
      <c r="I8905" s="142"/>
      <c r="O8905" s="142"/>
    </row>
    <row r="8906" spans="9:15" x14ac:dyDescent="0.25">
      <c r="I8906" s="142"/>
      <c r="O8906" s="142"/>
    </row>
    <row r="8907" spans="9:15" x14ac:dyDescent="0.25">
      <c r="I8907" s="142"/>
      <c r="O8907" s="142"/>
    </row>
    <row r="8908" spans="9:15" x14ac:dyDescent="0.25">
      <c r="I8908" s="142"/>
      <c r="O8908" s="142"/>
    </row>
    <row r="8909" spans="9:15" x14ac:dyDescent="0.25">
      <c r="I8909" s="142"/>
      <c r="O8909" s="142"/>
    </row>
    <row r="8910" spans="9:15" x14ac:dyDescent="0.25">
      <c r="I8910" s="142"/>
      <c r="O8910" s="142"/>
    </row>
    <row r="8911" spans="9:15" x14ac:dyDescent="0.25">
      <c r="I8911" s="142"/>
      <c r="O8911" s="142"/>
    </row>
    <row r="8912" spans="9:15" x14ac:dyDescent="0.25">
      <c r="I8912" s="142"/>
      <c r="O8912" s="142"/>
    </row>
    <row r="8913" spans="9:15" x14ac:dyDescent="0.25">
      <c r="I8913" s="142"/>
      <c r="O8913" s="142"/>
    </row>
    <row r="8914" spans="9:15" x14ac:dyDescent="0.25">
      <c r="I8914" s="142"/>
      <c r="O8914" s="142"/>
    </row>
    <row r="8915" spans="9:15" x14ac:dyDescent="0.25">
      <c r="I8915" s="142"/>
      <c r="O8915" s="142"/>
    </row>
    <row r="8916" spans="9:15" x14ac:dyDescent="0.25">
      <c r="I8916" s="142"/>
      <c r="O8916" s="142"/>
    </row>
    <row r="8917" spans="9:15" x14ac:dyDescent="0.25">
      <c r="I8917" s="142"/>
      <c r="O8917" s="142"/>
    </row>
    <row r="8918" spans="9:15" x14ac:dyDescent="0.25">
      <c r="I8918" s="142"/>
      <c r="O8918" s="142"/>
    </row>
    <row r="8919" spans="9:15" x14ac:dyDescent="0.25">
      <c r="I8919" s="142"/>
      <c r="O8919" s="142"/>
    </row>
    <row r="8920" spans="9:15" x14ac:dyDescent="0.25">
      <c r="I8920" s="142"/>
      <c r="O8920" s="142"/>
    </row>
    <row r="8921" spans="9:15" x14ac:dyDescent="0.25">
      <c r="I8921" s="142"/>
      <c r="O8921" s="142"/>
    </row>
    <row r="8922" spans="9:15" x14ac:dyDescent="0.25">
      <c r="I8922" s="142"/>
      <c r="O8922" s="142"/>
    </row>
    <row r="8923" spans="9:15" x14ac:dyDescent="0.25">
      <c r="I8923" s="142"/>
      <c r="O8923" s="142"/>
    </row>
    <row r="8924" spans="9:15" x14ac:dyDescent="0.25">
      <c r="I8924" s="142"/>
      <c r="O8924" s="142"/>
    </row>
    <row r="8925" spans="9:15" x14ac:dyDescent="0.25">
      <c r="I8925" s="142"/>
      <c r="O8925" s="142"/>
    </row>
    <row r="8926" spans="9:15" x14ac:dyDescent="0.25">
      <c r="I8926" s="142"/>
      <c r="O8926" s="142"/>
    </row>
    <row r="8927" spans="9:15" x14ac:dyDescent="0.25">
      <c r="I8927" s="142"/>
      <c r="O8927" s="142"/>
    </row>
    <row r="8928" spans="9:15" x14ac:dyDescent="0.25">
      <c r="I8928" s="142"/>
      <c r="O8928" s="142"/>
    </row>
    <row r="8929" spans="9:15" x14ac:dyDescent="0.25">
      <c r="I8929" s="142"/>
      <c r="O8929" s="142"/>
    </row>
    <row r="8930" spans="9:15" x14ac:dyDescent="0.25">
      <c r="I8930" s="142"/>
      <c r="O8930" s="142"/>
    </row>
    <row r="8931" spans="9:15" x14ac:dyDescent="0.25">
      <c r="I8931" s="142"/>
      <c r="O8931" s="142"/>
    </row>
    <row r="8932" spans="9:15" x14ac:dyDescent="0.25">
      <c r="I8932" s="142"/>
      <c r="O8932" s="142"/>
    </row>
    <row r="8933" spans="9:15" x14ac:dyDescent="0.25">
      <c r="I8933" s="142"/>
      <c r="O8933" s="142"/>
    </row>
    <row r="8934" spans="9:15" x14ac:dyDescent="0.25">
      <c r="I8934" s="142"/>
      <c r="O8934" s="142"/>
    </row>
    <row r="8935" spans="9:15" x14ac:dyDescent="0.25">
      <c r="I8935" s="142"/>
      <c r="O8935" s="142"/>
    </row>
    <row r="8936" spans="9:15" x14ac:dyDescent="0.25">
      <c r="I8936" s="142"/>
      <c r="O8936" s="142"/>
    </row>
    <row r="8937" spans="9:15" x14ac:dyDescent="0.25">
      <c r="I8937" s="142"/>
      <c r="O8937" s="142"/>
    </row>
    <row r="8938" spans="9:15" x14ac:dyDescent="0.25">
      <c r="I8938" s="142"/>
      <c r="O8938" s="142"/>
    </row>
    <row r="8939" spans="9:15" x14ac:dyDescent="0.25">
      <c r="I8939" s="142"/>
      <c r="O8939" s="142"/>
    </row>
    <row r="8940" spans="9:15" x14ac:dyDescent="0.25">
      <c r="I8940" s="142"/>
      <c r="O8940" s="142"/>
    </row>
    <row r="8941" spans="9:15" x14ac:dyDescent="0.25">
      <c r="I8941" s="142"/>
      <c r="O8941" s="142"/>
    </row>
    <row r="8942" spans="9:15" x14ac:dyDescent="0.25">
      <c r="I8942" s="142"/>
      <c r="O8942" s="142"/>
    </row>
    <row r="8943" spans="9:15" x14ac:dyDescent="0.25">
      <c r="I8943" s="142"/>
      <c r="O8943" s="142"/>
    </row>
    <row r="8944" spans="9:15" x14ac:dyDescent="0.25">
      <c r="I8944" s="142"/>
      <c r="O8944" s="142"/>
    </row>
    <row r="8945" spans="9:15" x14ac:dyDescent="0.25">
      <c r="I8945" s="142"/>
      <c r="O8945" s="142"/>
    </row>
    <row r="8946" spans="9:15" x14ac:dyDescent="0.25">
      <c r="I8946" s="142"/>
      <c r="O8946" s="142"/>
    </row>
    <row r="8947" spans="9:15" x14ac:dyDescent="0.25">
      <c r="I8947" s="142"/>
      <c r="O8947" s="142"/>
    </row>
    <row r="8948" spans="9:15" x14ac:dyDescent="0.25">
      <c r="I8948" s="142"/>
      <c r="O8948" s="142"/>
    </row>
    <row r="8949" spans="9:15" x14ac:dyDescent="0.25">
      <c r="I8949" s="142"/>
      <c r="O8949" s="142"/>
    </row>
    <row r="8950" spans="9:15" x14ac:dyDescent="0.25">
      <c r="I8950" s="142"/>
      <c r="O8950" s="142"/>
    </row>
    <row r="8951" spans="9:15" x14ac:dyDescent="0.25">
      <c r="I8951" s="142"/>
      <c r="O8951" s="142"/>
    </row>
    <row r="8952" spans="9:15" x14ac:dyDescent="0.25">
      <c r="I8952" s="142"/>
      <c r="O8952" s="142"/>
    </row>
    <row r="8953" spans="9:15" x14ac:dyDescent="0.25">
      <c r="I8953" s="142"/>
      <c r="O8953" s="142"/>
    </row>
    <row r="8954" spans="9:15" x14ac:dyDescent="0.25">
      <c r="I8954" s="142"/>
      <c r="O8954" s="142"/>
    </row>
    <row r="8955" spans="9:15" x14ac:dyDescent="0.25">
      <c r="I8955" s="142"/>
      <c r="O8955" s="142"/>
    </row>
    <row r="8956" spans="9:15" x14ac:dyDescent="0.25">
      <c r="I8956" s="142"/>
      <c r="O8956" s="142"/>
    </row>
    <row r="8957" spans="9:15" x14ac:dyDescent="0.25">
      <c r="I8957" s="142"/>
      <c r="O8957" s="142"/>
    </row>
    <row r="8958" spans="9:15" x14ac:dyDescent="0.25">
      <c r="I8958" s="142"/>
      <c r="O8958" s="142"/>
    </row>
    <row r="8959" spans="9:15" x14ac:dyDescent="0.25">
      <c r="I8959" s="142"/>
      <c r="O8959" s="142"/>
    </row>
    <row r="8960" spans="9:15" x14ac:dyDescent="0.25">
      <c r="I8960" s="142"/>
      <c r="O8960" s="142"/>
    </row>
    <row r="8961" spans="9:15" x14ac:dyDescent="0.25">
      <c r="I8961" s="142"/>
      <c r="O8961" s="142"/>
    </row>
    <row r="8962" spans="9:15" x14ac:dyDescent="0.25">
      <c r="I8962" s="142"/>
      <c r="O8962" s="142"/>
    </row>
    <row r="8963" spans="9:15" x14ac:dyDescent="0.25">
      <c r="I8963" s="142"/>
      <c r="O8963" s="142"/>
    </row>
    <row r="8964" spans="9:15" x14ac:dyDescent="0.25">
      <c r="I8964" s="142"/>
      <c r="O8964" s="142"/>
    </row>
    <row r="8965" spans="9:15" x14ac:dyDescent="0.25">
      <c r="I8965" s="142"/>
      <c r="O8965" s="142"/>
    </row>
    <row r="8966" spans="9:15" x14ac:dyDescent="0.25">
      <c r="I8966" s="142"/>
      <c r="O8966" s="142"/>
    </row>
    <row r="8967" spans="9:15" x14ac:dyDescent="0.25">
      <c r="I8967" s="142"/>
      <c r="O8967" s="142"/>
    </row>
    <row r="8968" spans="9:15" x14ac:dyDescent="0.25">
      <c r="I8968" s="142"/>
      <c r="O8968" s="142"/>
    </row>
    <row r="8969" spans="9:15" x14ac:dyDescent="0.25">
      <c r="I8969" s="142"/>
      <c r="O8969" s="142"/>
    </row>
    <row r="8970" spans="9:15" x14ac:dyDescent="0.25">
      <c r="I8970" s="142"/>
      <c r="O8970" s="142"/>
    </row>
    <row r="8971" spans="9:15" x14ac:dyDescent="0.25">
      <c r="I8971" s="142"/>
      <c r="O8971" s="142"/>
    </row>
    <row r="8972" spans="9:15" x14ac:dyDescent="0.25">
      <c r="I8972" s="142"/>
      <c r="O8972" s="142"/>
    </row>
    <row r="8973" spans="9:15" x14ac:dyDescent="0.25">
      <c r="I8973" s="142"/>
      <c r="O8973" s="142"/>
    </row>
    <row r="8974" spans="9:15" x14ac:dyDescent="0.25">
      <c r="I8974" s="142"/>
      <c r="O8974" s="142"/>
    </row>
    <row r="8975" spans="9:15" x14ac:dyDescent="0.25">
      <c r="I8975" s="142"/>
      <c r="O8975" s="142"/>
    </row>
    <row r="8976" spans="9:15" x14ac:dyDescent="0.25">
      <c r="I8976" s="142"/>
      <c r="O8976" s="142"/>
    </row>
    <row r="8977" spans="9:15" x14ac:dyDescent="0.25">
      <c r="I8977" s="142"/>
      <c r="O8977" s="142"/>
    </row>
    <row r="8978" spans="9:15" x14ac:dyDescent="0.25">
      <c r="I8978" s="142"/>
      <c r="O8978" s="142"/>
    </row>
    <row r="8979" spans="9:15" x14ac:dyDescent="0.25">
      <c r="I8979" s="142"/>
      <c r="O8979" s="142"/>
    </row>
    <row r="8980" spans="9:15" x14ac:dyDescent="0.25">
      <c r="I8980" s="142"/>
      <c r="O8980" s="142"/>
    </row>
    <row r="8981" spans="9:15" x14ac:dyDescent="0.25">
      <c r="I8981" s="142"/>
      <c r="O8981" s="142"/>
    </row>
    <row r="8982" spans="9:15" x14ac:dyDescent="0.25">
      <c r="I8982" s="142"/>
      <c r="O8982" s="142"/>
    </row>
    <row r="8983" spans="9:15" x14ac:dyDescent="0.25">
      <c r="I8983" s="142"/>
      <c r="O8983" s="142"/>
    </row>
    <row r="8984" spans="9:15" x14ac:dyDescent="0.25">
      <c r="I8984" s="142"/>
      <c r="O8984" s="142"/>
    </row>
    <row r="8985" spans="9:15" x14ac:dyDescent="0.25">
      <c r="I8985" s="142"/>
      <c r="O8985" s="142"/>
    </row>
    <row r="8986" spans="9:15" x14ac:dyDescent="0.25">
      <c r="I8986" s="142"/>
      <c r="O8986" s="142"/>
    </row>
    <row r="8987" spans="9:15" x14ac:dyDescent="0.25">
      <c r="I8987" s="142"/>
      <c r="O8987" s="142"/>
    </row>
    <row r="8988" spans="9:15" x14ac:dyDescent="0.25">
      <c r="I8988" s="142"/>
      <c r="O8988" s="142"/>
    </row>
    <row r="8989" spans="9:15" x14ac:dyDescent="0.25">
      <c r="I8989" s="142"/>
      <c r="O8989" s="142"/>
    </row>
    <row r="8990" spans="9:15" x14ac:dyDescent="0.25">
      <c r="I8990" s="142"/>
      <c r="O8990" s="142"/>
    </row>
    <row r="8991" spans="9:15" x14ac:dyDescent="0.25">
      <c r="I8991" s="142"/>
      <c r="O8991" s="142"/>
    </row>
    <row r="8992" spans="9:15" x14ac:dyDescent="0.25">
      <c r="I8992" s="142"/>
      <c r="O8992" s="142"/>
    </row>
    <row r="8993" spans="9:15" x14ac:dyDescent="0.25">
      <c r="I8993" s="142"/>
      <c r="O8993" s="142"/>
    </row>
    <row r="8994" spans="9:15" x14ac:dyDescent="0.25">
      <c r="I8994" s="142"/>
      <c r="O8994" s="142"/>
    </row>
    <row r="8995" spans="9:15" x14ac:dyDescent="0.25">
      <c r="I8995" s="142"/>
      <c r="O8995" s="142"/>
    </row>
    <row r="8996" spans="9:15" x14ac:dyDescent="0.25">
      <c r="I8996" s="142"/>
      <c r="O8996" s="142"/>
    </row>
    <row r="8997" spans="9:15" x14ac:dyDescent="0.25">
      <c r="I8997" s="142"/>
      <c r="O8997" s="142"/>
    </row>
    <row r="8998" spans="9:15" x14ac:dyDescent="0.25">
      <c r="I8998" s="142"/>
      <c r="O8998" s="142"/>
    </row>
    <row r="8999" spans="9:15" x14ac:dyDescent="0.25">
      <c r="I8999" s="142"/>
      <c r="O8999" s="142"/>
    </row>
    <row r="9000" spans="9:15" x14ac:dyDescent="0.25">
      <c r="I9000" s="142"/>
      <c r="O9000" s="142"/>
    </row>
    <row r="9001" spans="9:15" x14ac:dyDescent="0.25">
      <c r="I9001" s="142"/>
      <c r="O9001" s="142"/>
    </row>
    <row r="9002" spans="9:15" x14ac:dyDescent="0.25">
      <c r="I9002" s="142"/>
      <c r="O9002" s="142"/>
    </row>
    <row r="9003" spans="9:15" x14ac:dyDescent="0.25">
      <c r="I9003" s="142"/>
      <c r="O9003" s="142"/>
    </row>
    <row r="9004" spans="9:15" x14ac:dyDescent="0.25">
      <c r="I9004" s="142"/>
      <c r="O9004" s="142"/>
    </row>
    <row r="9005" spans="9:15" x14ac:dyDescent="0.25">
      <c r="I9005" s="142"/>
      <c r="O9005" s="142"/>
    </row>
    <row r="9006" spans="9:15" x14ac:dyDescent="0.25">
      <c r="I9006" s="142"/>
      <c r="O9006" s="142"/>
    </row>
    <row r="9007" spans="9:15" x14ac:dyDescent="0.25">
      <c r="I9007" s="142"/>
      <c r="O9007" s="142"/>
    </row>
    <row r="9008" spans="9:15" x14ac:dyDescent="0.25">
      <c r="I9008" s="142"/>
      <c r="O9008" s="142"/>
    </row>
    <row r="9009" spans="9:15" x14ac:dyDescent="0.25">
      <c r="I9009" s="142"/>
      <c r="O9009" s="142"/>
    </row>
    <row r="9010" spans="9:15" x14ac:dyDescent="0.25">
      <c r="I9010" s="142"/>
      <c r="O9010" s="142"/>
    </row>
    <row r="9011" spans="9:15" x14ac:dyDescent="0.25">
      <c r="I9011" s="142"/>
      <c r="O9011" s="142"/>
    </row>
    <row r="9012" spans="9:15" x14ac:dyDescent="0.25">
      <c r="I9012" s="142"/>
      <c r="O9012" s="142"/>
    </row>
    <row r="9013" spans="9:15" x14ac:dyDescent="0.25">
      <c r="I9013" s="142"/>
      <c r="O9013" s="142"/>
    </row>
    <row r="9014" spans="9:15" x14ac:dyDescent="0.25">
      <c r="I9014" s="142"/>
      <c r="O9014" s="142"/>
    </row>
    <row r="9015" spans="9:15" x14ac:dyDescent="0.25">
      <c r="I9015" s="142"/>
      <c r="O9015" s="142"/>
    </row>
    <row r="9016" spans="9:15" x14ac:dyDescent="0.25">
      <c r="I9016" s="142"/>
      <c r="O9016" s="142"/>
    </row>
    <row r="9017" spans="9:15" x14ac:dyDescent="0.25">
      <c r="I9017" s="142"/>
      <c r="O9017" s="142"/>
    </row>
    <row r="9018" spans="9:15" x14ac:dyDescent="0.25">
      <c r="I9018" s="142"/>
      <c r="O9018" s="142"/>
    </row>
    <row r="9019" spans="9:15" x14ac:dyDescent="0.25">
      <c r="I9019" s="142"/>
      <c r="O9019" s="142"/>
    </row>
    <row r="9020" spans="9:15" x14ac:dyDescent="0.25">
      <c r="I9020" s="142"/>
      <c r="O9020" s="142"/>
    </row>
    <row r="9021" spans="9:15" x14ac:dyDescent="0.25">
      <c r="I9021" s="142"/>
      <c r="O9021" s="142"/>
    </row>
    <row r="9022" spans="9:15" x14ac:dyDescent="0.25">
      <c r="I9022" s="142"/>
      <c r="O9022" s="142"/>
    </row>
    <row r="9023" spans="9:15" x14ac:dyDescent="0.25">
      <c r="I9023" s="142"/>
      <c r="O9023" s="142"/>
    </row>
    <row r="9024" spans="9:15" x14ac:dyDescent="0.25">
      <c r="I9024" s="142"/>
      <c r="O9024" s="142"/>
    </row>
    <row r="9025" spans="9:15" x14ac:dyDescent="0.25">
      <c r="I9025" s="142"/>
      <c r="O9025" s="142"/>
    </row>
    <row r="9026" spans="9:15" x14ac:dyDescent="0.25">
      <c r="I9026" s="142"/>
      <c r="O9026" s="142"/>
    </row>
    <row r="9027" spans="9:15" x14ac:dyDescent="0.25">
      <c r="I9027" s="142"/>
      <c r="O9027" s="142"/>
    </row>
    <row r="9028" spans="9:15" x14ac:dyDescent="0.25">
      <c r="I9028" s="142"/>
      <c r="O9028" s="142"/>
    </row>
    <row r="9029" spans="9:15" x14ac:dyDescent="0.25">
      <c r="I9029" s="142"/>
      <c r="O9029" s="142"/>
    </row>
    <row r="9030" spans="9:15" x14ac:dyDescent="0.25">
      <c r="I9030" s="142"/>
      <c r="O9030" s="142"/>
    </row>
    <row r="9031" spans="9:15" x14ac:dyDescent="0.25">
      <c r="I9031" s="142"/>
      <c r="O9031" s="142"/>
    </row>
    <row r="9032" spans="9:15" x14ac:dyDescent="0.25">
      <c r="I9032" s="142"/>
      <c r="O9032" s="142"/>
    </row>
    <row r="9033" spans="9:15" x14ac:dyDescent="0.25">
      <c r="I9033" s="142"/>
      <c r="O9033" s="142"/>
    </row>
    <row r="9034" spans="9:15" x14ac:dyDescent="0.25">
      <c r="I9034" s="142"/>
      <c r="O9034" s="142"/>
    </row>
    <row r="9035" spans="9:15" x14ac:dyDescent="0.25">
      <c r="I9035" s="142"/>
      <c r="O9035" s="142"/>
    </row>
    <row r="9036" spans="9:15" x14ac:dyDescent="0.25">
      <c r="I9036" s="142"/>
      <c r="O9036" s="142"/>
    </row>
    <row r="9037" spans="9:15" x14ac:dyDescent="0.25">
      <c r="I9037" s="142"/>
      <c r="O9037" s="142"/>
    </row>
    <row r="9038" spans="9:15" x14ac:dyDescent="0.25">
      <c r="I9038" s="142"/>
      <c r="O9038" s="142"/>
    </row>
    <row r="9039" spans="9:15" x14ac:dyDescent="0.25">
      <c r="I9039" s="142"/>
      <c r="O9039" s="142"/>
    </row>
    <row r="9040" spans="9:15" x14ac:dyDescent="0.25">
      <c r="I9040" s="142"/>
      <c r="O9040" s="142"/>
    </row>
    <row r="9041" spans="9:15" x14ac:dyDescent="0.25">
      <c r="I9041" s="142"/>
      <c r="O9041" s="142"/>
    </row>
    <row r="9042" spans="9:15" x14ac:dyDescent="0.25">
      <c r="I9042" s="142"/>
      <c r="O9042" s="142"/>
    </row>
    <row r="9043" spans="9:15" x14ac:dyDescent="0.25">
      <c r="I9043" s="142"/>
      <c r="O9043" s="142"/>
    </row>
    <row r="9044" spans="9:15" x14ac:dyDescent="0.25">
      <c r="I9044" s="142"/>
      <c r="O9044" s="142"/>
    </row>
    <row r="9045" spans="9:15" x14ac:dyDescent="0.25">
      <c r="I9045" s="142"/>
      <c r="O9045" s="142"/>
    </row>
    <row r="9046" spans="9:15" x14ac:dyDescent="0.25">
      <c r="I9046" s="142"/>
      <c r="O9046" s="142"/>
    </row>
    <row r="9047" spans="9:15" x14ac:dyDescent="0.25">
      <c r="I9047" s="142"/>
      <c r="O9047" s="142"/>
    </row>
    <row r="9048" spans="9:15" x14ac:dyDescent="0.25">
      <c r="I9048" s="142"/>
      <c r="O9048" s="142"/>
    </row>
    <row r="9049" spans="9:15" x14ac:dyDescent="0.25">
      <c r="I9049" s="142"/>
      <c r="O9049" s="142"/>
    </row>
    <row r="9050" spans="9:15" x14ac:dyDescent="0.25">
      <c r="I9050" s="142"/>
      <c r="O9050" s="142"/>
    </row>
    <row r="9051" spans="9:15" x14ac:dyDescent="0.25">
      <c r="I9051" s="142"/>
      <c r="O9051" s="142"/>
    </row>
    <row r="9052" spans="9:15" x14ac:dyDescent="0.25">
      <c r="I9052" s="142"/>
      <c r="O9052" s="142"/>
    </row>
    <row r="9053" spans="9:15" x14ac:dyDescent="0.25">
      <c r="I9053" s="142"/>
      <c r="O9053" s="142"/>
    </row>
    <row r="9054" spans="9:15" x14ac:dyDescent="0.25">
      <c r="I9054" s="142"/>
      <c r="O9054" s="142"/>
    </row>
    <row r="9055" spans="9:15" x14ac:dyDescent="0.25">
      <c r="I9055" s="142"/>
      <c r="O9055" s="142"/>
    </row>
    <row r="9056" spans="9:15" x14ac:dyDescent="0.25">
      <c r="I9056" s="142"/>
      <c r="O9056" s="142"/>
    </row>
    <row r="9057" spans="9:15" x14ac:dyDescent="0.25">
      <c r="I9057" s="142"/>
      <c r="O9057" s="142"/>
    </row>
    <row r="9058" spans="9:15" x14ac:dyDescent="0.25">
      <c r="I9058" s="142"/>
      <c r="O9058" s="142"/>
    </row>
    <row r="9059" spans="9:15" x14ac:dyDescent="0.25">
      <c r="I9059" s="142"/>
      <c r="O9059" s="142"/>
    </row>
    <row r="9060" spans="9:15" x14ac:dyDescent="0.25">
      <c r="I9060" s="142"/>
      <c r="O9060" s="142"/>
    </row>
    <row r="9061" spans="9:15" x14ac:dyDescent="0.25">
      <c r="I9061" s="142"/>
      <c r="O9061" s="142"/>
    </row>
    <row r="9062" spans="9:15" x14ac:dyDescent="0.25">
      <c r="I9062" s="142"/>
      <c r="O9062" s="142"/>
    </row>
    <row r="9063" spans="9:15" x14ac:dyDescent="0.25">
      <c r="I9063" s="142"/>
      <c r="O9063" s="142"/>
    </row>
    <row r="9064" spans="9:15" x14ac:dyDescent="0.25">
      <c r="I9064" s="142"/>
      <c r="O9064" s="142"/>
    </row>
    <row r="9065" spans="9:15" x14ac:dyDescent="0.25">
      <c r="I9065" s="142"/>
      <c r="O9065" s="142"/>
    </row>
    <row r="9066" spans="9:15" x14ac:dyDescent="0.25">
      <c r="I9066" s="142"/>
      <c r="O9066" s="142"/>
    </row>
    <row r="9067" spans="9:15" x14ac:dyDescent="0.25">
      <c r="I9067" s="142"/>
      <c r="O9067" s="142"/>
    </row>
    <row r="9068" spans="9:15" x14ac:dyDescent="0.25">
      <c r="I9068" s="142"/>
      <c r="O9068" s="142"/>
    </row>
    <row r="9069" spans="9:15" x14ac:dyDescent="0.25">
      <c r="I9069" s="142"/>
      <c r="O9069" s="142"/>
    </row>
    <row r="9070" spans="9:15" x14ac:dyDescent="0.25">
      <c r="I9070" s="142"/>
      <c r="O9070" s="142"/>
    </row>
    <row r="9071" spans="9:15" x14ac:dyDescent="0.25">
      <c r="I9071" s="142"/>
      <c r="O9071" s="142"/>
    </row>
    <row r="9072" spans="9:15" x14ac:dyDescent="0.25">
      <c r="I9072" s="142"/>
      <c r="O9072" s="142"/>
    </row>
    <row r="9073" spans="9:15" x14ac:dyDescent="0.25">
      <c r="I9073" s="142"/>
      <c r="O9073" s="142"/>
    </row>
    <row r="9074" spans="9:15" x14ac:dyDescent="0.25">
      <c r="I9074" s="142"/>
      <c r="O9074" s="142"/>
    </row>
    <row r="9075" spans="9:15" x14ac:dyDescent="0.25">
      <c r="I9075" s="142"/>
      <c r="O9075" s="142"/>
    </row>
    <row r="9076" spans="9:15" x14ac:dyDescent="0.25">
      <c r="I9076" s="142"/>
      <c r="O9076" s="142"/>
    </row>
    <row r="9077" spans="9:15" x14ac:dyDescent="0.25">
      <c r="I9077" s="142"/>
      <c r="O9077" s="142"/>
    </row>
    <row r="9078" spans="9:15" x14ac:dyDescent="0.25">
      <c r="I9078" s="142"/>
      <c r="O9078" s="142"/>
    </row>
    <row r="9079" spans="9:15" x14ac:dyDescent="0.25">
      <c r="I9079" s="142"/>
      <c r="O9079" s="142"/>
    </row>
    <row r="9080" spans="9:15" x14ac:dyDescent="0.25">
      <c r="I9080" s="142"/>
      <c r="O9080" s="142"/>
    </row>
    <row r="9081" spans="9:15" x14ac:dyDescent="0.25">
      <c r="I9081" s="142"/>
      <c r="O9081" s="142"/>
    </row>
    <row r="9082" spans="9:15" x14ac:dyDescent="0.25">
      <c r="I9082" s="142"/>
      <c r="O9082" s="142"/>
    </row>
    <row r="9083" spans="9:15" x14ac:dyDescent="0.25">
      <c r="I9083" s="142"/>
      <c r="O9083" s="142"/>
    </row>
    <row r="9084" spans="9:15" x14ac:dyDescent="0.25">
      <c r="I9084" s="142"/>
      <c r="O9084" s="142"/>
    </row>
    <row r="9085" spans="9:15" x14ac:dyDescent="0.25">
      <c r="I9085" s="142"/>
      <c r="O9085" s="142"/>
    </row>
    <row r="9086" spans="9:15" x14ac:dyDescent="0.25">
      <c r="I9086" s="142"/>
      <c r="O9086" s="142"/>
    </row>
    <row r="9087" spans="9:15" x14ac:dyDescent="0.25">
      <c r="I9087" s="142"/>
      <c r="O9087" s="142"/>
    </row>
    <row r="9088" spans="9:15" x14ac:dyDescent="0.25">
      <c r="I9088" s="142"/>
      <c r="O9088" s="142"/>
    </row>
    <row r="9089" spans="9:15" x14ac:dyDescent="0.25">
      <c r="I9089" s="142"/>
      <c r="O9089" s="142"/>
    </row>
    <row r="9090" spans="9:15" x14ac:dyDescent="0.25">
      <c r="I9090" s="142"/>
      <c r="O9090" s="142"/>
    </row>
    <row r="9091" spans="9:15" x14ac:dyDescent="0.25">
      <c r="I9091" s="142"/>
      <c r="O9091" s="142"/>
    </row>
    <row r="9092" spans="9:15" x14ac:dyDescent="0.25">
      <c r="I9092" s="142"/>
      <c r="O9092" s="142"/>
    </row>
    <row r="9093" spans="9:15" x14ac:dyDescent="0.25">
      <c r="I9093" s="142"/>
      <c r="O9093" s="142"/>
    </row>
    <row r="9094" spans="9:15" x14ac:dyDescent="0.25">
      <c r="I9094" s="142"/>
      <c r="O9094" s="142"/>
    </row>
    <row r="9095" spans="9:15" x14ac:dyDescent="0.25">
      <c r="I9095" s="142"/>
      <c r="O9095" s="142"/>
    </row>
    <row r="9096" spans="9:15" x14ac:dyDescent="0.25">
      <c r="I9096" s="142"/>
      <c r="O9096" s="142"/>
    </row>
    <row r="9097" spans="9:15" x14ac:dyDescent="0.25">
      <c r="I9097" s="142"/>
      <c r="O9097" s="142"/>
    </row>
    <row r="9098" spans="9:15" x14ac:dyDescent="0.25">
      <c r="I9098" s="142"/>
      <c r="O9098" s="142"/>
    </row>
    <row r="9099" spans="9:15" x14ac:dyDescent="0.25">
      <c r="I9099" s="142"/>
      <c r="O9099" s="142"/>
    </row>
    <row r="9100" spans="9:15" x14ac:dyDescent="0.25">
      <c r="I9100" s="142"/>
      <c r="O9100" s="142"/>
    </row>
    <row r="9101" spans="9:15" x14ac:dyDescent="0.25">
      <c r="I9101" s="142"/>
      <c r="O9101" s="142"/>
    </row>
    <row r="9102" spans="9:15" x14ac:dyDescent="0.25">
      <c r="I9102" s="142"/>
      <c r="O9102" s="142"/>
    </row>
    <row r="9103" spans="9:15" x14ac:dyDescent="0.25">
      <c r="I9103" s="142"/>
      <c r="O9103" s="142"/>
    </row>
    <row r="9104" spans="9:15" x14ac:dyDescent="0.25">
      <c r="I9104" s="142"/>
      <c r="O9104" s="142"/>
    </row>
    <row r="9105" spans="9:15" x14ac:dyDescent="0.25">
      <c r="I9105" s="142"/>
      <c r="O9105" s="142"/>
    </row>
    <row r="9106" spans="9:15" x14ac:dyDescent="0.25">
      <c r="I9106" s="142"/>
      <c r="O9106" s="142"/>
    </row>
    <row r="9107" spans="9:15" x14ac:dyDescent="0.25">
      <c r="I9107" s="142"/>
      <c r="O9107" s="142"/>
    </row>
    <row r="9108" spans="9:15" x14ac:dyDescent="0.25">
      <c r="I9108" s="142"/>
      <c r="O9108" s="142"/>
    </row>
    <row r="9109" spans="9:15" x14ac:dyDescent="0.25">
      <c r="I9109" s="142"/>
      <c r="O9109" s="142"/>
    </row>
    <row r="9110" spans="9:15" x14ac:dyDescent="0.25">
      <c r="I9110" s="142"/>
      <c r="O9110" s="142"/>
    </row>
    <row r="9111" spans="9:15" x14ac:dyDescent="0.25">
      <c r="I9111" s="142"/>
      <c r="O9111" s="142"/>
    </row>
    <row r="9112" spans="9:15" x14ac:dyDescent="0.25">
      <c r="I9112" s="142"/>
      <c r="O9112" s="142"/>
    </row>
    <row r="9113" spans="9:15" x14ac:dyDescent="0.25">
      <c r="I9113" s="142"/>
      <c r="O9113" s="142"/>
    </row>
    <row r="9114" spans="9:15" x14ac:dyDescent="0.25">
      <c r="I9114" s="142"/>
      <c r="O9114" s="142"/>
    </row>
    <row r="9115" spans="9:15" x14ac:dyDescent="0.25">
      <c r="I9115" s="142"/>
      <c r="O9115" s="142"/>
    </row>
    <row r="9116" spans="9:15" x14ac:dyDescent="0.25">
      <c r="I9116" s="142"/>
      <c r="O9116" s="142"/>
    </row>
    <row r="9117" spans="9:15" x14ac:dyDescent="0.25">
      <c r="I9117" s="142"/>
      <c r="O9117" s="142"/>
    </row>
    <row r="9118" spans="9:15" x14ac:dyDescent="0.25">
      <c r="I9118" s="142"/>
      <c r="O9118" s="142"/>
    </row>
    <row r="9119" spans="9:15" x14ac:dyDescent="0.25">
      <c r="I9119" s="142"/>
      <c r="O9119" s="142"/>
    </row>
    <row r="9120" spans="9:15" x14ac:dyDescent="0.25">
      <c r="I9120" s="142"/>
      <c r="O9120" s="142"/>
    </row>
    <row r="9121" spans="9:15" x14ac:dyDescent="0.25">
      <c r="I9121" s="142"/>
      <c r="O9121" s="142"/>
    </row>
    <row r="9122" spans="9:15" x14ac:dyDescent="0.25">
      <c r="I9122" s="142"/>
      <c r="O9122" s="142"/>
    </row>
    <row r="9123" spans="9:15" x14ac:dyDescent="0.25">
      <c r="I9123" s="142"/>
      <c r="O9123" s="142"/>
    </row>
    <row r="9124" spans="9:15" x14ac:dyDescent="0.25">
      <c r="I9124" s="142"/>
      <c r="O9124" s="142"/>
    </row>
    <row r="9125" spans="9:15" x14ac:dyDescent="0.25">
      <c r="I9125" s="142"/>
      <c r="O9125" s="142"/>
    </row>
    <row r="9126" spans="9:15" x14ac:dyDescent="0.25">
      <c r="I9126" s="142"/>
      <c r="O9126" s="142"/>
    </row>
    <row r="9127" spans="9:15" x14ac:dyDescent="0.25">
      <c r="I9127" s="142"/>
      <c r="O9127" s="142"/>
    </row>
    <row r="9128" spans="9:15" x14ac:dyDescent="0.25">
      <c r="I9128" s="142"/>
      <c r="O9128" s="142"/>
    </row>
    <row r="9129" spans="9:15" x14ac:dyDescent="0.25">
      <c r="I9129" s="142"/>
      <c r="O9129" s="142"/>
    </row>
    <row r="9130" spans="9:15" x14ac:dyDescent="0.25">
      <c r="I9130" s="142"/>
      <c r="O9130" s="142"/>
    </row>
    <row r="9131" spans="9:15" x14ac:dyDescent="0.25">
      <c r="I9131" s="142"/>
      <c r="O9131" s="142"/>
    </row>
    <row r="9132" spans="9:15" x14ac:dyDescent="0.25">
      <c r="I9132" s="142"/>
      <c r="O9132" s="142"/>
    </row>
    <row r="9133" spans="9:15" x14ac:dyDescent="0.25">
      <c r="I9133" s="142"/>
      <c r="O9133" s="142"/>
    </row>
    <row r="9134" spans="9:15" x14ac:dyDescent="0.25">
      <c r="I9134" s="142"/>
      <c r="O9134" s="142"/>
    </row>
    <row r="9135" spans="9:15" x14ac:dyDescent="0.25">
      <c r="I9135" s="142"/>
      <c r="O9135" s="142"/>
    </row>
    <row r="9136" spans="9:15" x14ac:dyDescent="0.25">
      <c r="I9136" s="142"/>
      <c r="O9136" s="142"/>
    </row>
    <row r="9137" spans="9:15" x14ac:dyDescent="0.25">
      <c r="I9137" s="142"/>
      <c r="O9137" s="142"/>
    </row>
    <row r="9138" spans="9:15" x14ac:dyDescent="0.25">
      <c r="I9138" s="142"/>
      <c r="O9138" s="142"/>
    </row>
    <row r="9139" spans="9:15" x14ac:dyDescent="0.25">
      <c r="I9139" s="142"/>
      <c r="O9139" s="142"/>
    </row>
    <row r="9140" spans="9:15" x14ac:dyDescent="0.25">
      <c r="I9140" s="142"/>
      <c r="O9140" s="142"/>
    </row>
    <row r="9141" spans="9:15" x14ac:dyDescent="0.25">
      <c r="I9141" s="142"/>
      <c r="O9141" s="142"/>
    </row>
    <row r="9142" spans="9:15" x14ac:dyDescent="0.25">
      <c r="I9142" s="142"/>
      <c r="O9142" s="142"/>
    </row>
    <row r="9143" spans="9:15" x14ac:dyDescent="0.25">
      <c r="I9143" s="142"/>
      <c r="O9143" s="142"/>
    </row>
    <row r="9144" spans="9:15" x14ac:dyDescent="0.25">
      <c r="I9144" s="142"/>
      <c r="O9144" s="142"/>
    </row>
    <row r="9145" spans="9:15" x14ac:dyDescent="0.25">
      <c r="I9145" s="142"/>
      <c r="O9145" s="142"/>
    </row>
    <row r="9146" spans="9:15" x14ac:dyDescent="0.25">
      <c r="I9146" s="142"/>
      <c r="O9146" s="142"/>
    </row>
    <row r="9147" spans="9:15" x14ac:dyDescent="0.25">
      <c r="I9147" s="142"/>
      <c r="O9147" s="142"/>
    </row>
    <row r="9148" spans="9:15" x14ac:dyDescent="0.25">
      <c r="I9148" s="142"/>
      <c r="O9148" s="142"/>
    </row>
    <row r="9149" spans="9:15" x14ac:dyDescent="0.25">
      <c r="I9149" s="142"/>
      <c r="O9149" s="142"/>
    </row>
    <row r="9150" spans="9:15" x14ac:dyDescent="0.25">
      <c r="I9150" s="142"/>
      <c r="O9150" s="142"/>
    </row>
    <row r="9151" spans="9:15" x14ac:dyDescent="0.25">
      <c r="I9151" s="142"/>
      <c r="O9151" s="142"/>
    </row>
    <row r="9152" spans="9:15" x14ac:dyDescent="0.25">
      <c r="I9152" s="142"/>
      <c r="O9152" s="142"/>
    </row>
    <row r="9153" spans="9:15" x14ac:dyDescent="0.25">
      <c r="I9153" s="142"/>
      <c r="O9153" s="142"/>
    </row>
    <row r="9154" spans="9:15" x14ac:dyDescent="0.25">
      <c r="I9154" s="142"/>
      <c r="O9154" s="142"/>
    </row>
    <row r="9155" spans="9:15" x14ac:dyDescent="0.25">
      <c r="I9155" s="142"/>
      <c r="O9155" s="142"/>
    </row>
    <row r="9156" spans="9:15" x14ac:dyDescent="0.25">
      <c r="I9156" s="142"/>
      <c r="O9156" s="142"/>
    </row>
    <row r="9157" spans="9:15" x14ac:dyDescent="0.25">
      <c r="I9157" s="142"/>
      <c r="O9157" s="142"/>
    </row>
    <row r="9158" spans="9:15" x14ac:dyDescent="0.25">
      <c r="I9158" s="142"/>
      <c r="O9158" s="142"/>
    </row>
    <row r="9159" spans="9:15" x14ac:dyDescent="0.25">
      <c r="I9159" s="142"/>
      <c r="O9159" s="142"/>
    </row>
    <row r="9160" spans="9:15" x14ac:dyDescent="0.25">
      <c r="I9160" s="142"/>
      <c r="O9160" s="142"/>
    </row>
    <row r="9161" spans="9:15" x14ac:dyDescent="0.25">
      <c r="I9161" s="142"/>
      <c r="O9161" s="142"/>
    </row>
    <row r="9162" spans="9:15" x14ac:dyDescent="0.25">
      <c r="I9162" s="142"/>
      <c r="O9162" s="142"/>
    </row>
    <row r="9163" spans="9:15" x14ac:dyDescent="0.25">
      <c r="I9163" s="142"/>
      <c r="O9163" s="142"/>
    </row>
    <row r="9164" spans="9:15" x14ac:dyDescent="0.25">
      <c r="I9164" s="142"/>
      <c r="O9164" s="142"/>
    </row>
    <row r="9165" spans="9:15" x14ac:dyDescent="0.25">
      <c r="I9165" s="142"/>
      <c r="O9165" s="142"/>
    </row>
    <row r="9166" spans="9:15" x14ac:dyDescent="0.25">
      <c r="I9166" s="142"/>
      <c r="O9166" s="142"/>
    </row>
    <row r="9167" spans="9:15" x14ac:dyDescent="0.25">
      <c r="I9167" s="142"/>
      <c r="O9167" s="142"/>
    </row>
    <row r="9168" spans="9:15" x14ac:dyDescent="0.25">
      <c r="I9168" s="142"/>
      <c r="O9168" s="142"/>
    </row>
    <row r="9169" spans="9:15" x14ac:dyDescent="0.25">
      <c r="I9169" s="142"/>
      <c r="O9169" s="142"/>
    </row>
    <row r="9170" spans="9:15" x14ac:dyDescent="0.25">
      <c r="I9170" s="142"/>
      <c r="O9170" s="142"/>
    </row>
    <row r="9171" spans="9:15" x14ac:dyDescent="0.25">
      <c r="I9171" s="142"/>
      <c r="O9171" s="142"/>
    </row>
    <row r="9172" spans="9:15" x14ac:dyDescent="0.25">
      <c r="I9172" s="142"/>
      <c r="O9172" s="142"/>
    </row>
    <row r="9173" spans="9:15" x14ac:dyDescent="0.25">
      <c r="I9173" s="142"/>
      <c r="O9173" s="142"/>
    </row>
    <row r="9174" spans="9:15" x14ac:dyDescent="0.25">
      <c r="I9174" s="142"/>
      <c r="O9174" s="142"/>
    </row>
    <row r="9175" spans="9:15" x14ac:dyDescent="0.25">
      <c r="I9175" s="142"/>
      <c r="O9175" s="142"/>
    </row>
    <row r="9176" spans="9:15" x14ac:dyDescent="0.25">
      <c r="I9176" s="142"/>
      <c r="O9176" s="142"/>
    </row>
    <row r="9177" spans="9:15" x14ac:dyDescent="0.25">
      <c r="I9177" s="142"/>
      <c r="O9177" s="142"/>
    </row>
    <row r="9178" spans="9:15" x14ac:dyDescent="0.25">
      <c r="I9178" s="142"/>
      <c r="O9178" s="142"/>
    </row>
    <row r="9179" spans="9:15" x14ac:dyDescent="0.25">
      <c r="I9179" s="142"/>
      <c r="O9179" s="142"/>
    </row>
    <row r="9180" spans="9:15" x14ac:dyDescent="0.25">
      <c r="I9180" s="142"/>
      <c r="O9180" s="142"/>
    </row>
    <row r="9181" spans="9:15" x14ac:dyDescent="0.25">
      <c r="I9181" s="142"/>
      <c r="O9181" s="142"/>
    </row>
    <row r="9182" spans="9:15" x14ac:dyDescent="0.25">
      <c r="I9182" s="142"/>
      <c r="O9182" s="142"/>
    </row>
    <row r="9183" spans="9:15" x14ac:dyDescent="0.25">
      <c r="I9183" s="142"/>
      <c r="O9183" s="142"/>
    </row>
    <row r="9184" spans="9:15" x14ac:dyDescent="0.25">
      <c r="I9184" s="142"/>
      <c r="O9184" s="142"/>
    </row>
    <row r="9185" spans="9:15" x14ac:dyDescent="0.25">
      <c r="I9185" s="142"/>
      <c r="O9185" s="142"/>
    </row>
    <row r="9186" spans="9:15" x14ac:dyDescent="0.25">
      <c r="I9186" s="142"/>
      <c r="O9186" s="142"/>
    </row>
    <row r="9187" spans="9:15" x14ac:dyDescent="0.25">
      <c r="I9187" s="142"/>
      <c r="O9187" s="142"/>
    </row>
    <row r="9188" spans="9:15" x14ac:dyDescent="0.25">
      <c r="I9188" s="142"/>
      <c r="O9188" s="142"/>
    </row>
    <row r="9189" spans="9:15" x14ac:dyDescent="0.25">
      <c r="I9189" s="142"/>
      <c r="O9189" s="142"/>
    </row>
    <row r="9190" spans="9:15" x14ac:dyDescent="0.25">
      <c r="I9190" s="142"/>
      <c r="O9190" s="142"/>
    </row>
    <row r="9191" spans="9:15" x14ac:dyDescent="0.25">
      <c r="I9191" s="142"/>
      <c r="O9191" s="142"/>
    </row>
    <row r="9192" spans="9:15" x14ac:dyDescent="0.25">
      <c r="I9192" s="142"/>
      <c r="O9192" s="142"/>
    </row>
    <row r="9193" spans="9:15" x14ac:dyDescent="0.25">
      <c r="I9193" s="142"/>
      <c r="O9193" s="142"/>
    </row>
    <row r="9194" spans="9:15" x14ac:dyDescent="0.25">
      <c r="I9194" s="142"/>
      <c r="O9194" s="142"/>
    </row>
    <row r="9195" spans="9:15" x14ac:dyDescent="0.25">
      <c r="I9195" s="142"/>
      <c r="O9195" s="142"/>
    </row>
    <row r="9196" spans="9:15" x14ac:dyDescent="0.25">
      <c r="I9196" s="142"/>
      <c r="O9196" s="142"/>
    </row>
    <row r="9197" spans="9:15" x14ac:dyDescent="0.25">
      <c r="I9197" s="142"/>
      <c r="O9197" s="142"/>
    </row>
    <row r="9198" spans="9:15" x14ac:dyDescent="0.25">
      <c r="I9198" s="142"/>
      <c r="O9198" s="142"/>
    </row>
    <row r="9199" spans="9:15" x14ac:dyDescent="0.25">
      <c r="I9199" s="142"/>
      <c r="O9199" s="142"/>
    </row>
    <row r="9200" spans="9:15" x14ac:dyDescent="0.25">
      <c r="I9200" s="142"/>
      <c r="O9200" s="142"/>
    </row>
    <row r="9201" spans="9:15" x14ac:dyDescent="0.25">
      <c r="I9201" s="142"/>
      <c r="O9201" s="142"/>
    </row>
    <row r="9202" spans="9:15" x14ac:dyDescent="0.25">
      <c r="I9202" s="142"/>
      <c r="O9202" s="142"/>
    </row>
    <row r="9203" spans="9:15" x14ac:dyDescent="0.25">
      <c r="I9203" s="142"/>
      <c r="O9203" s="142"/>
    </row>
    <row r="9204" spans="9:15" x14ac:dyDescent="0.25">
      <c r="I9204" s="142"/>
      <c r="O9204" s="142"/>
    </row>
    <row r="9205" spans="9:15" x14ac:dyDescent="0.25">
      <c r="I9205" s="142"/>
      <c r="O9205" s="142"/>
    </row>
    <row r="9206" spans="9:15" x14ac:dyDescent="0.25">
      <c r="I9206" s="142"/>
      <c r="O9206" s="142"/>
    </row>
    <row r="9207" spans="9:15" x14ac:dyDescent="0.25">
      <c r="I9207" s="142"/>
      <c r="O9207" s="142"/>
    </row>
    <row r="9208" spans="9:15" x14ac:dyDescent="0.25">
      <c r="I9208" s="142"/>
      <c r="O9208" s="142"/>
    </row>
    <row r="9209" spans="9:15" x14ac:dyDescent="0.25">
      <c r="I9209" s="142"/>
      <c r="O9209" s="142"/>
    </row>
    <row r="9210" spans="9:15" x14ac:dyDescent="0.25">
      <c r="I9210" s="142"/>
      <c r="O9210" s="142"/>
    </row>
    <row r="9211" spans="9:15" x14ac:dyDescent="0.25">
      <c r="I9211" s="142"/>
      <c r="O9211" s="142"/>
    </row>
    <row r="9212" spans="9:15" x14ac:dyDescent="0.25">
      <c r="I9212" s="142"/>
      <c r="O9212" s="142"/>
    </row>
    <row r="9213" spans="9:15" x14ac:dyDescent="0.25">
      <c r="I9213" s="142"/>
      <c r="O9213" s="142"/>
    </row>
    <row r="9214" spans="9:15" x14ac:dyDescent="0.25">
      <c r="I9214" s="142"/>
      <c r="O9214" s="142"/>
    </row>
    <row r="9215" spans="9:15" x14ac:dyDescent="0.25">
      <c r="I9215" s="142"/>
      <c r="O9215" s="142"/>
    </row>
    <row r="9216" spans="9:15" x14ac:dyDescent="0.25">
      <c r="I9216" s="142"/>
      <c r="O9216" s="142"/>
    </row>
    <row r="9217" spans="9:15" x14ac:dyDescent="0.25">
      <c r="I9217" s="142"/>
      <c r="O9217" s="142"/>
    </row>
    <row r="9218" spans="9:15" x14ac:dyDescent="0.25">
      <c r="I9218" s="142"/>
      <c r="O9218" s="142"/>
    </row>
    <row r="9219" spans="9:15" x14ac:dyDescent="0.25">
      <c r="I9219" s="142"/>
      <c r="O9219" s="142"/>
    </row>
    <row r="9220" spans="9:15" x14ac:dyDescent="0.25">
      <c r="I9220" s="142"/>
      <c r="O9220" s="142"/>
    </row>
    <row r="9221" spans="9:15" x14ac:dyDescent="0.25">
      <c r="I9221" s="142"/>
      <c r="O9221" s="142"/>
    </row>
    <row r="9222" spans="9:15" x14ac:dyDescent="0.25">
      <c r="I9222" s="142"/>
      <c r="O9222" s="142"/>
    </row>
    <row r="9223" spans="9:15" x14ac:dyDescent="0.25">
      <c r="I9223" s="142"/>
      <c r="O9223" s="142"/>
    </row>
    <row r="9224" spans="9:15" x14ac:dyDescent="0.25">
      <c r="I9224" s="142"/>
      <c r="O9224" s="142"/>
    </row>
    <row r="9225" spans="9:15" x14ac:dyDescent="0.25">
      <c r="I9225" s="142"/>
      <c r="O9225" s="142"/>
    </row>
    <row r="9226" spans="9:15" x14ac:dyDescent="0.25">
      <c r="I9226" s="142"/>
      <c r="O9226" s="142"/>
    </row>
    <row r="9227" spans="9:15" x14ac:dyDescent="0.25">
      <c r="I9227" s="142"/>
      <c r="O9227" s="142"/>
    </row>
    <row r="9228" spans="9:15" x14ac:dyDescent="0.25">
      <c r="I9228" s="142"/>
      <c r="O9228" s="142"/>
    </row>
    <row r="9229" spans="9:15" x14ac:dyDescent="0.25">
      <c r="I9229" s="142"/>
      <c r="O9229" s="142"/>
    </row>
    <row r="9230" spans="9:15" x14ac:dyDescent="0.25">
      <c r="I9230" s="142"/>
      <c r="O9230" s="142"/>
    </row>
    <row r="9231" spans="9:15" x14ac:dyDescent="0.25">
      <c r="I9231" s="142"/>
      <c r="O9231" s="142"/>
    </row>
    <row r="9232" spans="9:15" x14ac:dyDescent="0.25">
      <c r="I9232" s="142"/>
      <c r="O9232" s="142"/>
    </row>
    <row r="9233" spans="9:15" x14ac:dyDescent="0.25">
      <c r="I9233" s="142"/>
      <c r="O9233" s="142"/>
    </row>
    <row r="9234" spans="9:15" x14ac:dyDescent="0.25">
      <c r="I9234" s="142"/>
      <c r="O9234" s="142"/>
    </row>
    <row r="9235" spans="9:15" x14ac:dyDescent="0.25">
      <c r="I9235" s="142"/>
      <c r="O9235" s="142"/>
    </row>
    <row r="9236" spans="9:15" x14ac:dyDescent="0.25">
      <c r="I9236" s="142"/>
      <c r="O9236" s="142"/>
    </row>
    <row r="9237" spans="9:15" x14ac:dyDescent="0.25">
      <c r="I9237" s="142"/>
      <c r="O9237" s="142"/>
    </row>
    <row r="9238" spans="9:15" x14ac:dyDescent="0.25">
      <c r="I9238" s="142"/>
      <c r="O9238" s="142"/>
    </row>
    <row r="9239" spans="9:15" x14ac:dyDescent="0.25">
      <c r="I9239" s="142"/>
      <c r="O9239" s="142"/>
    </row>
    <row r="9240" spans="9:15" x14ac:dyDescent="0.25">
      <c r="I9240" s="142"/>
      <c r="O9240" s="142"/>
    </row>
    <row r="9241" spans="9:15" x14ac:dyDescent="0.25">
      <c r="I9241" s="142"/>
      <c r="O9241" s="142"/>
    </row>
    <row r="9242" spans="9:15" x14ac:dyDescent="0.25">
      <c r="I9242" s="142"/>
      <c r="O9242" s="142"/>
    </row>
    <row r="9243" spans="9:15" x14ac:dyDescent="0.25">
      <c r="I9243" s="142"/>
      <c r="O9243" s="142"/>
    </row>
    <row r="9244" spans="9:15" x14ac:dyDescent="0.25">
      <c r="I9244" s="142"/>
      <c r="O9244" s="142"/>
    </row>
    <row r="9245" spans="9:15" x14ac:dyDescent="0.25">
      <c r="I9245" s="142"/>
      <c r="O9245" s="142"/>
    </row>
    <row r="9246" spans="9:15" x14ac:dyDescent="0.25">
      <c r="I9246" s="142"/>
      <c r="O9246" s="142"/>
    </row>
    <row r="9247" spans="9:15" x14ac:dyDescent="0.25">
      <c r="I9247" s="142"/>
      <c r="O9247" s="142"/>
    </row>
    <row r="9248" spans="9:15" x14ac:dyDescent="0.25">
      <c r="I9248" s="142"/>
      <c r="O9248" s="142"/>
    </row>
    <row r="9249" spans="9:15" x14ac:dyDescent="0.25">
      <c r="I9249" s="142"/>
      <c r="O9249" s="142"/>
    </row>
    <row r="9250" spans="9:15" x14ac:dyDescent="0.25">
      <c r="I9250" s="142"/>
      <c r="O9250" s="142"/>
    </row>
    <row r="9251" spans="9:15" x14ac:dyDescent="0.25">
      <c r="I9251" s="142"/>
      <c r="O9251" s="142"/>
    </row>
    <row r="9252" spans="9:15" x14ac:dyDescent="0.25">
      <c r="I9252" s="142"/>
      <c r="O9252" s="142"/>
    </row>
    <row r="9253" spans="9:15" x14ac:dyDescent="0.25">
      <c r="I9253" s="142"/>
      <c r="O9253" s="142"/>
    </row>
    <row r="9254" spans="9:15" x14ac:dyDescent="0.25">
      <c r="I9254" s="142"/>
      <c r="O9254" s="142"/>
    </row>
    <row r="9255" spans="9:15" x14ac:dyDescent="0.25">
      <c r="I9255" s="142"/>
      <c r="O9255" s="142"/>
    </row>
    <row r="9256" spans="9:15" x14ac:dyDescent="0.25">
      <c r="I9256" s="142"/>
      <c r="O9256" s="142"/>
    </row>
    <row r="9257" spans="9:15" x14ac:dyDescent="0.25">
      <c r="I9257" s="142"/>
      <c r="O9257" s="142"/>
    </row>
    <row r="9258" spans="9:15" x14ac:dyDescent="0.25">
      <c r="I9258" s="142"/>
      <c r="O9258" s="142"/>
    </row>
    <row r="9259" spans="9:15" x14ac:dyDescent="0.25">
      <c r="I9259" s="142"/>
      <c r="O9259" s="142"/>
    </row>
    <row r="9260" spans="9:15" x14ac:dyDescent="0.25">
      <c r="I9260" s="142"/>
      <c r="O9260" s="142"/>
    </row>
    <row r="9261" spans="9:15" x14ac:dyDescent="0.25">
      <c r="I9261" s="142"/>
      <c r="O9261" s="142"/>
    </row>
    <row r="9262" spans="9:15" x14ac:dyDescent="0.25">
      <c r="I9262" s="142"/>
      <c r="O9262" s="142"/>
    </row>
    <row r="9263" spans="9:15" x14ac:dyDescent="0.25">
      <c r="I9263" s="142"/>
      <c r="O9263" s="142"/>
    </row>
    <row r="9264" spans="9:15" x14ac:dyDescent="0.25">
      <c r="I9264" s="142"/>
      <c r="O9264" s="142"/>
    </row>
    <row r="9265" spans="9:15" x14ac:dyDescent="0.25">
      <c r="I9265" s="142"/>
      <c r="O9265" s="142"/>
    </row>
    <row r="9266" spans="9:15" x14ac:dyDescent="0.25">
      <c r="I9266" s="142"/>
      <c r="O9266" s="142"/>
    </row>
    <row r="9267" spans="9:15" x14ac:dyDescent="0.25">
      <c r="I9267" s="142"/>
      <c r="O9267" s="142"/>
    </row>
    <row r="9268" spans="9:15" x14ac:dyDescent="0.25">
      <c r="I9268" s="142"/>
      <c r="O9268" s="142"/>
    </row>
    <row r="9269" spans="9:15" x14ac:dyDescent="0.25">
      <c r="I9269" s="142"/>
      <c r="O9269" s="142"/>
    </row>
    <row r="9270" spans="9:15" x14ac:dyDescent="0.25">
      <c r="I9270" s="142"/>
      <c r="O9270" s="142"/>
    </row>
    <row r="9271" spans="9:15" x14ac:dyDescent="0.25">
      <c r="I9271" s="142"/>
      <c r="O9271" s="142"/>
    </row>
    <row r="9272" spans="9:15" x14ac:dyDescent="0.25">
      <c r="I9272" s="142"/>
      <c r="O9272" s="142"/>
    </row>
    <row r="9273" spans="9:15" x14ac:dyDescent="0.25">
      <c r="I9273" s="142"/>
      <c r="O9273" s="142"/>
    </row>
    <row r="9274" spans="9:15" x14ac:dyDescent="0.25">
      <c r="I9274" s="142"/>
      <c r="O9274" s="142"/>
    </row>
    <row r="9275" spans="9:15" x14ac:dyDescent="0.25">
      <c r="I9275" s="142"/>
      <c r="O9275" s="142"/>
    </row>
    <row r="9276" spans="9:15" x14ac:dyDescent="0.25">
      <c r="I9276" s="142"/>
      <c r="O9276" s="142"/>
    </row>
    <row r="9277" spans="9:15" x14ac:dyDescent="0.25">
      <c r="I9277" s="142"/>
      <c r="O9277" s="142"/>
    </row>
    <row r="9278" spans="9:15" x14ac:dyDescent="0.25">
      <c r="I9278" s="142"/>
      <c r="O9278" s="142"/>
    </row>
    <row r="9279" spans="9:15" x14ac:dyDescent="0.25">
      <c r="I9279" s="142"/>
      <c r="O9279" s="142"/>
    </row>
    <row r="9280" spans="9:15" x14ac:dyDescent="0.25">
      <c r="I9280" s="142"/>
      <c r="O9280" s="142"/>
    </row>
    <row r="9281" spans="9:15" x14ac:dyDescent="0.25">
      <c r="I9281" s="142"/>
      <c r="O9281" s="142"/>
    </row>
    <row r="9282" spans="9:15" x14ac:dyDescent="0.25">
      <c r="I9282" s="142"/>
      <c r="O9282" s="142"/>
    </row>
    <row r="9283" spans="9:15" x14ac:dyDescent="0.25">
      <c r="I9283" s="142"/>
      <c r="O9283" s="142"/>
    </row>
    <row r="9284" spans="9:15" x14ac:dyDescent="0.25">
      <c r="I9284" s="142"/>
      <c r="O9284" s="142"/>
    </row>
    <row r="9285" spans="9:15" x14ac:dyDescent="0.25">
      <c r="I9285" s="142"/>
      <c r="O9285" s="142"/>
    </row>
    <row r="9286" spans="9:15" x14ac:dyDescent="0.25">
      <c r="I9286" s="142"/>
      <c r="O9286" s="142"/>
    </row>
    <row r="9287" spans="9:15" x14ac:dyDescent="0.25">
      <c r="I9287" s="142"/>
      <c r="O9287" s="142"/>
    </row>
    <row r="9288" spans="9:15" x14ac:dyDescent="0.25">
      <c r="I9288" s="142"/>
      <c r="O9288" s="142"/>
    </row>
    <row r="9289" spans="9:15" x14ac:dyDescent="0.25">
      <c r="I9289" s="142"/>
      <c r="O9289" s="142"/>
    </row>
    <row r="9290" spans="9:15" x14ac:dyDescent="0.25">
      <c r="I9290" s="142"/>
      <c r="O9290" s="142"/>
    </row>
    <row r="9291" spans="9:15" x14ac:dyDescent="0.25">
      <c r="I9291" s="142"/>
      <c r="O9291" s="142"/>
    </row>
    <row r="9292" spans="9:15" x14ac:dyDescent="0.25">
      <c r="I9292" s="142"/>
      <c r="O9292" s="142"/>
    </row>
    <row r="9293" spans="9:15" x14ac:dyDescent="0.25">
      <c r="I9293" s="142"/>
      <c r="O9293" s="142"/>
    </row>
    <row r="9294" spans="9:15" x14ac:dyDescent="0.25">
      <c r="I9294" s="142"/>
      <c r="O9294" s="142"/>
    </row>
    <row r="9295" spans="9:15" x14ac:dyDescent="0.25">
      <c r="I9295" s="142"/>
      <c r="O9295" s="142"/>
    </row>
    <row r="9296" spans="9:15" x14ac:dyDescent="0.25">
      <c r="I9296" s="142"/>
      <c r="O9296" s="142"/>
    </row>
    <row r="9297" spans="9:15" x14ac:dyDescent="0.25">
      <c r="I9297" s="142"/>
      <c r="O9297" s="142"/>
    </row>
    <row r="9298" spans="9:15" x14ac:dyDescent="0.25">
      <c r="I9298" s="142"/>
      <c r="O9298" s="142"/>
    </row>
    <row r="9299" spans="9:15" x14ac:dyDescent="0.25">
      <c r="I9299" s="142"/>
      <c r="O9299" s="142"/>
    </row>
    <row r="9300" spans="9:15" x14ac:dyDescent="0.25">
      <c r="I9300" s="142"/>
      <c r="O9300" s="142"/>
    </row>
    <row r="9301" spans="9:15" x14ac:dyDescent="0.25">
      <c r="I9301" s="142"/>
      <c r="O9301" s="142"/>
    </row>
    <row r="9302" spans="9:15" x14ac:dyDescent="0.25">
      <c r="I9302" s="142"/>
      <c r="O9302" s="142"/>
    </row>
    <row r="9303" spans="9:15" x14ac:dyDescent="0.25">
      <c r="I9303" s="142"/>
      <c r="O9303" s="142"/>
    </row>
    <row r="9304" spans="9:15" x14ac:dyDescent="0.25">
      <c r="I9304" s="142"/>
      <c r="O9304" s="142"/>
    </row>
    <row r="9305" spans="9:15" x14ac:dyDescent="0.25">
      <c r="I9305" s="142"/>
      <c r="O9305" s="142"/>
    </row>
    <row r="9306" spans="9:15" x14ac:dyDescent="0.25">
      <c r="I9306" s="142"/>
      <c r="O9306" s="142"/>
    </row>
    <row r="9307" spans="9:15" x14ac:dyDescent="0.25">
      <c r="I9307" s="142"/>
      <c r="O9307" s="142"/>
    </row>
    <row r="9308" spans="9:15" x14ac:dyDescent="0.25">
      <c r="I9308" s="142"/>
      <c r="O9308" s="142"/>
    </row>
    <row r="9309" spans="9:15" x14ac:dyDescent="0.25">
      <c r="I9309" s="142"/>
      <c r="O9309" s="142"/>
    </row>
    <row r="9310" spans="9:15" x14ac:dyDescent="0.25">
      <c r="I9310" s="142"/>
      <c r="O9310" s="142"/>
    </row>
    <row r="9311" spans="9:15" x14ac:dyDescent="0.25">
      <c r="I9311" s="142"/>
      <c r="O9311" s="142"/>
    </row>
    <row r="9312" spans="9:15" x14ac:dyDescent="0.25">
      <c r="I9312" s="142"/>
      <c r="O9312" s="142"/>
    </row>
    <row r="9313" spans="9:15" x14ac:dyDescent="0.25">
      <c r="I9313" s="142"/>
      <c r="O9313" s="142"/>
    </row>
    <row r="9314" spans="9:15" x14ac:dyDescent="0.25">
      <c r="I9314" s="142"/>
      <c r="O9314" s="142"/>
    </row>
    <row r="9315" spans="9:15" x14ac:dyDescent="0.25">
      <c r="I9315" s="142"/>
      <c r="O9315" s="142"/>
    </row>
    <row r="9316" spans="9:15" x14ac:dyDescent="0.25">
      <c r="I9316" s="142"/>
      <c r="O9316" s="142"/>
    </row>
    <row r="9317" spans="9:15" x14ac:dyDescent="0.25">
      <c r="I9317" s="142"/>
      <c r="O9317" s="142"/>
    </row>
    <row r="9318" spans="9:15" x14ac:dyDescent="0.25">
      <c r="I9318" s="142"/>
      <c r="O9318" s="142"/>
    </row>
    <row r="9319" spans="9:15" x14ac:dyDescent="0.25">
      <c r="I9319" s="142"/>
      <c r="O9319" s="142"/>
    </row>
    <row r="9320" spans="9:15" x14ac:dyDescent="0.25">
      <c r="I9320" s="142"/>
      <c r="O9320" s="142"/>
    </row>
    <row r="9321" spans="9:15" x14ac:dyDescent="0.25">
      <c r="I9321" s="142"/>
      <c r="O9321" s="142"/>
    </row>
    <row r="9322" spans="9:15" x14ac:dyDescent="0.25">
      <c r="I9322" s="142"/>
      <c r="O9322" s="142"/>
    </row>
    <row r="9323" spans="9:15" x14ac:dyDescent="0.25">
      <c r="I9323" s="142"/>
      <c r="O9323" s="142"/>
    </row>
    <row r="9324" spans="9:15" x14ac:dyDescent="0.25">
      <c r="I9324" s="142"/>
      <c r="O9324" s="142"/>
    </row>
    <row r="9325" spans="9:15" x14ac:dyDescent="0.25">
      <c r="I9325" s="142"/>
      <c r="O9325" s="142"/>
    </row>
    <row r="9326" spans="9:15" x14ac:dyDescent="0.25">
      <c r="I9326" s="142"/>
      <c r="O9326" s="142"/>
    </row>
    <row r="9327" spans="9:15" x14ac:dyDescent="0.25">
      <c r="I9327" s="142"/>
      <c r="O9327" s="142"/>
    </row>
    <row r="9328" spans="9:15" x14ac:dyDescent="0.25">
      <c r="I9328" s="142"/>
      <c r="O9328" s="142"/>
    </row>
    <row r="9329" spans="9:15" x14ac:dyDescent="0.25">
      <c r="I9329" s="142"/>
      <c r="O9329" s="142"/>
    </row>
    <row r="9330" spans="9:15" x14ac:dyDescent="0.25">
      <c r="I9330" s="142"/>
      <c r="O9330" s="142"/>
    </row>
    <row r="9331" spans="9:15" x14ac:dyDescent="0.25">
      <c r="I9331" s="142"/>
      <c r="O9331" s="142"/>
    </row>
    <row r="9332" spans="9:15" x14ac:dyDescent="0.25">
      <c r="I9332" s="142"/>
      <c r="O9332" s="142"/>
    </row>
    <row r="9333" spans="9:15" x14ac:dyDescent="0.25">
      <c r="I9333" s="142"/>
      <c r="O9333" s="142"/>
    </row>
    <row r="9334" spans="9:15" x14ac:dyDescent="0.25">
      <c r="I9334" s="142"/>
      <c r="O9334" s="142"/>
    </row>
    <row r="9335" spans="9:15" x14ac:dyDescent="0.25">
      <c r="I9335" s="142"/>
      <c r="O9335" s="142"/>
    </row>
    <row r="9336" spans="9:15" x14ac:dyDescent="0.25">
      <c r="I9336" s="142"/>
      <c r="O9336" s="142"/>
    </row>
    <row r="9337" spans="9:15" x14ac:dyDescent="0.25">
      <c r="I9337" s="142"/>
      <c r="O9337" s="142"/>
    </row>
    <row r="9338" spans="9:15" x14ac:dyDescent="0.25">
      <c r="I9338" s="142"/>
      <c r="O9338" s="142"/>
    </row>
    <row r="9339" spans="9:15" x14ac:dyDescent="0.25">
      <c r="I9339" s="142"/>
      <c r="O9339" s="142"/>
    </row>
    <row r="9340" spans="9:15" x14ac:dyDescent="0.25">
      <c r="I9340" s="142"/>
      <c r="O9340" s="142"/>
    </row>
    <row r="9341" spans="9:15" x14ac:dyDescent="0.25">
      <c r="I9341" s="142"/>
      <c r="O9341" s="142"/>
    </row>
    <row r="9342" spans="9:15" x14ac:dyDescent="0.25">
      <c r="I9342" s="142"/>
      <c r="O9342" s="142"/>
    </row>
    <row r="9343" spans="9:15" x14ac:dyDescent="0.25">
      <c r="I9343" s="142"/>
      <c r="O9343" s="142"/>
    </row>
    <row r="9344" spans="9:15" x14ac:dyDescent="0.25">
      <c r="I9344" s="142"/>
      <c r="O9344" s="142"/>
    </row>
    <row r="9345" spans="9:15" x14ac:dyDescent="0.25">
      <c r="I9345" s="142"/>
      <c r="O9345" s="142"/>
    </row>
    <row r="9346" spans="9:15" x14ac:dyDescent="0.25">
      <c r="I9346" s="142"/>
      <c r="O9346" s="142"/>
    </row>
    <row r="9347" spans="9:15" x14ac:dyDescent="0.25">
      <c r="I9347" s="142"/>
      <c r="O9347" s="142"/>
    </row>
    <row r="9348" spans="9:15" x14ac:dyDescent="0.25">
      <c r="I9348" s="142"/>
      <c r="O9348" s="142"/>
    </row>
    <row r="9349" spans="9:15" x14ac:dyDescent="0.25">
      <c r="I9349" s="142"/>
      <c r="O9349" s="142"/>
    </row>
    <row r="9350" spans="9:15" x14ac:dyDescent="0.25">
      <c r="I9350" s="142"/>
      <c r="O9350" s="142"/>
    </row>
    <row r="9351" spans="9:15" x14ac:dyDescent="0.25">
      <c r="I9351" s="142"/>
      <c r="O9351" s="142"/>
    </row>
    <row r="9352" spans="9:15" x14ac:dyDescent="0.25">
      <c r="I9352" s="142"/>
      <c r="O9352" s="142"/>
    </row>
    <row r="9353" spans="9:15" x14ac:dyDescent="0.25">
      <c r="I9353" s="142"/>
      <c r="O9353" s="142"/>
    </row>
    <row r="9354" spans="9:15" x14ac:dyDescent="0.25">
      <c r="I9354" s="142"/>
      <c r="O9354" s="142"/>
    </row>
    <row r="9355" spans="9:15" x14ac:dyDescent="0.25">
      <c r="I9355" s="142"/>
      <c r="O9355" s="142"/>
    </row>
    <row r="9356" spans="9:15" x14ac:dyDescent="0.25">
      <c r="I9356" s="142"/>
      <c r="O9356" s="142"/>
    </row>
    <row r="9357" spans="9:15" x14ac:dyDescent="0.25">
      <c r="I9357" s="142"/>
      <c r="O9357" s="142"/>
    </row>
    <row r="9358" spans="9:15" x14ac:dyDescent="0.25">
      <c r="I9358" s="142"/>
      <c r="O9358" s="142"/>
    </row>
    <row r="9359" spans="9:15" x14ac:dyDescent="0.25">
      <c r="I9359" s="142"/>
      <c r="O9359" s="142"/>
    </row>
    <row r="9360" spans="9:15" x14ac:dyDescent="0.25">
      <c r="I9360" s="142"/>
      <c r="O9360" s="142"/>
    </row>
    <row r="9361" spans="9:15" x14ac:dyDescent="0.25">
      <c r="I9361" s="142"/>
      <c r="O9361" s="142"/>
    </row>
    <row r="9362" spans="9:15" x14ac:dyDescent="0.25">
      <c r="I9362" s="142"/>
      <c r="O9362" s="142"/>
    </row>
    <row r="9363" spans="9:15" x14ac:dyDescent="0.25">
      <c r="I9363" s="142"/>
      <c r="O9363" s="142"/>
    </row>
    <row r="9364" spans="9:15" x14ac:dyDescent="0.25">
      <c r="I9364" s="142"/>
      <c r="O9364" s="142"/>
    </row>
    <row r="9365" spans="9:15" x14ac:dyDescent="0.25">
      <c r="I9365" s="142"/>
      <c r="O9365" s="142"/>
    </row>
    <row r="9366" spans="9:15" x14ac:dyDescent="0.25">
      <c r="I9366" s="142"/>
      <c r="O9366" s="142"/>
    </row>
    <row r="9367" spans="9:15" x14ac:dyDescent="0.25">
      <c r="I9367" s="142"/>
      <c r="O9367" s="142"/>
    </row>
    <row r="9368" spans="9:15" x14ac:dyDescent="0.25">
      <c r="I9368" s="142"/>
      <c r="O9368" s="142"/>
    </row>
    <row r="9369" spans="9:15" x14ac:dyDescent="0.25">
      <c r="I9369" s="142"/>
      <c r="O9369" s="142"/>
    </row>
    <row r="9370" spans="9:15" x14ac:dyDescent="0.25">
      <c r="I9370" s="142"/>
      <c r="O9370" s="142"/>
    </row>
    <row r="9371" spans="9:15" x14ac:dyDescent="0.25">
      <c r="I9371" s="142"/>
      <c r="O9371" s="142"/>
    </row>
    <row r="9372" spans="9:15" x14ac:dyDescent="0.25">
      <c r="I9372" s="142"/>
      <c r="O9372" s="142"/>
    </row>
    <row r="9373" spans="9:15" x14ac:dyDescent="0.25">
      <c r="I9373" s="142"/>
      <c r="O9373" s="142"/>
    </row>
    <row r="9374" spans="9:15" x14ac:dyDescent="0.25">
      <c r="I9374" s="142"/>
      <c r="O9374" s="142"/>
    </row>
    <row r="9375" spans="9:15" x14ac:dyDescent="0.25">
      <c r="I9375" s="142"/>
      <c r="O9375" s="142"/>
    </row>
    <row r="9376" spans="9:15" x14ac:dyDescent="0.25">
      <c r="I9376" s="142"/>
      <c r="O9376" s="142"/>
    </row>
    <row r="9377" spans="9:15" x14ac:dyDescent="0.25">
      <c r="I9377" s="142"/>
      <c r="O9377" s="142"/>
    </row>
    <row r="9378" spans="9:15" x14ac:dyDescent="0.25">
      <c r="I9378" s="142"/>
      <c r="O9378" s="142"/>
    </row>
    <row r="9379" spans="9:15" x14ac:dyDescent="0.25">
      <c r="I9379" s="142"/>
      <c r="O9379" s="142"/>
    </row>
    <row r="9380" spans="9:15" x14ac:dyDescent="0.25">
      <c r="I9380" s="142"/>
      <c r="O9380" s="142"/>
    </row>
    <row r="9381" spans="9:15" x14ac:dyDescent="0.25">
      <c r="I9381" s="142"/>
      <c r="O9381" s="142"/>
    </row>
    <row r="9382" spans="9:15" x14ac:dyDescent="0.25">
      <c r="I9382" s="142"/>
      <c r="O9382" s="142"/>
    </row>
    <row r="9383" spans="9:15" x14ac:dyDescent="0.25">
      <c r="I9383" s="142"/>
      <c r="O9383" s="142"/>
    </row>
    <row r="9384" spans="9:15" x14ac:dyDescent="0.25">
      <c r="I9384" s="142"/>
      <c r="O9384" s="142"/>
    </row>
    <row r="9385" spans="9:15" x14ac:dyDescent="0.25">
      <c r="I9385" s="142"/>
      <c r="O9385" s="142"/>
    </row>
    <row r="9386" spans="9:15" x14ac:dyDescent="0.25">
      <c r="I9386" s="142"/>
      <c r="O9386" s="142"/>
    </row>
    <row r="9387" spans="9:15" x14ac:dyDescent="0.25">
      <c r="I9387" s="142"/>
      <c r="O9387" s="142"/>
    </row>
    <row r="9388" spans="9:15" x14ac:dyDescent="0.25">
      <c r="I9388" s="142"/>
      <c r="O9388" s="142"/>
    </row>
    <row r="9389" spans="9:15" x14ac:dyDescent="0.25">
      <c r="I9389" s="142"/>
      <c r="O9389" s="142"/>
    </row>
    <row r="9390" spans="9:15" x14ac:dyDescent="0.25">
      <c r="I9390" s="142"/>
      <c r="O9390" s="142"/>
    </row>
    <row r="9391" spans="9:15" x14ac:dyDescent="0.25">
      <c r="I9391" s="142"/>
      <c r="O9391" s="142"/>
    </row>
    <row r="9392" spans="9:15" x14ac:dyDescent="0.25">
      <c r="I9392" s="142"/>
      <c r="O9392" s="142"/>
    </row>
    <row r="9393" spans="9:15" x14ac:dyDescent="0.25">
      <c r="I9393" s="142"/>
      <c r="O9393" s="142"/>
    </row>
    <row r="9394" spans="9:15" x14ac:dyDescent="0.25">
      <c r="I9394" s="142"/>
      <c r="O9394" s="142"/>
    </row>
    <row r="9395" spans="9:15" x14ac:dyDescent="0.25">
      <c r="I9395" s="142"/>
      <c r="O9395" s="142"/>
    </row>
    <row r="9396" spans="9:15" x14ac:dyDescent="0.25">
      <c r="I9396" s="142"/>
      <c r="O9396" s="142"/>
    </row>
    <row r="9397" spans="9:15" x14ac:dyDescent="0.25">
      <c r="I9397" s="142"/>
      <c r="O9397" s="142"/>
    </row>
    <row r="9398" spans="9:15" x14ac:dyDescent="0.25">
      <c r="I9398" s="142"/>
      <c r="O9398" s="142"/>
    </row>
    <row r="9399" spans="9:15" x14ac:dyDescent="0.25">
      <c r="I9399" s="142"/>
      <c r="O9399" s="142"/>
    </row>
    <row r="9400" spans="9:15" x14ac:dyDescent="0.25">
      <c r="I9400" s="142"/>
      <c r="O9400" s="142"/>
    </row>
    <row r="9401" spans="9:15" x14ac:dyDescent="0.25">
      <c r="I9401" s="142"/>
      <c r="O9401" s="142"/>
    </row>
    <row r="9402" spans="9:15" x14ac:dyDescent="0.25">
      <c r="I9402" s="142"/>
      <c r="O9402" s="142"/>
    </row>
    <row r="9403" spans="9:15" x14ac:dyDescent="0.25">
      <c r="I9403" s="142"/>
      <c r="O9403" s="142"/>
    </row>
    <row r="9404" spans="9:15" x14ac:dyDescent="0.25">
      <c r="I9404" s="142"/>
      <c r="O9404" s="142"/>
    </row>
    <row r="9405" spans="9:15" x14ac:dyDescent="0.25">
      <c r="I9405" s="142"/>
      <c r="O9405" s="142"/>
    </row>
    <row r="9406" spans="9:15" x14ac:dyDescent="0.25">
      <c r="I9406" s="142"/>
      <c r="O9406" s="142"/>
    </row>
    <row r="9407" spans="9:15" x14ac:dyDescent="0.25">
      <c r="I9407" s="142"/>
      <c r="O9407" s="142"/>
    </row>
    <row r="9408" spans="9:15" x14ac:dyDescent="0.25">
      <c r="I9408" s="142"/>
      <c r="O9408" s="142"/>
    </row>
    <row r="9409" spans="9:15" x14ac:dyDescent="0.25">
      <c r="I9409" s="142"/>
      <c r="O9409" s="142"/>
    </row>
    <row r="9410" spans="9:15" x14ac:dyDescent="0.25">
      <c r="I9410" s="142"/>
      <c r="O9410" s="142"/>
    </row>
    <row r="9411" spans="9:15" x14ac:dyDescent="0.25">
      <c r="I9411" s="142"/>
      <c r="O9411" s="142"/>
    </row>
    <row r="9412" spans="9:15" x14ac:dyDescent="0.25">
      <c r="I9412" s="142"/>
      <c r="O9412" s="142"/>
    </row>
    <row r="9413" spans="9:15" x14ac:dyDescent="0.25">
      <c r="I9413" s="142"/>
      <c r="O9413" s="142"/>
    </row>
    <row r="9414" spans="9:15" x14ac:dyDescent="0.25">
      <c r="I9414" s="142"/>
      <c r="O9414" s="142"/>
    </row>
    <row r="9415" spans="9:15" x14ac:dyDescent="0.25">
      <c r="I9415" s="142"/>
      <c r="O9415" s="142"/>
    </row>
    <row r="9416" spans="9:15" x14ac:dyDescent="0.25">
      <c r="I9416" s="142"/>
      <c r="O9416" s="142"/>
    </row>
    <row r="9417" spans="9:15" x14ac:dyDescent="0.25">
      <c r="I9417" s="142"/>
      <c r="O9417" s="142"/>
    </row>
    <row r="9418" spans="9:15" x14ac:dyDescent="0.25">
      <c r="I9418" s="142"/>
      <c r="O9418" s="142"/>
    </row>
    <row r="9419" spans="9:15" x14ac:dyDescent="0.25">
      <c r="I9419" s="142"/>
      <c r="O9419" s="142"/>
    </row>
    <row r="9420" spans="9:15" x14ac:dyDescent="0.25">
      <c r="I9420" s="142"/>
      <c r="O9420" s="142"/>
    </row>
    <row r="9421" spans="9:15" x14ac:dyDescent="0.25">
      <c r="I9421" s="142"/>
      <c r="O9421" s="142"/>
    </row>
    <row r="9422" spans="9:15" x14ac:dyDescent="0.25">
      <c r="I9422" s="142"/>
      <c r="O9422" s="142"/>
    </row>
    <row r="9423" spans="9:15" x14ac:dyDescent="0.25">
      <c r="I9423" s="142"/>
      <c r="O9423" s="142"/>
    </row>
    <row r="9424" spans="9:15" x14ac:dyDescent="0.25">
      <c r="I9424" s="142"/>
      <c r="O9424" s="142"/>
    </row>
    <row r="9425" spans="9:15" x14ac:dyDescent="0.25">
      <c r="I9425" s="142"/>
      <c r="O9425" s="142"/>
    </row>
    <row r="9426" spans="9:15" x14ac:dyDescent="0.25">
      <c r="I9426" s="142"/>
      <c r="O9426" s="142"/>
    </row>
    <row r="9427" spans="9:15" x14ac:dyDescent="0.25">
      <c r="I9427" s="142"/>
      <c r="O9427" s="142"/>
    </row>
    <row r="9428" spans="9:15" x14ac:dyDescent="0.25">
      <c r="I9428" s="142"/>
      <c r="O9428" s="142"/>
    </row>
    <row r="9429" spans="9:15" x14ac:dyDescent="0.25">
      <c r="I9429" s="142"/>
      <c r="O9429" s="142"/>
    </row>
    <row r="9430" spans="9:15" x14ac:dyDescent="0.25">
      <c r="I9430" s="142"/>
      <c r="O9430" s="142"/>
    </row>
    <row r="9431" spans="9:15" x14ac:dyDescent="0.25">
      <c r="I9431" s="142"/>
      <c r="O9431" s="142"/>
    </row>
    <row r="9432" spans="9:15" x14ac:dyDescent="0.25">
      <c r="I9432" s="142"/>
      <c r="O9432" s="142"/>
    </row>
    <row r="9433" spans="9:15" x14ac:dyDescent="0.25">
      <c r="I9433" s="142"/>
      <c r="O9433" s="142"/>
    </row>
    <row r="9434" spans="9:15" x14ac:dyDescent="0.25">
      <c r="I9434" s="142"/>
      <c r="O9434" s="142"/>
    </row>
    <row r="9435" spans="9:15" x14ac:dyDescent="0.25">
      <c r="I9435" s="142"/>
      <c r="O9435" s="142"/>
    </row>
    <row r="9436" spans="9:15" x14ac:dyDescent="0.25">
      <c r="I9436" s="142"/>
      <c r="O9436" s="142"/>
    </row>
    <row r="9437" spans="9:15" x14ac:dyDescent="0.25">
      <c r="I9437" s="142"/>
      <c r="O9437" s="142"/>
    </row>
    <row r="9438" spans="9:15" x14ac:dyDescent="0.25">
      <c r="I9438" s="142"/>
      <c r="O9438" s="142"/>
    </row>
    <row r="9439" spans="9:15" x14ac:dyDescent="0.25">
      <c r="I9439" s="142"/>
      <c r="O9439" s="142"/>
    </row>
    <row r="9440" spans="9:15" x14ac:dyDescent="0.25">
      <c r="I9440" s="142"/>
      <c r="O9440" s="142"/>
    </row>
    <row r="9441" spans="9:15" x14ac:dyDescent="0.25">
      <c r="I9441" s="142"/>
      <c r="O9441" s="142"/>
    </row>
    <row r="9442" spans="9:15" x14ac:dyDescent="0.25">
      <c r="I9442" s="142"/>
      <c r="O9442" s="142"/>
    </row>
    <row r="9443" spans="9:15" x14ac:dyDescent="0.25">
      <c r="I9443" s="142"/>
      <c r="O9443" s="142"/>
    </row>
    <row r="9444" spans="9:15" x14ac:dyDescent="0.25">
      <c r="I9444" s="142"/>
      <c r="O9444" s="142"/>
    </row>
    <row r="9445" spans="9:15" x14ac:dyDescent="0.25">
      <c r="I9445" s="142"/>
      <c r="O9445" s="142"/>
    </row>
    <row r="9446" spans="9:15" x14ac:dyDescent="0.25">
      <c r="I9446" s="142"/>
      <c r="O9446" s="142"/>
    </row>
    <row r="9447" spans="9:15" x14ac:dyDescent="0.25">
      <c r="I9447" s="142"/>
      <c r="O9447" s="142"/>
    </row>
    <row r="9448" spans="9:15" x14ac:dyDescent="0.25">
      <c r="I9448" s="142"/>
      <c r="O9448" s="142"/>
    </row>
    <row r="9449" spans="9:15" x14ac:dyDescent="0.25">
      <c r="I9449" s="142"/>
      <c r="O9449" s="142"/>
    </row>
    <row r="9450" spans="9:15" x14ac:dyDescent="0.25">
      <c r="I9450" s="142"/>
      <c r="O9450" s="142"/>
    </row>
    <row r="9451" spans="9:15" x14ac:dyDescent="0.25">
      <c r="I9451" s="142"/>
      <c r="O9451" s="142"/>
    </row>
    <row r="9452" spans="9:15" x14ac:dyDescent="0.25">
      <c r="I9452" s="142"/>
      <c r="O9452" s="142"/>
    </row>
    <row r="9453" spans="9:15" x14ac:dyDescent="0.25">
      <c r="I9453" s="142"/>
      <c r="O9453" s="142"/>
    </row>
    <row r="9454" spans="9:15" x14ac:dyDescent="0.25">
      <c r="I9454" s="142"/>
      <c r="O9454" s="142"/>
    </row>
    <row r="9455" spans="9:15" x14ac:dyDescent="0.25">
      <c r="I9455" s="142"/>
      <c r="O9455" s="142"/>
    </row>
    <row r="9456" spans="9:15" x14ac:dyDescent="0.25">
      <c r="I9456" s="142"/>
      <c r="O9456" s="142"/>
    </row>
    <row r="9457" spans="9:15" x14ac:dyDescent="0.25">
      <c r="I9457" s="142"/>
      <c r="O9457" s="142"/>
    </row>
    <row r="9458" spans="9:15" x14ac:dyDescent="0.25">
      <c r="I9458" s="142"/>
      <c r="O9458" s="142"/>
    </row>
    <row r="9459" spans="9:15" x14ac:dyDescent="0.25">
      <c r="I9459" s="142"/>
      <c r="O9459" s="142"/>
    </row>
    <row r="9460" spans="9:15" x14ac:dyDescent="0.25">
      <c r="I9460" s="142"/>
      <c r="O9460" s="142"/>
    </row>
    <row r="9461" spans="9:15" x14ac:dyDescent="0.25">
      <c r="I9461" s="142"/>
      <c r="O9461" s="142"/>
    </row>
    <row r="9462" spans="9:15" x14ac:dyDescent="0.25">
      <c r="I9462" s="142"/>
      <c r="O9462" s="142"/>
    </row>
    <row r="9463" spans="9:15" x14ac:dyDescent="0.25">
      <c r="I9463" s="142"/>
      <c r="O9463" s="142"/>
    </row>
    <row r="9464" spans="9:15" x14ac:dyDescent="0.25">
      <c r="I9464" s="142"/>
      <c r="O9464" s="142"/>
    </row>
    <row r="9465" spans="9:15" x14ac:dyDescent="0.25">
      <c r="I9465" s="142"/>
      <c r="O9465" s="142"/>
    </row>
    <row r="9466" spans="9:15" x14ac:dyDescent="0.25">
      <c r="I9466" s="142"/>
      <c r="O9466" s="142"/>
    </row>
    <row r="9467" spans="9:15" x14ac:dyDescent="0.25">
      <c r="I9467" s="142"/>
      <c r="O9467" s="142"/>
    </row>
    <row r="9468" spans="9:15" x14ac:dyDescent="0.25">
      <c r="I9468" s="142"/>
      <c r="O9468" s="142"/>
    </row>
    <row r="9469" spans="9:15" x14ac:dyDescent="0.25">
      <c r="I9469" s="142"/>
      <c r="O9469" s="142"/>
    </row>
    <row r="9470" spans="9:15" x14ac:dyDescent="0.25">
      <c r="I9470" s="142"/>
      <c r="O9470" s="142"/>
    </row>
    <row r="9471" spans="9:15" x14ac:dyDescent="0.25">
      <c r="I9471" s="142"/>
      <c r="O9471" s="142"/>
    </row>
    <row r="9472" spans="9:15" x14ac:dyDescent="0.25">
      <c r="I9472" s="142"/>
      <c r="O9472" s="142"/>
    </row>
    <row r="9473" spans="9:15" x14ac:dyDescent="0.25">
      <c r="I9473" s="142"/>
      <c r="O9473" s="142"/>
    </row>
    <row r="9474" spans="9:15" x14ac:dyDescent="0.25">
      <c r="I9474" s="142"/>
      <c r="O9474" s="142"/>
    </row>
    <row r="9475" spans="9:15" x14ac:dyDescent="0.25">
      <c r="I9475" s="142"/>
      <c r="O9475" s="142"/>
    </row>
    <row r="9476" spans="9:15" x14ac:dyDescent="0.25">
      <c r="I9476" s="142"/>
      <c r="O9476" s="142"/>
    </row>
    <row r="9477" spans="9:15" x14ac:dyDescent="0.25">
      <c r="I9477" s="142"/>
      <c r="O9477" s="142"/>
    </row>
    <row r="9478" spans="9:15" x14ac:dyDescent="0.25">
      <c r="I9478" s="142"/>
      <c r="O9478" s="142"/>
    </row>
    <row r="9479" spans="9:15" x14ac:dyDescent="0.25">
      <c r="I9479" s="142"/>
      <c r="O9479" s="142"/>
    </row>
    <row r="9480" spans="9:15" x14ac:dyDescent="0.25">
      <c r="I9480" s="142"/>
      <c r="O9480" s="142"/>
    </row>
    <row r="9481" spans="9:15" x14ac:dyDescent="0.25">
      <c r="I9481" s="142"/>
      <c r="O9481" s="142"/>
    </row>
    <row r="9482" spans="9:15" x14ac:dyDescent="0.25">
      <c r="I9482" s="142"/>
      <c r="O9482" s="142"/>
    </row>
    <row r="9483" spans="9:15" x14ac:dyDescent="0.25">
      <c r="I9483" s="142"/>
      <c r="O9483" s="142"/>
    </row>
    <row r="9484" spans="9:15" x14ac:dyDescent="0.25">
      <c r="I9484" s="142"/>
      <c r="O9484" s="142"/>
    </row>
    <row r="9485" spans="9:15" x14ac:dyDescent="0.25">
      <c r="I9485" s="142"/>
      <c r="O9485" s="142"/>
    </row>
    <row r="9486" spans="9:15" x14ac:dyDescent="0.25">
      <c r="I9486" s="142"/>
      <c r="O9486" s="142"/>
    </row>
    <row r="9487" spans="9:15" x14ac:dyDescent="0.25">
      <c r="I9487" s="142"/>
      <c r="O9487" s="142"/>
    </row>
    <row r="9488" spans="9:15" x14ac:dyDescent="0.25">
      <c r="I9488" s="142"/>
      <c r="O9488" s="142"/>
    </row>
    <row r="9489" spans="9:15" x14ac:dyDescent="0.25">
      <c r="I9489" s="142"/>
      <c r="O9489" s="142"/>
    </row>
    <row r="9490" spans="9:15" x14ac:dyDescent="0.25">
      <c r="I9490" s="142"/>
      <c r="O9490" s="142"/>
    </row>
    <row r="9491" spans="9:15" x14ac:dyDescent="0.25">
      <c r="I9491" s="142"/>
      <c r="O9491" s="142"/>
    </row>
    <row r="9492" spans="9:15" x14ac:dyDescent="0.25">
      <c r="I9492" s="142"/>
      <c r="O9492" s="142"/>
    </row>
    <row r="9493" spans="9:15" x14ac:dyDescent="0.25">
      <c r="I9493" s="142"/>
      <c r="O9493" s="142"/>
    </row>
    <row r="9494" spans="9:15" x14ac:dyDescent="0.25">
      <c r="I9494" s="142"/>
      <c r="O9494" s="142"/>
    </row>
    <row r="9495" spans="9:15" x14ac:dyDescent="0.25">
      <c r="I9495" s="142"/>
      <c r="O9495" s="142"/>
    </row>
    <row r="9496" spans="9:15" x14ac:dyDescent="0.25">
      <c r="I9496" s="142"/>
      <c r="O9496" s="142"/>
    </row>
    <row r="9497" spans="9:15" x14ac:dyDescent="0.25">
      <c r="I9497" s="142"/>
      <c r="O9497" s="142"/>
    </row>
    <row r="9498" spans="9:15" x14ac:dyDescent="0.25">
      <c r="I9498" s="142"/>
      <c r="O9498" s="142"/>
    </row>
    <row r="9499" spans="9:15" x14ac:dyDescent="0.25">
      <c r="I9499" s="142"/>
      <c r="O9499" s="142"/>
    </row>
    <row r="9500" spans="9:15" x14ac:dyDescent="0.25">
      <c r="I9500" s="142"/>
      <c r="O9500" s="142"/>
    </row>
    <row r="9501" spans="9:15" x14ac:dyDescent="0.25">
      <c r="I9501" s="142"/>
      <c r="O9501" s="142"/>
    </row>
    <row r="9502" spans="9:15" x14ac:dyDescent="0.25">
      <c r="I9502" s="142"/>
      <c r="O9502" s="142"/>
    </row>
    <row r="9503" spans="9:15" x14ac:dyDescent="0.25">
      <c r="I9503" s="142"/>
      <c r="O9503" s="142"/>
    </row>
    <row r="9504" spans="9:15" x14ac:dyDescent="0.25">
      <c r="I9504" s="142"/>
      <c r="O9504" s="142"/>
    </row>
    <row r="9505" spans="9:15" x14ac:dyDescent="0.25">
      <c r="I9505" s="142"/>
      <c r="O9505" s="142"/>
    </row>
    <row r="9506" spans="9:15" x14ac:dyDescent="0.25">
      <c r="I9506" s="142"/>
      <c r="O9506" s="142"/>
    </row>
    <row r="9507" spans="9:15" x14ac:dyDescent="0.25">
      <c r="I9507" s="142"/>
      <c r="O9507" s="142"/>
    </row>
    <row r="9508" spans="9:15" x14ac:dyDescent="0.25">
      <c r="I9508" s="142"/>
      <c r="O9508" s="142"/>
    </row>
    <row r="9509" spans="9:15" x14ac:dyDescent="0.25">
      <c r="I9509" s="142"/>
      <c r="O9509" s="142"/>
    </row>
    <row r="9510" spans="9:15" x14ac:dyDescent="0.25">
      <c r="I9510" s="142"/>
      <c r="O9510" s="142"/>
    </row>
    <row r="9511" spans="9:15" x14ac:dyDescent="0.25">
      <c r="I9511" s="142"/>
      <c r="O9511" s="142"/>
    </row>
    <row r="9512" spans="9:15" x14ac:dyDescent="0.25">
      <c r="I9512" s="142"/>
      <c r="O9512" s="142"/>
    </row>
    <row r="9513" spans="9:15" x14ac:dyDescent="0.25">
      <c r="I9513" s="142"/>
      <c r="O9513" s="142"/>
    </row>
    <row r="9514" spans="9:15" x14ac:dyDescent="0.25">
      <c r="I9514" s="142"/>
      <c r="O9514" s="142"/>
    </row>
    <row r="9515" spans="9:15" x14ac:dyDescent="0.25">
      <c r="I9515" s="142"/>
      <c r="O9515" s="142"/>
    </row>
    <row r="9516" spans="9:15" x14ac:dyDescent="0.25">
      <c r="I9516" s="142"/>
      <c r="O9516" s="142"/>
    </row>
    <row r="9517" spans="9:15" x14ac:dyDescent="0.25">
      <c r="I9517" s="142"/>
      <c r="O9517" s="142"/>
    </row>
    <row r="9518" spans="9:15" x14ac:dyDescent="0.25">
      <c r="I9518" s="142"/>
      <c r="O9518" s="142"/>
    </row>
    <row r="9519" spans="9:15" x14ac:dyDescent="0.25">
      <c r="I9519" s="142"/>
      <c r="O9519" s="142"/>
    </row>
    <row r="9520" spans="9:15" x14ac:dyDescent="0.25">
      <c r="I9520" s="142"/>
      <c r="O9520" s="142"/>
    </row>
    <row r="9521" spans="9:15" x14ac:dyDescent="0.25">
      <c r="I9521" s="142"/>
      <c r="O9521" s="142"/>
    </row>
    <row r="9522" spans="9:15" x14ac:dyDescent="0.25">
      <c r="I9522" s="142"/>
      <c r="O9522" s="142"/>
    </row>
    <row r="9523" spans="9:15" x14ac:dyDescent="0.25">
      <c r="I9523" s="142"/>
      <c r="O9523" s="142"/>
    </row>
    <row r="9524" spans="9:15" x14ac:dyDescent="0.25">
      <c r="I9524" s="142"/>
      <c r="O9524" s="142"/>
    </row>
    <row r="9525" spans="9:15" x14ac:dyDescent="0.25">
      <c r="I9525" s="142"/>
      <c r="O9525" s="142"/>
    </row>
    <row r="9526" spans="9:15" x14ac:dyDescent="0.25">
      <c r="I9526" s="142"/>
      <c r="O9526" s="142"/>
    </row>
    <row r="9527" spans="9:15" x14ac:dyDescent="0.25">
      <c r="I9527" s="142"/>
      <c r="O9527" s="142"/>
    </row>
    <row r="9528" spans="9:15" x14ac:dyDescent="0.25">
      <c r="I9528" s="142"/>
      <c r="O9528" s="142"/>
    </row>
    <row r="9529" spans="9:15" x14ac:dyDescent="0.25">
      <c r="I9529" s="142"/>
      <c r="O9529" s="142"/>
    </row>
    <row r="9530" spans="9:15" x14ac:dyDescent="0.25">
      <c r="I9530" s="142"/>
      <c r="O9530" s="142"/>
    </row>
    <row r="9531" spans="9:15" x14ac:dyDescent="0.25">
      <c r="I9531" s="142"/>
      <c r="O9531" s="142"/>
    </row>
    <row r="9532" spans="9:15" x14ac:dyDescent="0.25">
      <c r="I9532" s="142"/>
      <c r="O9532" s="142"/>
    </row>
    <row r="9533" spans="9:15" x14ac:dyDescent="0.25">
      <c r="I9533" s="142"/>
      <c r="O9533" s="142"/>
    </row>
    <row r="9534" spans="9:15" x14ac:dyDescent="0.25">
      <c r="I9534" s="142"/>
      <c r="O9534" s="142"/>
    </row>
    <row r="9535" spans="9:15" x14ac:dyDescent="0.25">
      <c r="I9535" s="142"/>
      <c r="O9535" s="142"/>
    </row>
    <row r="9536" spans="9:15" x14ac:dyDescent="0.25">
      <c r="I9536" s="142"/>
      <c r="O9536" s="142"/>
    </row>
    <row r="9537" spans="9:15" x14ac:dyDescent="0.25">
      <c r="I9537" s="142"/>
      <c r="O9537" s="142"/>
    </row>
    <row r="9538" spans="9:15" x14ac:dyDescent="0.25">
      <c r="I9538" s="142"/>
      <c r="O9538" s="142"/>
    </row>
    <row r="9539" spans="9:15" x14ac:dyDescent="0.25">
      <c r="I9539" s="142"/>
      <c r="O9539" s="142"/>
    </row>
    <row r="9540" spans="9:15" x14ac:dyDescent="0.25">
      <c r="I9540" s="142"/>
      <c r="O9540" s="142"/>
    </row>
    <row r="9541" spans="9:15" x14ac:dyDescent="0.25">
      <c r="I9541" s="142"/>
      <c r="O9541" s="142"/>
    </row>
    <row r="9542" spans="9:15" x14ac:dyDescent="0.25">
      <c r="I9542" s="142"/>
      <c r="O9542" s="142"/>
    </row>
    <row r="9543" spans="9:15" x14ac:dyDescent="0.25">
      <c r="I9543" s="142"/>
      <c r="O9543" s="142"/>
    </row>
    <row r="9544" spans="9:15" x14ac:dyDescent="0.25">
      <c r="I9544" s="142"/>
      <c r="O9544" s="142"/>
    </row>
    <row r="9545" spans="9:15" x14ac:dyDescent="0.25">
      <c r="I9545" s="142"/>
      <c r="O9545" s="142"/>
    </row>
    <row r="9546" spans="9:15" x14ac:dyDescent="0.25">
      <c r="I9546" s="142"/>
      <c r="O9546" s="142"/>
    </row>
    <row r="9547" spans="9:15" x14ac:dyDescent="0.25">
      <c r="I9547" s="142"/>
      <c r="O9547" s="142"/>
    </row>
    <row r="9548" spans="9:15" x14ac:dyDescent="0.25">
      <c r="I9548" s="142"/>
      <c r="O9548" s="142"/>
    </row>
    <row r="9549" spans="9:15" x14ac:dyDescent="0.25">
      <c r="I9549" s="142"/>
      <c r="O9549" s="142"/>
    </row>
    <row r="9550" spans="9:15" x14ac:dyDescent="0.25">
      <c r="I9550" s="142"/>
      <c r="O9550" s="142"/>
    </row>
    <row r="9551" spans="9:15" x14ac:dyDescent="0.25">
      <c r="I9551" s="142"/>
      <c r="O9551" s="142"/>
    </row>
    <row r="9552" spans="9:15" x14ac:dyDescent="0.25">
      <c r="I9552" s="142"/>
      <c r="O9552" s="142"/>
    </row>
    <row r="9553" spans="9:15" x14ac:dyDescent="0.25">
      <c r="I9553" s="142"/>
      <c r="O9553" s="142"/>
    </row>
    <row r="9554" spans="9:15" x14ac:dyDescent="0.25">
      <c r="I9554" s="142"/>
      <c r="O9554" s="142"/>
    </row>
    <row r="9555" spans="9:15" x14ac:dyDescent="0.25">
      <c r="I9555" s="142"/>
      <c r="O9555" s="142"/>
    </row>
    <row r="9556" spans="9:15" x14ac:dyDescent="0.25">
      <c r="I9556" s="142"/>
      <c r="O9556" s="142"/>
    </row>
    <row r="9557" spans="9:15" x14ac:dyDescent="0.25">
      <c r="I9557" s="142"/>
      <c r="O9557" s="142"/>
    </row>
    <row r="9558" spans="9:15" x14ac:dyDescent="0.25">
      <c r="I9558" s="142"/>
      <c r="O9558" s="142"/>
    </row>
    <row r="9559" spans="9:15" x14ac:dyDescent="0.25">
      <c r="I9559" s="142"/>
      <c r="O9559" s="142"/>
    </row>
    <row r="9560" spans="9:15" x14ac:dyDescent="0.25">
      <c r="I9560" s="142"/>
      <c r="O9560" s="142"/>
    </row>
    <row r="9561" spans="9:15" x14ac:dyDescent="0.25">
      <c r="I9561" s="142"/>
      <c r="O9561" s="142"/>
    </row>
    <row r="9562" spans="9:15" x14ac:dyDescent="0.25">
      <c r="I9562" s="142"/>
      <c r="O9562" s="142"/>
    </row>
    <row r="9563" spans="9:15" x14ac:dyDescent="0.25">
      <c r="I9563" s="142"/>
      <c r="O9563" s="142"/>
    </row>
    <row r="9564" spans="9:15" x14ac:dyDescent="0.25">
      <c r="I9564" s="142"/>
      <c r="O9564" s="142"/>
    </row>
    <row r="9565" spans="9:15" x14ac:dyDescent="0.25">
      <c r="I9565" s="142"/>
      <c r="O9565" s="142"/>
    </row>
    <row r="9566" spans="9:15" x14ac:dyDescent="0.25">
      <c r="I9566" s="142"/>
      <c r="O9566" s="142"/>
    </row>
    <row r="9567" spans="9:15" x14ac:dyDescent="0.25">
      <c r="I9567" s="142"/>
      <c r="O9567" s="142"/>
    </row>
    <row r="9568" spans="9:15" x14ac:dyDescent="0.25">
      <c r="I9568" s="142"/>
      <c r="O9568" s="142"/>
    </row>
    <row r="9569" spans="9:15" x14ac:dyDescent="0.25">
      <c r="I9569" s="142"/>
      <c r="O9569" s="142"/>
    </row>
    <row r="9570" spans="9:15" x14ac:dyDescent="0.25">
      <c r="I9570" s="142"/>
      <c r="O9570" s="142"/>
    </row>
    <row r="9571" spans="9:15" x14ac:dyDescent="0.25">
      <c r="I9571" s="142"/>
      <c r="O9571" s="142"/>
    </row>
    <row r="9572" spans="9:15" x14ac:dyDescent="0.25">
      <c r="I9572" s="142"/>
      <c r="O9572" s="142"/>
    </row>
    <row r="9573" spans="9:15" x14ac:dyDescent="0.25">
      <c r="I9573" s="142"/>
      <c r="O9573" s="142"/>
    </row>
    <row r="9574" spans="9:15" x14ac:dyDescent="0.25">
      <c r="I9574" s="142"/>
      <c r="O9574" s="142"/>
    </row>
    <row r="9575" spans="9:15" x14ac:dyDescent="0.25">
      <c r="I9575" s="142"/>
      <c r="O9575" s="142"/>
    </row>
    <row r="9576" spans="9:15" x14ac:dyDescent="0.25">
      <c r="I9576" s="142"/>
      <c r="O9576" s="142"/>
    </row>
    <row r="9577" spans="9:15" x14ac:dyDescent="0.25">
      <c r="I9577" s="142"/>
      <c r="O9577" s="142"/>
    </row>
    <row r="9578" spans="9:15" x14ac:dyDescent="0.25">
      <c r="I9578" s="142"/>
      <c r="O9578" s="142"/>
    </row>
    <row r="9579" spans="9:15" x14ac:dyDescent="0.25">
      <c r="I9579" s="142"/>
      <c r="O9579" s="142"/>
    </row>
    <row r="9580" spans="9:15" x14ac:dyDescent="0.25">
      <c r="I9580" s="142"/>
      <c r="O9580" s="142"/>
    </row>
    <row r="9581" spans="9:15" x14ac:dyDescent="0.25">
      <c r="I9581" s="142"/>
      <c r="O9581" s="142"/>
    </row>
    <row r="9582" spans="9:15" x14ac:dyDescent="0.25">
      <c r="I9582" s="142"/>
      <c r="O9582" s="142"/>
    </row>
    <row r="9583" spans="9:15" x14ac:dyDescent="0.25">
      <c r="I9583" s="142"/>
      <c r="O9583" s="142"/>
    </row>
    <row r="9584" spans="9:15" x14ac:dyDescent="0.25">
      <c r="I9584" s="142"/>
      <c r="O9584" s="142"/>
    </row>
    <row r="9585" spans="9:15" x14ac:dyDescent="0.25">
      <c r="I9585" s="142"/>
      <c r="O9585" s="142"/>
    </row>
    <row r="9586" spans="9:15" x14ac:dyDescent="0.25">
      <c r="I9586" s="142"/>
      <c r="O9586" s="142"/>
    </row>
    <row r="9587" spans="9:15" x14ac:dyDescent="0.25">
      <c r="I9587" s="142"/>
      <c r="O9587" s="142"/>
    </row>
    <row r="9588" spans="9:15" x14ac:dyDescent="0.25">
      <c r="I9588" s="142"/>
      <c r="O9588" s="142"/>
    </row>
    <row r="9589" spans="9:15" x14ac:dyDescent="0.25">
      <c r="I9589" s="142"/>
      <c r="O9589" s="142"/>
    </row>
    <row r="9590" spans="9:15" x14ac:dyDescent="0.25">
      <c r="I9590" s="142"/>
      <c r="O9590" s="142"/>
    </row>
    <row r="9591" spans="9:15" x14ac:dyDescent="0.25">
      <c r="I9591" s="142"/>
      <c r="O9591" s="142"/>
    </row>
    <row r="9592" spans="9:15" x14ac:dyDescent="0.25">
      <c r="I9592" s="142"/>
      <c r="O9592" s="142"/>
    </row>
    <row r="9593" spans="9:15" x14ac:dyDescent="0.25">
      <c r="I9593" s="142"/>
      <c r="O9593" s="142"/>
    </row>
    <row r="9594" spans="9:15" x14ac:dyDescent="0.25">
      <c r="I9594" s="142"/>
      <c r="O9594" s="142"/>
    </row>
    <row r="9595" spans="9:15" x14ac:dyDescent="0.25">
      <c r="I9595" s="142"/>
      <c r="O9595" s="142"/>
    </row>
    <row r="9596" spans="9:15" x14ac:dyDescent="0.25">
      <c r="I9596" s="142"/>
      <c r="O9596" s="142"/>
    </row>
    <row r="9597" spans="9:15" x14ac:dyDescent="0.25">
      <c r="I9597" s="142"/>
      <c r="O9597" s="142"/>
    </row>
    <row r="9598" spans="9:15" x14ac:dyDescent="0.25">
      <c r="I9598" s="142"/>
      <c r="O9598" s="142"/>
    </row>
    <row r="9599" spans="9:15" x14ac:dyDescent="0.25">
      <c r="I9599" s="142"/>
      <c r="O9599" s="142"/>
    </row>
    <row r="9600" spans="9:15" x14ac:dyDescent="0.25">
      <c r="I9600" s="142"/>
      <c r="O9600" s="142"/>
    </row>
    <row r="9601" spans="9:15" x14ac:dyDescent="0.25">
      <c r="I9601" s="142"/>
      <c r="O9601" s="142"/>
    </row>
    <row r="9602" spans="9:15" x14ac:dyDescent="0.25">
      <c r="I9602" s="142"/>
      <c r="O9602" s="142"/>
    </row>
    <row r="9603" spans="9:15" x14ac:dyDescent="0.25">
      <c r="I9603" s="142"/>
      <c r="O9603" s="142"/>
    </row>
    <row r="9604" spans="9:15" x14ac:dyDescent="0.25">
      <c r="I9604" s="142"/>
      <c r="O9604" s="142"/>
    </row>
    <row r="9605" spans="9:15" x14ac:dyDescent="0.25">
      <c r="I9605" s="142"/>
      <c r="O9605" s="142"/>
    </row>
    <row r="9606" spans="9:15" x14ac:dyDescent="0.25">
      <c r="I9606" s="142"/>
      <c r="O9606" s="142"/>
    </row>
    <row r="9607" spans="9:15" x14ac:dyDescent="0.25">
      <c r="I9607" s="142"/>
      <c r="O9607" s="142"/>
    </row>
    <row r="9608" spans="9:15" x14ac:dyDescent="0.25">
      <c r="I9608" s="142"/>
      <c r="O9608" s="142"/>
    </row>
    <row r="9609" spans="9:15" x14ac:dyDescent="0.25">
      <c r="I9609" s="142"/>
      <c r="O9609" s="142"/>
    </row>
    <row r="9610" spans="9:15" x14ac:dyDescent="0.25">
      <c r="I9610" s="142"/>
      <c r="O9610" s="142"/>
    </row>
    <row r="9611" spans="9:15" x14ac:dyDescent="0.25">
      <c r="I9611" s="142"/>
      <c r="O9611" s="142"/>
    </row>
    <row r="9612" spans="9:15" x14ac:dyDescent="0.25">
      <c r="I9612" s="142"/>
      <c r="O9612" s="142"/>
    </row>
    <row r="9613" spans="9:15" x14ac:dyDescent="0.25">
      <c r="I9613" s="142"/>
      <c r="O9613" s="142"/>
    </row>
    <row r="9614" spans="9:15" x14ac:dyDescent="0.25">
      <c r="I9614" s="142"/>
      <c r="O9614" s="142"/>
    </row>
    <row r="9615" spans="9:15" x14ac:dyDescent="0.25">
      <c r="I9615" s="142"/>
      <c r="O9615" s="142"/>
    </row>
    <row r="9616" spans="9:15" x14ac:dyDescent="0.25">
      <c r="I9616" s="142"/>
      <c r="O9616" s="142"/>
    </row>
    <row r="9617" spans="9:15" x14ac:dyDescent="0.25">
      <c r="I9617" s="142"/>
      <c r="O9617" s="142"/>
    </row>
    <row r="9618" spans="9:15" x14ac:dyDescent="0.25">
      <c r="I9618" s="142"/>
      <c r="O9618" s="142"/>
    </row>
    <row r="9619" spans="9:15" x14ac:dyDescent="0.25">
      <c r="I9619" s="142"/>
      <c r="O9619" s="142"/>
    </row>
    <row r="9620" spans="9:15" x14ac:dyDescent="0.25">
      <c r="I9620" s="142"/>
      <c r="O9620" s="142"/>
    </row>
    <row r="9621" spans="9:15" x14ac:dyDescent="0.25">
      <c r="I9621" s="142"/>
      <c r="O9621" s="142"/>
    </row>
    <row r="9622" spans="9:15" x14ac:dyDescent="0.25">
      <c r="I9622" s="142"/>
      <c r="O9622" s="142"/>
    </row>
    <row r="9623" spans="9:15" x14ac:dyDescent="0.25">
      <c r="I9623" s="142"/>
      <c r="O9623" s="142"/>
    </row>
    <row r="9624" spans="9:15" x14ac:dyDescent="0.25">
      <c r="I9624" s="142"/>
      <c r="O9624" s="142"/>
    </row>
    <row r="9625" spans="9:15" x14ac:dyDescent="0.25">
      <c r="I9625" s="142"/>
      <c r="O9625" s="142"/>
    </row>
    <row r="9626" spans="9:15" x14ac:dyDescent="0.25">
      <c r="I9626" s="142"/>
      <c r="O9626" s="142"/>
    </row>
    <row r="9627" spans="9:15" x14ac:dyDescent="0.25">
      <c r="I9627" s="142"/>
      <c r="O9627" s="142"/>
    </row>
    <row r="9628" spans="9:15" x14ac:dyDescent="0.25">
      <c r="I9628" s="142"/>
      <c r="O9628" s="142"/>
    </row>
    <row r="9629" spans="9:15" x14ac:dyDescent="0.25">
      <c r="I9629" s="142"/>
      <c r="O9629" s="142"/>
    </row>
    <row r="9630" spans="9:15" x14ac:dyDescent="0.25">
      <c r="I9630" s="142"/>
      <c r="O9630" s="142"/>
    </row>
    <row r="9631" spans="9:15" x14ac:dyDescent="0.25">
      <c r="I9631" s="142"/>
      <c r="O9631" s="142"/>
    </row>
    <row r="9632" spans="9:15" x14ac:dyDescent="0.25">
      <c r="I9632" s="142"/>
      <c r="O9632" s="142"/>
    </row>
    <row r="9633" spans="9:15" x14ac:dyDescent="0.25">
      <c r="I9633" s="142"/>
      <c r="O9633" s="142"/>
    </row>
    <row r="9634" spans="9:15" x14ac:dyDescent="0.25">
      <c r="I9634" s="142"/>
      <c r="O9634" s="142"/>
    </row>
    <row r="9635" spans="9:15" x14ac:dyDescent="0.25">
      <c r="I9635" s="142"/>
      <c r="O9635" s="142"/>
    </row>
    <row r="9636" spans="9:15" x14ac:dyDescent="0.25">
      <c r="I9636" s="142"/>
      <c r="O9636" s="142"/>
    </row>
    <row r="9637" spans="9:15" x14ac:dyDescent="0.25">
      <c r="I9637" s="142"/>
      <c r="O9637" s="142"/>
    </row>
    <row r="9638" spans="9:15" x14ac:dyDescent="0.25">
      <c r="I9638" s="142"/>
      <c r="O9638" s="142"/>
    </row>
    <row r="9639" spans="9:15" x14ac:dyDescent="0.25">
      <c r="I9639" s="142"/>
      <c r="O9639" s="142"/>
    </row>
    <row r="9640" spans="9:15" x14ac:dyDescent="0.25">
      <c r="I9640" s="142"/>
      <c r="O9640" s="142"/>
    </row>
    <row r="9641" spans="9:15" x14ac:dyDescent="0.25">
      <c r="I9641" s="142"/>
      <c r="O9641" s="142"/>
    </row>
    <row r="9642" spans="9:15" x14ac:dyDescent="0.25">
      <c r="I9642" s="142"/>
      <c r="O9642" s="142"/>
    </row>
    <row r="9643" spans="9:15" x14ac:dyDescent="0.25">
      <c r="I9643" s="142"/>
      <c r="O9643" s="142"/>
    </row>
    <row r="9644" spans="9:15" x14ac:dyDescent="0.25">
      <c r="I9644" s="142"/>
      <c r="O9644" s="142"/>
    </row>
    <row r="9645" spans="9:15" x14ac:dyDescent="0.25">
      <c r="I9645" s="142"/>
      <c r="O9645" s="142"/>
    </row>
    <row r="9646" spans="9:15" x14ac:dyDescent="0.25">
      <c r="I9646" s="142"/>
      <c r="O9646" s="142"/>
    </row>
    <row r="9647" spans="9:15" x14ac:dyDescent="0.25">
      <c r="I9647" s="142"/>
      <c r="O9647" s="142"/>
    </row>
    <row r="9648" spans="9:15" x14ac:dyDescent="0.25">
      <c r="I9648" s="142"/>
      <c r="O9648" s="142"/>
    </row>
    <row r="9649" spans="9:15" x14ac:dyDescent="0.25">
      <c r="I9649" s="142"/>
      <c r="O9649" s="142"/>
    </row>
    <row r="9650" spans="9:15" x14ac:dyDescent="0.25">
      <c r="I9650" s="142"/>
      <c r="O9650" s="142"/>
    </row>
    <row r="9651" spans="9:15" x14ac:dyDescent="0.25">
      <c r="I9651" s="142"/>
      <c r="O9651" s="142"/>
    </row>
    <row r="9652" spans="9:15" x14ac:dyDescent="0.25">
      <c r="I9652" s="142"/>
      <c r="O9652" s="142"/>
    </row>
    <row r="9653" spans="9:15" x14ac:dyDescent="0.25">
      <c r="I9653" s="142"/>
      <c r="O9653" s="142"/>
    </row>
    <row r="9654" spans="9:15" x14ac:dyDescent="0.25">
      <c r="I9654" s="142"/>
      <c r="O9654" s="142"/>
    </row>
    <row r="9655" spans="9:15" x14ac:dyDescent="0.25">
      <c r="I9655" s="142"/>
      <c r="O9655" s="142"/>
    </row>
    <row r="9656" spans="9:15" x14ac:dyDescent="0.25">
      <c r="I9656" s="142"/>
      <c r="O9656" s="142"/>
    </row>
    <row r="9657" spans="9:15" x14ac:dyDescent="0.25">
      <c r="I9657" s="142"/>
      <c r="O9657" s="142"/>
    </row>
    <row r="9658" spans="9:15" x14ac:dyDescent="0.25">
      <c r="I9658" s="142"/>
      <c r="O9658" s="142"/>
    </row>
    <row r="9659" spans="9:15" x14ac:dyDescent="0.25">
      <c r="I9659" s="142"/>
      <c r="O9659" s="142"/>
    </row>
    <row r="9660" spans="9:15" x14ac:dyDescent="0.25">
      <c r="I9660" s="142"/>
      <c r="O9660" s="142"/>
    </row>
    <row r="9661" spans="9:15" x14ac:dyDescent="0.25">
      <c r="I9661" s="142"/>
      <c r="O9661" s="142"/>
    </row>
    <row r="9662" spans="9:15" x14ac:dyDescent="0.25">
      <c r="I9662" s="142"/>
      <c r="O9662" s="142"/>
    </row>
    <row r="9663" spans="9:15" x14ac:dyDescent="0.25">
      <c r="I9663" s="142"/>
      <c r="O9663" s="142"/>
    </row>
    <row r="9664" spans="9:15" x14ac:dyDescent="0.25">
      <c r="I9664" s="142"/>
      <c r="O9664" s="142"/>
    </row>
    <row r="9665" spans="9:15" x14ac:dyDescent="0.25">
      <c r="I9665" s="142"/>
      <c r="O9665" s="142"/>
    </row>
    <row r="9666" spans="9:15" x14ac:dyDescent="0.25">
      <c r="I9666" s="142"/>
      <c r="O9666" s="142"/>
    </row>
    <row r="9667" spans="9:15" x14ac:dyDescent="0.25">
      <c r="I9667" s="142"/>
      <c r="O9667" s="142"/>
    </row>
    <row r="9668" spans="9:15" x14ac:dyDescent="0.25">
      <c r="I9668" s="142"/>
      <c r="O9668" s="142"/>
    </row>
    <row r="9669" spans="9:15" x14ac:dyDescent="0.25">
      <c r="I9669" s="142"/>
      <c r="O9669" s="142"/>
    </row>
    <row r="9670" spans="9:15" x14ac:dyDescent="0.25">
      <c r="I9670" s="142"/>
      <c r="O9670" s="142"/>
    </row>
    <row r="9671" spans="9:15" x14ac:dyDescent="0.25">
      <c r="I9671" s="142"/>
      <c r="O9671" s="142"/>
    </row>
    <row r="9672" spans="9:15" x14ac:dyDescent="0.25">
      <c r="I9672" s="142"/>
      <c r="O9672" s="142"/>
    </row>
    <row r="9673" spans="9:15" x14ac:dyDescent="0.25">
      <c r="I9673" s="142"/>
      <c r="O9673" s="142"/>
    </row>
    <row r="9674" spans="9:15" x14ac:dyDescent="0.25">
      <c r="I9674" s="142"/>
      <c r="O9674" s="142"/>
    </row>
    <row r="9675" spans="9:15" x14ac:dyDescent="0.25">
      <c r="I9675" s="142"/>
      <c r="O9675" s="142"/>
    </row>
    <row r="9676" spans="9:15" x14ac:dyDescent="0.25">
      <c r="I9676" s="142"/>
      <c r="O9676" s="142"/>
    </row>
    <row r="9677" spans="9:15" x14ac:dyDescent="0.25">
      <c r="I9677" s="142"/>
      <c r="O9677" s="142"/>
    </row>
    <row r="9678" spans="9:15" x14ac:dyDescent="0.25">
      <c r="I9678" s="142"/>
      <c r="O9678" s="142"/>
    </row>
    <row r="9679" spans="9:15" x14ac:dyDescent="0.25">
      <c r="I9679" s="142"/>
      <c r="O9679" s="142"/>
    </row>
    <row r="9680" spans="9:15" x14ac:dyDescent="0.25">
      <c r="I9680" s="142"/>
      <c r="O9680" s="142"/>
    </row>
    <row r="9681" spans="9:15" x14ac:dyDescent="0.25">
      <c r="I9681" s="142"/>
      <c r="O9681" s="142"/>
    </row>
    <row r="9682" spans="9:15" x14ac:dyDescent="0.25">
      <c r="I9682" s="142"/>
      <c r="O9682" s="142"/>
    </row>
    <row r="9683" spans="9:15" x14ac:dyDescent="0.25">
      <c r="I9683" s="142"/>
      <c r="O9683" s="142"/>
    </row>
    <row r="9684" spans="9:15" x14ac:dyDescent="0.25">
      <c r="I9684" s="142"/>
      <c r="O9684" s="142"/>
    </row>
    <row r="9685" spans="9:15" x14ac:dyDescent="0.25">
      <c r="I9685" s="142"/>
      <c r="O9685" s="142"/>
    </row>
    <row r="9686" spans="9:15" x14ac:dyDescent="0.25">
      <c r="I9686" s="142"/>
      <c r="O9686" s="142"/>
    </row>
    <row r="9687" spans="9:15" x14ac:dyDescent="0.25">
      <c r="I9687" s="142"/>
      <c r="O9687" s="142"/>
    </row>
    <row r="9688" spans="9:15" x14ac:dyDescent="0.25">
      <c r="I9688" s="142"/>
      <c r="O9688" s="142"/>
    </row>
    <row r="9689" spans="9:15" x14ac:dyDescent="0.25">
      <c r="I9689" s="142"/>
      <c r="O9689" s="142"/>
    </row>
    <row r="9690" spans="9:15" x14ac:dyDescent="0.25">
      <c r="I9690" s="142"/>
      <c r="O9690" s="142"/>
    </row>
    <row r="9691" spans="9:15" x14ac:dyDescent="0.25">
      <c r="I9691" s="142"/>
      <c r="O9691" s="142"/>
    </row>
    <row r="9692" spans="9:15" x14ac:dyDescent="0.25">
      <c r="I9692" s="142"/>
      <c r="O9692" s="142"/>
    </row>
    <row r="9693" spans="9:15" x14ac:dyDescent="0.25">
      <c r="I9693" s="142"/>
      <c r="O9693" s="142"/>
    </row>
    <row r="9694" spans="9:15" x14ac:dyDescent="0.25">
      <c r="I9694" s="142"/>
      <c r="O9694" s="142"/>
    </row>
    <row r="9695" spans="9:15" x14ac:dyDescent="0.25">
      <c r="I9695" s="142"/>
      <c r="O9695" s="142"/>
    </row>
    <row r="9696" spans="9:15" x14ac:dyDescent="0.25">
      <c r="I9696" s="142"/>
      <c r="O9696" s="142"/>
    </row>
    <row r="9697" spans="9:15" x14ac:dyDescent="0.25">
      <c r="I9697" s="142"/>
      <c r="O9697" s="142"/>
    </row>
    <row r="9698" spans="9:15" x14ac:dyDescent="0.25">
      <c r="I9698" s="142"/>
      <c r="O9698" s="142"/>
    </row>
    <row r="9699" spans="9:15" x14ac:dyDescent="0.25">
      <c r="I9699" s="142"/>
      <c r="O9699" s="142"/>
    </row>
    <row r="9700" spans="9:15" x14ac:dyDescent="0.25">
      <c r="I9700" s="142"/>
      <c r="O9700" s="142"/>
    </row>
    <row r="9701" spans="9:15" x14ac:dyDescent="0.25">
      <c r="I9701" s="142"/>
      <c r="O9701" s="142"/>
    </row>
    <row r="9702" spans="9:15" x14ac:dyDescent="0.25">
      <c r="I9702" s="142"/>
      <c r="O9702" s="142"/>
    </row>
    <row r="9703" spans="9:15" x14ac:dyDescent="0.25">
      <c r="I9703" s="142"/>
      <c r="O9703" s="142"/>
    </row>
    <row r="9704" spans="9:15" x14ac:dyDescent="0.25">
      <c r="I9704" s="142"/>
      <c r="O9704" s="142"/>
    </row>
    <row r="9705" spans="9:15" x14ac:dyDescent="0.25">
      <c r="I9705" s="142"/>
      <c r="O9705" s="142"/>
    </row>
    <row r="9706" spans="9:15" x14ac:dyDescent="0.25">
      <c r="I9706" s="142"/>
      <c r="O9706" s="142"/>
    </row>
    <row r="9707" spans="9:15" x14ac:dyDescent="0.25">
      <c r="I9707" s="142"/>
      <c r="O9707" s="142"/>
    </row>
    <row r="9708" spans="9:15" x14ac:dyDescent="0.25">
      <c r="I9708" s="142"/>
      <c r="O9708" s="142"/>
    </row>
    <row r="9709" spans="9:15" x14ac:dyDescent="0.25">
      <c r="I9709" s="142"/>
      <c r="O9709" s="142"/>
    </row>
    <row r="9710" spans="9:15" x14ac:dyDescent="0.25">
      <c r="I9710" s="142"/>
      <c r="O9710" s="142"/>
    </row>
    <row r="9711" spans="9:15" x14ac:dyDescent="0.25">
      <c r="I9711" s="142"/>
      <c r="O9711" s="142"/>
    </row>
    <row r="9712" spans="9:15" x14ac:dyDescent="0.25">
      <c r="I9712" s="142"/>
      <c r="O9712" s="142"/>
    </row>
    <row r="9713" spans="9:15" x14ac:dyDescent="0.25">
      <c r="I9713" s="142"/>
      <c r="O9713" s="142"/>
    </row>
    <row r="9714" spans="9:15" x14ac:dyDescent="0.25">
      <c r="I9714" s="142"/>
      <c r="O9714" s="142"/>
    </row>
    <row r="9715" spans="9:15" x14ac:dyDescent="0.25">
      <c r="I9715" s="142"/>
      <c r="O9715" s="142"/>
    </row>
    <row r="9716" spans="9:15" x14ac:dyDescent="0.25">
      <c r="I9716" s="142"/>
      <c r="O9716" s="142"/>
    </row>
    <row r="9717" spans="9:15" x14ac:dyDescent="0.25">
      <c r="I9717" s="142"/>
      <c r="O9717" s="142"/>
    </row>
    <row r="9718" spans="9:15" x14ac:dyDescent="0.25">
      <c r="I9718" s="142"/>
      <c r="O9718" s="142"/>
    </row>
    <row r="9719" spans="9:15" x14ac:dyDescent="0.25">
      <c r="I9719" s="142"/>
      <c r="O9719" s="142"/>
    </row>
    <row r="9720" spans="9:15" x14ac:dyDescent="0.25">
      <c r="I9720" s="142"/>
      <c r="O9720" s="142"/>
    </row>
    <row r="9721" spans="9:15" x14ac:dyDescent="0.25">
      <c r="I9721" s="142"/>
      <c r="O9721" s="142"/>
    </row>
    <row r="9722" spans="9:15" x14ac:dyDescent="0.25">
      <c r="I9722" s="142"/>
      <c r="O9722" s="142"/>
    </row>
    <row r="9723" spans="9:15" x14ac:dyDescent="0.25">
      <c r="I9723" s="142"/>
      <c r="O9723" s="142"/>
    </row>
    <row r="9724" spans="9:15" x14ac:dyDescent="0.25">
      <c r="I9724" s="142"/>
      <c r="O9724" s="142"/>
    </row>
    <row r="9725" spans="9:15" x14ac:dyDescent="0.25">
      <c r="I9725" s="142"/>
      <c r="O9725" s="142"/>
    </row>
    <row r="9726" spans="9:15" x14ac:dyDescent="0.25">
      <c r="I9726" s="142"/>
      <c r="O9726" s="142"/>
    </row>
    <row r="9727" spans="9:15" x14ac:dyDescent="0.25">
      <c r="I9727" s="142"/>
      <c r="O9727" s="142"/>
    </row>
    <row r="9728" spans="9:15" x14ac:dyDescent="0.25">
      <c r="I9728" s="142"/>
      <c r="O9728" s="142"/>
    </row>
    <row r="9729" spans="9:15" x14ac:dyDescent="0.25">
      <c r="I9729" s="142"/>
      <c r="O9729" s="142"/>
    </row>
    <row r="9730" spans="9:15" x14ac:dyDescent="0.25">
      <c r="I9730" s="142"/>
      <c r="O9730" s="142"/>
    </row>
    <row r="9731" spans="9:15" x14ac:dyDescent="0.25">
      <c r="I9731" s="142"/>
      <c r="O9731" s="142"/>
    </row>
    <row r="9732" spans="9:15" x14ac:dyDescent="0.25">
      <c r="I9732" s="142"/>
      <c r="O9732" s="142"/>
    </row>
    <row r="9733" spans="9:15" x14ac:dyDescent="0.25">
      <c r="I9733" s="142"/>
      <c r="O9733" s="142"/>
    </row>
    <row r="9734" spans="9:15" x14ac:dyDescent="0.25">
      <c r="I9734" s="142"/>
      <c r="O9734" s="142"/>
    </row>
    <row r="9735" spans="9:15" x14ac:dyDescent="0.25">
      <c r="I9735" s="142"/>
      <c r="O9735" s="142"/>
    </row>
    <row r="9736" spans="9:15" x14ac:dyDescent="0.25">
      <c r="I9736" s="142"/>
      <c r="O9736" s="142"/>
    </row>
    <row r="9737" spans="9:15" x14ac:dyDescent="0.25">
      <c r="I9737" s="142"/>
      <c r="O9737" s="142"/>
    </row>
    <row r="9738" spans="9:15" x14ac:dyDescent="0.25">
      <c r="I9738" s="142"/>
      <c r="O9738" s="142"/>
    </row>
    <row r="9739" spans="9:15" x14ac:dyDescent="0.25">
      <c r="I9739" s="142"/>
      <c r="O9739" s="142"/>
    </row>
    <row r="9740" spans="9:15" x14ac:dyDescent="0.25">
      <c r="I9740" s="142"/>
      <c r="O9740" s="142"/>
    </row>
    <row r="9741" spans="9:15" x14ac:dyDescent="0.25">
      <c r="I9741" s="142"/>
      <c r="O9741" s="142"/>
    </row>
    <row r="9742" spans="9:15" x14ac:dyDescent="0.25">
      <c r="I9742" s="142"/>
      <c r="O9742" s="142"/>
    </row>
    <row r="9743" spans="9:15" x14ac:dyDescent="0.25">
      <c r="I9743" s="142"/>
      <c r="O9743" s="142"/>
    </row>
    <row r="9744" spans="9:15" x14ac:dyDescent="0.25">
      <c r="I9744" s="142"/>
      <c r="O9744" s="142"/>
    </row>
    <row r="9745" spans="9:15" x14ac:dyDescent="0.25">
      <c r="I9745" s="142"/>
      <c r="O9745" s="142"/>
    </row>
    <row r="9746" spans="9:15" x14ac:dyDescent="0.25">
      <c r="I9746" s="142"/>
      <c r="O9746" s="142"/>
    </row>
    <row r="9747" spans="9:15" x14ac:dyDescent="0.25">
      <c r="I9747" s="142"/>
      <c r="O9747" s="142"/>
    </row>
    <row r="9748" spans="9:15" x14ac:dyDescent="0.25">
      <c r="I9748" s="142"/>
      <c r="O9748" s="142"/>
    </row>
    <row r="9749" spans="9:15" x14ac:dyDescent="0.25">
      <c r="I9749" s="142"/>
      <c r="O9749" s="142"/>
    </row>
    <row r="9750" spans="9:15" x14ac:dyDescent="0.25">
      <c r="I9750" s="142"/>
      <c r="O9750" s="142"/>
    </row>
    <row r="9751" spans="9:15" x14ac:dyDescent="0.25">
      <c r="I9751" s="142"/>
      <c r="O9751" s="142"/>
    </row>
    <row r="9752" spans="9:15" x14ac:dyDescent="0.25">
      <c r="I9752" s="142"/>
      <c r="O9752" s="142"/>
    </row>
    <row r="9753" spans="9:15" x14ac:dyDescent="0.25">
      <c r="I9753" s="142"/>
      <c r="O9753" s="142"/>
    </row>
    <row r="9754" spans="9:15" x14ac:dyDescent="0.25">
      <c r="I9754" s="142"/>
      <c r="O9754" s="142"/>
    </row>
    <row r="9755" spans="9:15" x14ac:dyDescent="0.25">
      <c r="I9755" s="142"/>
      <c r="O9755" s="142"/>
    </row>
    <row r="9756" spans="9:15" x14ac:dyDescent="0.25">
      <c r="I9756" s="142"/>
      <c r="O9756" s="142"/>
    </row>
    <row r="9757" spans="9:15" x14ac:dyDescent="0.25">
      <c r="I9757" s="142"/>
      <c r="O9757" s="142"/>
    </row>
    <row r="9758" spans="9:15" x14ac:dyDescent="0.25">
      <c r="I9758" s="142"/>
      <c r="O9758" s="142"/>
    </row>
    <row r="9759" spans="9:15" x14ac:dyDescent="0.25">
      <c r="I9759" s="142"/>
      <c r="O9759" s="142"/>
    </row>
    <row r="9760" spans="9:15" x14ac:dyDescent="0.25">
      <c r="I9760" s="142"/>
      <c r="O9760" s="142"/>
    </row>
    <row r="9761" spans="9:15" x14ac:dyDescent="0.25">
      <c r="I9761" s="142"/>
      <c r="O9761" s="142"/>
    </row>
    <row r="9762" spans="9:15" x14ac:dyDescent="0.25">
      <c r="I9762" s="142"/>
      <c r="O9762" s="142"/>
    </row>
    <row r="9763" spans="9:15" x14ac:dyDescent="0.25">
      <c r="I9763" s="142"/>
      <c r="O9763" s="142"/>
    </row>
    <row r="9764" spans="9:15" x14ac:dyDescent="0.25">
      <c r="I9764" s="142"/>
      <c r="O9764" s="142"/>
    </row>
    <row r="9765" spans="9:15" x14ac:dyDescent="0.25">
      <c r="I9765" s="142"/>
      <c r="O9765" s="142"/>
    </row>
    <row r="9766" spans="9:15" x14ac:dyDescent="0.25">
      <c r="I9766" s="142"/>
      <c r="O9766" s="142"/>
    </row>
    <row r="9767" spans="9:15" x14ac:dyDescent="0.25">
      <c r="I9767" s="142"/>
      <c r="O9767" s="142"/>
    </row>
    <row r="9768" spans="9:15" x14ac:dyDescent="0.25">
      <c r="I9768" s="142"/>
      <c r="O9768" s="142"/>
    </row>
    <row r="9769" spans="9:15" x14ac:dyDescent="0.25">
      <c r="I9769" s="142"/>
      <c r="O9769" s="142"/>
    </row>
    <row r="9770" spans="9:15" x14ac:dyDescent="0.25">
      <c r="I9770" s="142"/>
      <c r="O9770" s="142"/>
    </row>
    <row r="9771" spans="9:15" x14ac:dyDescent="0.25">
      <c r="I9771" s="142"/>
      <c r="O9771" s="142"/>
    </row>
    <row r="9772" spans="9:15" x14ac:dyDescent="0.25">
      <c r="I9772" s="142"/>
      <c r="O9772" s="142"/>
    </row>
    <row r="9773" spans="9:15" x14ac:dyDescent="0.25">
      <c r="I9773" s="142"/>
      <c r="O9773" s="142"/>
    </row>
    <row r="9774" spans="9:15" x14ac:dyDescent="0.25">
      <c r="I9774" s="142"/>
      <c r="O9774" s="142"/>
    </row>
    <row r="9775" spans="9:15" x14ac:dyDescent="0.25">
      <c r="I9775" s="142"/>
      <c r="O9775" s="142"/>
    </row>
    <row r="9776" spans="9:15" x14ac:dyDescent="0.25">
      <c r="I9776" s="142"/>
      <c r="O9776" s="142"/>
    </row>
    <row r="9777" spans="9:15" x14ac:dyDescent="0.25">
      <c r="I9777" s="142"/>
      <c r="O9777" s="142"/>
    </row>
    <row r="9778" spans="9:15" x14ac:dyDescent="0.25">
      <c r="I9778" s="142"/>
      <c r="O9778" s="142"/>
    </row>
    <row r="9779" spans="9:15" x14ac:dyDescent="0.25">
      <c r="I9779" s="142"/>
      <c r="O9779" s="142"/>
    </row>
    <row r="9780" spans="9:15" x14ac:dyDescent="0.25">
      <c r="I9780" s="142"/>
      <c r="O9780" s="142"/>
    </row>
    <row r="9781" spans="9:15" x14ac:dyDescent="0.25">
      <c r="I9781" s="142"/>
      <c r="O9781" s="142"/>
    </row>
    <row r="9782" spans="9:15" x14ac:dyDescent="0.25">
      <c r="I9782" s="142"/>
      <c r="O9782" s="142"/>
    </row>
    <row r="9783" spans="9:15" x14ac:dyDescent="0.25">
      <c r="I9783" s="142"/>
      <c r="O9783" s="142"/>
    </row>
    <row r="9784" spans="9:15" x14ac:dyDescent="0.25">
      <c r="I9784" s="142"/>
      <c r="O9784" s="142"/>
    </row>
    <row r="9785" spans="9:15" x14ac:dyDescent="0.25">
      <c r="I9785" s="142"/>
      <c r="O9785" s="142"/>
    </row>
    <row r="9786" spans="9:15" x14ac:dyDescent="0.25">
      <c r="I9786" s="142"/>
      <c r="O9786" s="142"/>
    </row>
    <row r="9787" spans="9:15" x14ac:dyDescent="0.25">
      <c r="I9787" s="142"/>
      <c r="O9787" s="142"/>
    </row>
    <row r="9788" spans="9:15" x14ac:dyDescent="0.25">
      <c r="I9788" s="142"/>
      <c r="O9788" s="142"/>
    </row>
    <row r="9789" spans="9:15" x14ac:dyDescent="0.25">
      <c r="I9789" s="142"/>
      <c r="O9789" s="142"/>
    </row>
    <row r="9790" spans="9:15" x14ac:dyDescent="0.25">
      <c r="I9790" s="142"/>
      <c r="O9790" s="142"/>
    </row>
    <row r="9791" spans="9:15" x14ac:dyDescent="0.25">
      <c r="I9791" s="142"/>
      <c r="O9791" s="142"/>
    </row>
    <row r="9792" spans="9:15" x14ac:dyDescent="0.25">
      <c r="I9792" s="142"/>
      <c r="O9792" s="142"/>
    </row>
    <row r="9793" spans="9:15" x14ac:dyDescent="0.25">
      <c r="I9793" s="142"/>
      <c r="O9793" s="142"/>
    </row>
    <row r="9794" spans="9:15" x14ac:dyDescent="0.25">
      <c r="I9794" s="142"/>
      <c r="O9794" s="142"/>
    </row>
    <row r="9795" spans="9:15" x14ac:dyDescent="0.25">
      <c r="I9795" s="142"/>
      <c r="O9795" s="142"/>
    </row>
    <row r="9796" spans="9:15" x14ac:dyDescent="0.25">
      <c r="I9796" s="142"/>
      <c r="O9796" s="142"/>
    </row>
    <row r="9797" spans="9:15" x14ac:dyDescent="0.25">
      <c r="I9797" s="142"/>
      <c r="O9797" s="142"/>
    </row>
    <row r="9798" spans="9:15" x14ac:dyDescent="0.25">
      <c r="I9798" s="142"/>
      <c r="O9798" s="142"/>
    </row>
    <row r="9799" spans="9:15" x14ac:dyDescent="0.25">
      <c r="I9799" s="142"/>
      <c r="O9799" s="142"/>
    </row>
    <row r="9800" spans="9:15" x14ac:dyDescent="0.25">
      <c r="I9800" s="142"/>
      <c r="O9800" s="142"/>
    </row>
    <row r="9801" spans="9:15" x14ac:dyDescent="0.25">
      <c r="I9801" s="142"/>
      <c r="O9801" s="142"/>
    </row>
    <row r="9802" spans="9:15" x14ac:dyDescent="0.25">
      <c r="I9802" s="142"/>
      <c r="O9802" s="142"/>
    </row>
    <row r="9803" spans="9:15" x14ac:dyDescent="0.25">
      <c r="I9803" s="142"/>
      <c r="O9803" s="142"/>
    </row>
    <row r="9804" spans="9:15" x14ac:dyDescent="0.25">
      <c r="I9804" s="142"/>
      <c r="O9804" s="142"/>
    </row>
    <row r="9805" spans="9:15" x14ac:dyDescent="0.25">
      <c r="I9805" s="142"/>
      <c r="O9805" s="142"/>
    </row>
    <row r="9806" spans="9:15" x14ac:dyDescent="0.25">
      <c r="I9806" s="142"/>
      <c r="O9806" s="142"/>
    </row>
    <row r="9807" spans="9:15" x14ac:dyDescent="0.25">
      <c r="I9807" s="142"/>
      <c r="O9807" s="142"/>
    </row>
    <row r="9808" spans="9:15" x14ac:dyDescent="0.25">
      <c r="I9808" s="142"/>
      <c r="O9808" s="142"/>
    </row>
    <row r="9809" spans="9:15" x14ac:dyDescent="0.25">
      <c r="I9809" s="142"/>
      <c r="O9809" s="142"/>
    </row>
    <row r="9810" spans="9:15" x14ac:dyDescent="0.25">
      <c r="I9810" s="142"/>
      <c r="O9810" s="142"/>
    </row>
    <row r="9811" spans="9:15" x14ac:dyDescent="0.25">
      <c r="I9811" s="142"/>
      <c r="O9811" s="142"/>
    </row>
    <row r="9812" spans="9:15" x14ac:dyDescent="0.25">
      <c r="I9812" s="142"/>
      <c r="O9812" s="142"/>
    </row>
    <row r="9813" spans="9:15" x14ac:dyDescent="0.25">
      <c r="I9813" s="142"/>
      <c r="O9813" s="142"/>
    </row>
    <row r="9814" spans="9:15" x14ac:dyDescent="0.25">
      <c r="I9814" s="142"/>
      <c r="O9814" s="142"/>
    </row>
    <row r="9815" spans="9:15" x14ac:dyDescent="0.25">
      <c r="I9815" s="142"/>
      <c r="O9815" s="142"/>
    </row>
    <row r="9816" spans="9:15" x14ac:dyDescent="0.25">
      <c r="I9816" s="142"/>
      <c r="O9816" s="142"/>
    </row>
    <row r="9817" spans="9:15" x14ac:dyDescent="0.25">
      <c r="I9817" s="142"/>
      <c r="O9817" s="142"/>
    </row>
    <row r="9818" spans="9:15" x14ac:dyDescent="0.25">
      <c r="I9818" s="142"/>
      <c r="O9818" s="142"/>
    </row>
    <row r="9819" spans="9:15" x14ac:dyDescent="0.25">
      <c r="I9819" s="142"/>
      <c r="O9819" s="142"/>
    </row>
    <row r="9820" spans="9:15" x14ac:dyDescent="0.25">
      <c r="I9820" s="142"/>
      <c r="O9820" s="142"/>
    </row>
    <row r="9821" spans="9:15" x14ac:dyDescent="0.25">
      <c r="I9821" s="142"/>
      <c r="O9821" s="142"/>
    </row>
    <row r="9822" spans="9:15" x14ac:dyDescent="0.25">
      <c r="I9822" s="142"/>
      <c r="O9822" s="142"/>
    </row>
    <row r="9823" spans="9:15" x14ac:dyDescent="0.25">
      <c r="I9823" s="142"/>
      <c r="O9823" s="142"/>
    </row>
    <row r="9824" spans="9:15" x14ac:dyDescent="0.25">
      <c r="I9824" s="142"/>
      <c r="O9824" s="142"/>
    </row>
    <row r="9825" spans="9:15" x14ac:dyDescent="0.25">
      <c r="I9825" s="142"/>
      <c r="O9825" s="142"/>
    </row>
    <row r="9826" spans="9:15" x14ac:dyDescent="0.25">
      <c r="I9826" s="142"/>
      <c r="O9826" s="142"/>
    </row>
    <row r="9827" spans="9:15" x14ac:dyDescent="0.25">
      <c r="I9827" s="142"/>
      <c r="O9827" s="142"/>
    </row>
    <row r="9828" spans="9:15" x14ac:dyDescent="0.25">
      <c r="I9828" s="142"/>
      <c r="O9828" s="142"/>
    </row>
    <row r="9829" spans="9:15" x14ac:dyDescent="0.25">
      <c r="I9829" s="142"/>
      <c r="O9829" s="142"/>
    </row>
    <row r="9830" spans="9:15" x14ac:dyDescent="0.25">
      <c r="I9830" s="142"/>
      <c r="O9830" s="142"/>
    </row>
    <row r="9831" spans="9:15" x14ac:dyDescent="0.25">
      <c r="I9831" s="142"/>
      <c r="O9831" s="142"/>
    </row>
    <row r="9832" spans="9:15" x14ac:dyDescent="0.25">
      <c r="I9832" s="142"/>
      <c r="O9832" s="142"/>
    </row>
    <row r="9833" spans="9:15" x14ac:dyDescent="0.25">
      <c r="I9833" s="142"/>
      <c r="O9833" s="142"/>
    </row>
    <row r="9834" spans="9:15" x14ac:dyDescent="0.25">
      <c r="I9834" s="142"/>
      <c r="O9834" s="142"/>
    </row>
    <row r="9835" spans="9:15" x14ac:dyDescent="0.25">
      <c r="I9835" s="142"/>
      <c r="O9835" s="142"/>
    </row>
    <row r="9836" spans="9:15" x14ac:dyDescent="0.25">
      <c r="I9836" s="142"/>
      <c r="O9836" s="142"/>
    </row>
    <row r="9837" spans="9:15" x14ac:dyDescent="0.25">
      <c r="I9837" s="142"/>
      <c r="O9837" s="142"/>
    </row>
    <row r="9838" spans="9:15" x14ac:dyDescent="0.25">
      <c r="I9838" s="142"/>
      <c r="O9838" s="142"/>
    </row>
    <row r="9839" spans="9:15" x14ac:dyDescent="0.25">
      <c r="I9839" s="142"/>
      <c r="O9839" s="142"/>
    </row>
    <row r="9840" spans="9:15" x14ac:dyDescent="0.25">
      <c r="I9840" s="142"/>
      <c r="O9840" s="142"/>
    </row>
    <row r="9841" spans="9:15" x14ac:dyDescent="0.25">
      <c r="I9841" s="142"/>
      <c r="O9841" s="142"/>
    </row>
    <row r="9842" spans="9:15" x14ac:dyDescent="0.25">
      <c r="I9842" s="142"/>
      <c r="O9842" s="142"/>
    </row>
    <row r="9843" spans="9:15" x14ac:dyDescent="0.25">
      <c r="I9843" s="142"/>
      <c r="O9843" s="142"/>
    </row>
    <row r="9844" spans="9:15" x14ac:dyDescent="0.25">
      <c r="I9844" s="142"/>
      <c r="O9844" s="142"/>
    </row>
    <row r="9845" spans="9:15" x14ac:dyDescent="0.25">
      <c r="I9845" s="142"/>
      <c r="O9845" s="142"/>
    </row>
    <row r="9846" spans="9:15" x14ac:dyDescent="0.25">
      <c r="I9846" s="142"/>
      <c r="O9846" s="142"/>
    </row>
    <row r="9847" spans="9:15" x14ac:dyDescent="0.25">
      <c r="I9847" s="142"/>
      <c r="O9847" s="142"/>
    </row>
    <row r="9848" spans="9:15" x14ac:dyDescent="0.25">
      <c r="I9848" s="142"/>
      <c r="O9848" s="142"/>
    </row>
    <row r="9849" spans="9:15" x14ac:dyDescent="0.25">
      <c r="I9849" s="142"/>
      <c r="O9849" s="142"/>
    </row>
    <row r="9850" spans="9:15" x14ac:dyDescent="0.25">
      <c r="I9850" s="142"/>
      <c r="O9850" s="142"/>
    </row>
    <row r="9851" spans="9:15" x14ac:dyDescent="0.25">
      <c r="I9851" s="142"/>
      <c r="O9851" s="142"/>
    </row>
    <row r="9852" spans="9:15" x14ac:dyDescent="0.25">
      <c r="I9852" s="142"/>
      <c r="O9852" s="142"/>
    </row>
    <row r="9853" spans="9:15" x14ac:dyDescent="0.25">
      <c r="I9853" s="142"/>
      <c r="O9853" s="142"/>
    </row>
    <row r="9854" spans="9:15" x14ac:dyDescent="0.25">
      <c r="I9854" s="142"/>
      <c r="O9854" s="142"/>
    </row>
    <row r="9855" spans="9:15" x14ac:dyDescent="0.25">
      <c r="I9855" s="142"/>
      <c r="O9855" s="142"/>
    </row>
    <row r="9856" spans="9:15" x14ac:dyDescent="0.25">
      <c r="I9856" s="142"/>
      <c r="O9856" s="142"/>
    </row>
    <row r="9857" spans="9:15" x14ac:dyDescent="0.25">
      <c r="I9857" s="142"/>
      <c r="O9857" s="142"/>
    </row>
    <row r="9858" spans="9:15" x14ac:dyDescent="0.25">
      <c r="I9858" s="142"/>
      <c r="O9858" s="142"/>
    </row>
    <row r="9859" spans="9:15" x14ac:dyDescent="0.25">
      <c r="I9859" s="142"/>
      <c r="O9859" s="142"/>
    </row>
    <row r="9860" spans="9:15" x14ac:dyDescent="0.25">
      <c r="I9860" s="142"/>
      <c r="O9860" s="142"/>
    </row>
    <row r="9861" spans="9:15" x14ac:dyDescent="0.25">
      <c r="I9861" s="142"/>
      <c r="O9861" s="142"/>
    </row>
    <row r="9862" spans="9:15" x14ac:dyDescent="0.25">
      <c r="I9862" s="142"/>
      <c r="O9862" s="142"/>
    </row>
    <row r="9863" spans="9:15" x14ac:dyDescent="0.25">
      <c r="I9863" s="142"/>
      <c r="O9863" s="142"/>
    </row>
    <row r="9864" spans="9:15" x14ac:dyDescent="0.25">
      <c r="I9864" s="142"/>
      <c r="O9864" s="142"/>
    </row>
    <row r="9865" spans="9:15" x14ac:dyDescent="0.25">
      <c r="I9865" s="142"/>
      <c r="O9865" s="142"/>
    </row>
    <row r="9866" spans="9:15" x14ac:dyDescent="0.25">
      <c r="I9866" s="142"/>
      <c r="O9866" s="142"/>
    </row>
    <row r="9867" spans="9:15" x14ac:dyDescent="0.25">
      <c r="I9867" s="142"/>
      <c r="O9867" s="142"/>
    </row>
    <row r="9868" spans="9:15" x14ac:dyDescent="0.25">
      <c r="I9868" s="142"/>
      <c r="O9868" s="142"/>
    </row>
    <row r="9869" spans="9:15" x14ac:dyDescent="0.25">
      <c r="I9869" s="142"/>
      <c r="O9869" s="142"/>
    </row>
    <row r="9870" spans="9:15" x14ac:dyDescent="0.25">
      <c r="I9870" s="142"/>
      <c r="O9870" s="142"/>
    </row>
    <row r="9871" spans="9:15" x14ac:dyDescent="0.25">
      <c r="I9871" s="142"/>
      <c r="O9871" s="142"/>
    </row>
    <row r="9872" spans="9:15" x14ac:dyDescent="0.25">
      <c r="I9872" s="142"/>
      <c r="O9872" s="142"/>
    </row>
    <row r="9873" spans="9:15" x14ac:dyDescent="0.25">
      <c r="I9873" s="142"/>
      <c r="O9873" s="142"/>
    </row>
    <row r="9874" spans="9:15" x14ac:dyDescent="0.25">
      <c r="I9874" s="142"/>
      <c r="O9874" s="142"/>
    </row>
    <row r="9875" spans="9:15" x14ac:dyDescent="0.25">
      <c r="I9875" s="142"/>
      <c r="O9875" s="142"/>
    </row>
    <row r="9876" spans="9:15" x14ac:dyDescent="0.25">
      <c r="I9876" s="142"/>
      <c r="O9876" s="142"/>
    </row>
    <row r="9877" spans="9:15" x14ac:dyDescent="0.25">
      <c r="I9877" s="142"/>
      <c r="O9877" s="142"/>
    </row>
    <row r="9878" spans="9:15" x14ac:dyDescent="0.25">
      <c r="I9878" s="142"/>
      <c r="O9878" s="142"/>
    </row>
    <row r="9879" spans="9:15" x14ac:dyDescent="0.25">
      <c r="I9879" s="142"/>
      <c r="O9879" s="142"/>
    </row>
    <row r="9880" spans="9:15" x14ac:dyDescent="0.25">
      <c r="I9880" s="142"/>
      <c r="O9880" s="142"/>
    </row>
    <row r="9881" spans="9:15" x14ac:dyDescent="0.25">
      <c r="I9881" s="142"/>
      <c r="O9881" s="142"/>
    </row>
    <row r="9882" spans="9:15" x14ac:dyDescent="0.25">
      <c r="I9882" s="142"/>
      <c r="O9882" s="142"/>
    </row>
    <row r="9883" spans="9:15" x14ac:dyDescent="0.25">
      <c r="I9883" s="142"/>
      <c r="O9883" s="142"/>
    </row>
    <row r="9884" spans="9:15" x14ac:dyDescent="0.25">
      <c r="I9884" s="142"/>
      <c r="O9884" s="142"/>
    </row>
    <row r="9885" spans="9:15" x14ac:dyDescent="0.25">
      <c r="I9885" s="142"/>
      <c r="O9885" s="142"/>
    </row>
    <row r="9886" spans="9:15" x14ac:dyDescent="0.25">
      <c r="I9886" s="142"/>
      <c r="O9886" s="142"/>
    </row>
    <row r="9887" spans="9:15" x14ac:dyDescent="0.25">
      <c r="I9887" s="142"/>
      <c r="O9887" s="142"/>
    </row>
    <row r="9888" spans="9:15" x14ac:dyDescent="0.25">
      <c r="I9888" s="142"/>
      <c r="O9888" s="142"/>
    </row>
    <row r="9889" spans="9:15" x14ac:dyDescent="0.25">
      <c r="I9889" s="142"/>
      <c r="O9889" s="142"/>
    </row>
    <row r="9890" spans="9:15" x14ac:dyDescent="0.25">
      <c r="I9890" s="142"/>
      <c r="O9890" s="142"/>
    </row>
    <row r="9891" spans="9:15" x14ac:dyDescent="0.25">
      <c r="I9891" s="142"/>
      <c r="O9891" s="142"/>
    </row>
    <row r="9892" spans="9:15" x14ac:dyDescent="0.25">
      <c r="I9892" s="142"/>
      <c r="O9892" s="142"/>
    </row>
    <row r="9893" spans="9:15" x14ac:dyDescent="0.25">
      <c r="I9893" s="142"/>
      <c r="O9893" s="142"/>
    </row>
    <row r="9894" spans="9:15" x14ac:dyDescent="0.25">
      <c r="I9894" s="142"/>
      <c r="O9894" s="142"/>
    </row>
    <row r="9895" spans="9:15" x14ac:dyDescent="0.25">
      <c r="I9895" s="142"/>
      <c r="O9895" s="142"/>
    </row>
    <row r="9896" spans="9:15" x14ac:dyDescent="0.25">
      <c r="I9896" s="142"/>
      <c r="O9896" s="142"/>
    </row>
    <row r="9897" spans="9:15" x14ac:dyDescent="0.25">
      <c r="I9897" s="142"/>
      <c r="O9897" s="142"/>
    </row>
    <row r="9898" spans="9:15" x14ac:dyDescent="0.25">
      <c r="I9898" s="142"/>
      <c r="O9898" s="142"/>
    </row>
    <row r="9899" spans="9:15" x14ac:dyDescent="0.25">
      <c r="I9899" s="142"/>
      <c r="O9899" s="142"/>
    </row>
    <row r="9900" spans="9:15" x14ac:dyDescent="0.25">
      <c r="I9900" s="142"/>
      <c r="O9900" s="142"/>
    </row>
    <row r="9901" spans="9:15" x14ac:dyDescent="0.25">
      <c r="I9901" s="142"/>
      <c r="O9901" s="142"/>
    </row>
    <row r="9902" spans="9:15" x14ac:dyDescent="0.25">
      <c r="I9902" s="142"/>
      <c r="O9902" s="142"/>
    </row>
    <row r="9903" spans="9:15" x14ac:dyDescent="0.25">
      <c r="I9903" s="142"/>
      <c r="O9903" s="142"/>
    </row>
    <row r="9904" spans="9:15" x14ac:dyDescent="0.25">
      <c r="I9904" s="142"/>
      <c r="O9904" s="142"/>
    </row>
    <row r="9905" spans="9:15" x14ac:dyDescent="0.25">
      <c r="I9905" s="142"/>
      <c r="O9905" s="142"/>
    </row>
    <row r="9906" spans="9:15" x14ac:dyDescent="0.25">
      <c r="I9906" s="142"/>
      <c r="O9906" s="142"/>
    </row>
    <row r="9907" spans="9:15" x14ac:dyDescent="0.25">
      <c r="I9907" s="142"/>
      <c r="O9907" s="142"/>
    </row>
    <row r="9908" spans="9:15" x14ac:dyDescent="0.25">
      <c r="I9908" s="142"/>
      <c r="O9908" s="142"/>
    </row>
    <row r="9909" spans="9:15" x14ac:dyDescent="0.25">
      <c r="I9909" s="142"/>
      <c r="O9909" s="142"/>
    </row>
    <row r="9910" spans="9:15" x14ac:dyDescent="0.25">
      <c r="I9910" s="142"/>
      <c r="O9910" s="142"/>
    </row>
    <row r="9911" spans="9:15" x14ac:dyDescent="0.25">
      <c r="I9911" s="142"/>
      <c r="O9911" s="142"/>
    </row>
    <row r="9912" spans="9:15" x14ac:dyDescent="0.25">
      <c r="I9912" s="142"/>
      <c r="O9912" s="142"/>
    </row>
    <row r="9913" spans="9:15" x14ac:dyDescent="0.25">
      <c r="I9913" s="142"/>
      <c r="O9913" s="142"/>
    </row>
    <row r="9914" spans="9:15" x14ac:dyDescent="0.25">
      <c r="I9914" s="142"/>
      <c r="O9914" s="142"/>
    </row>
    <row r="9915" spans="9:15" x14ac:dyDescent="0.25">
      <c r="I9915" s="142"/>
      <c r="O9915" s="142"/>
    </row>
    <row r="9916" spans="9:15" x14ac:dyDescent="0.25">
      <c r="I9916" s="142"/>
      <c r="O9916" s="142"/>
    </row>
    <row r="9917" spans="9:15" x14ac:dyDescent="0.25">
      <c r="I9917" s="142"/>
      <c r="O9917" s="142"/>
    </row>
    <row r="9918" spans="9:15" x14ac:dyDescent="0.25">
      <c r="I9918" s="142"/>
      <c r="O9918" s="142"/>
    </row>
    <row r="9919" spans="9:15" x14ac:dyDescent="0.25">
      <c r="I9919" s="142"/>
      <c r="O9919" s="142"/>
    </row>
    <row r="9920" spans="9:15" x14ac:dyDescent="0.25">
      <c r="I9920" s="142"/>
      <c r="O9920" s="142"/>
    </row>
    <row r="9921" spans="9:15" x14ac:dyDescent="0.25">
      <c r="I9921" s="142"/>
      <c r="O9921" s="142"/>
    </row>
    <row r="9922" spans="9:15" x14ac:dyDescent="0.25">
      <c r="I9922" s="142"/>
      <c r="O9922" s="142"/>
    </row>
    <row r="9923" spans="9:15" x14ac:dyDescent="0.25">
      <c r="I9923" s="142"/>
      <c r="O9923" s="142"/>
    </row>
    <row r="9924" spans="9:15" x14ac:dyDescent="0.25">
      <c r="I9924" s="142"/>
      <c r="O9924" s="142"/>
    </row>
    <row r="9925" spans="9:15" x14ac:dyDescent="0.25">
      <c r="I9925" s="142"/>
      <c r="O9925" s="142"/>
    </row>
    <row r="9926" spans="9:15" x14ac:dyDescent="0.25">
      <c r="I9926" s="142"/>
      <c r="O9926" s="142"/>
    </row>
    <row r="9927" spans="9:15" x14ac:dyDescent="0.25">
      <c r="I9927" s="142"/>
      <c r="O9927" s="142"/>
    </row>
    <row r="9928" spans="9:15" x14ac:dyDescent="0.25">
      <c r="I9928" s="142"/>
      <c r="O9928" s="142"/>
    </row>
    <row r="9929" spans="9:15" x14ac:dyDescent="0.25">
      <c r="I9929" s="142"/>
      <c r="O9929" s="142"/>
    </row>
    <row r="9930" spans="9:15" x14ac:dyDescent="0.25">
      <c r="I9930" s="142"/>
      <c r="O9930" s="142"/>
    </row>
    <row r="9931" spans="9:15" x14ac:dyDescent="0.25">
      <c r="I9931" s="142"/>
      <c r="O9931" s="142"/>
    </row>
    <row r="9932" spans="9:15" x14ac:dyDescent="0.25">
      <c r="I9932" s="142"/>
      <c r="O9932" s="142"/>
    </row>
    <row r="9933" spans="9:15" x14ac:dyDescent="0.25">
      <c r="I9933" s="142"/>
      <c r="O9933" s="142"/>
    </row>
    <row r="9934" spans="9:15" x14ac:dyDescent="0.25">
      <c r="I9934" s="142"/>
      <c r="O9934" s="142"/>
    </row>
    <row r="9935" spans="9:15" x14ac:dyDescent="0.25">
      <c r="I9935" s="142"/>
      <c r="O9935" s="142"/>
    </row>
    <row r="9936" spans="9:15" x14ac:dyDescent="0.25">
      <c r="I9936" s="142"/>
      <c r="O9936" s="142"/>
    </row>
    <row r="9937" spans="9:15" x14ac:dyDescent="0.25">
      <c r="I9937" s="142"/>
      <c r="O9937" s="142"/>
    </row>
    <row r="9938" spans="9:15" x14ac:dyDescent="0.25">
      <c r="I9938" s="142"/>
      <c r="O9938" s="142"/>
    </row>
    <row r="9939" spans="9:15" x14ac:dyDescent="0.25">
      <c r="I9939" s="142"/>
      <c r="O9939" s="142"/>
    </row>
    <row r="9940" spans="9:15" x14ac:dyDescent="0.25">
      <c r="I9940" s="142"/>
      <c r="O9940" s="142"/>
    </row>
    <row r="9941" spans="9:15" x14ac:dyDescent="0.25">
      <c r="I9941" s="142"/>
      <c r="O9941" s="142"/>
    </row>
    <row r="9942" spans="9:15" x14ac:dyDescent="0.25">
      <c r="I9942" s="142"/>
      <c r="O9942" s="142"/>
    </row>
    <row r="9943" spans="9:15" x14ac:dyDescent="0.25">
      <c r="I9943" s="142"/>
      <c r="O9943" s="142"/>
    </row>
    <row r="9944" spans="9:15" x14ac:dyDescent="0.25">
      <c r="I9944" s="142"/>
      <c r="O9944" s="142"/>
    </row>
    <row r="9945" spans="9:15" x14ac:dyDescent="0.25">
      <c r="I9945" s="142"/>
      <c r="O9945" s="142"/>
    </row>
    <row r="9946" spans="9:15" x14ac:dyDescent="0.25">
      <c r="I9946" s="142"/>
      <c r="O9946" s="142"/>
    </row>
    <row r="9947" spans="9:15" x14ac:dyDescent="0.25">
      <c r="I9947" s="142"/>
      <c r="O9947" s="142"/>
    </row>
    <row r="9948" spans="9:15" x14ac:dyDescent="0.25">
      <c r="I9948" s="142"/>
      <c r="O9948" s="142"/>
    </row>
    <row r="9949" spans="9:15" x14ac:dyDescent="0.25">
      <c r="I9949" s="142"/>
      <c r="O9949" s="142"/>
    </row>
    <row r="9950" spans="9:15" x14ac:dyDescent="0.25">
      <c r="I9950" s="142"/>
      <c r="O9950" s="142"/>
    </row>
    <row r="9951" spans="9:15" x14ac:dyDescent="0.25">
      <c r="I9951" s="142"/>
      <c r="O9951" s="142"/>
    </row>
    <row r="9952" spans="9:15" x14ac:dyDescent="0.25">
      <c r="I9952" s="142"/>
      <c r="O9952" s="142"/>
    </row>
    <row r="9953" spans="9:15" x14ac:dyDescent="0.25">
      <c r="I9953" s="142"/>
      <c r="O9953" s="142"/>
    </row>
    <row r="9954" spans="9:15" x14ac:dyDescent="0.25">
      <c r="I9954" s="142"/>
      <c r="O9954" s="142"/>
    </row>
    <row r="9955" spans="9:15" x14ac:dyDescent="0.25">
      <c r="I9955" s="142"/>
      <c r="O9955" s="142"/>
    </row>
    <row r="9956" spans="9:15" x14ac:dyDescent="0.25">
      <c r="I9956" s="142"/>
      <c r="O9956" s="142"/>
    </row>
    <row r="9957" spans="9:15" x14ac:dyDescent="0.25">
      <c r="I9957" s="142"/>
      <c r="O9957" s="142"/>
    </row>
    <row r="9958" spans="9:15" x14ac:dyDescent="0.25">
      <c r="I9958" s="142"/>
      <c r="O9958" s="142"/>
    </row>
    <row r="9959" spans="9:15" x14ac:dyDescent="0.25">
      <c r="I9959" s="142"/>
      <c r="O9959" s="142"/>
    </row>
    <row r="9960" spans="9:15" x14ac:dyDescent="0.25">
      <c r="I9960" s="142"/>
      <c r="O9960" s="142"/>
    </row>
    <row r="9961" spans="9:15" x14ac:dyDescent="0.25">
      <c r="I9961" s="142"/>
      <c r="O9961" s="142"/>
    </row>
    <row r="9962" spans="9:15" x14ac:dyDescent="0.25">
      <c r="I9962" s="142"/>
      <c r="O9962" s="142"/>
    </row>
    <row r="9963" spans="9:15" x14ac:dyDescent="0.25">
      <c r="I9963" s="142"/>
      <c r="O9963" s="142"/>
    </row>
    <row r="9964" spans="9:15" x14ac:dyDescent="0.25">
      <c r="I9964" s="142"/>
      <c r="O9964" s="142"/>
    </row>
    <row r="9965" spans="9:15" x14ac:dyDescent="0.25">
      <c r="I9965" s="142"/>
      <c r="O9965" s="142"/>
    </row>
    <row r="9966" spans="9:15" x14ac:dyDescent="0.25">
      <c r="I9966" s="142"/>
      <c r="O9966" s="142"/>
    </row>
    <row r="9967" spans="9:15" x14ac:dyDescent="0.25">
      <c r="I9967" s="142"/>
      <c r="O9967" s="142"/>
    </row>
    <row r="9968" spans="9:15" x14ac:dyDescent="0.25">
      <c r="I9968" s="142"/>
      <c r="O9968" s="142"/>
    </row>
    <row r="9969" spans="9:15" x14ac:dyDescent="0.25">
      <c r="I9969" s="142"/>
      <c r="O9969" s="142"/>
    </row>
    <row r="9970" spans="9:15" x14ac:dyDescent="0.25">
      <c r="I9970" s="142"/>
      <c r="O9970" s="142"/>
    </row>
    <row r="9971" spans="9:15" x14ac:dyDescent="0.25">
      <c r="I9971" s="142"/>
      <c r="O9971" s="142"/>
    </row>
    <row r="9972" spans="9:15" x14ac:dyDescent="0.25">
      <c r="I9972" s="142"/>
      <c r="O9972" s="142"/>
    </row>
    <row r="9973" spans="9:15" x14ac:dyDescent="0.25">
      <c r="I9973" s="142"/>
      <c r="O9973" s="142"/>
    </row>
    <row r="9974" spans="9:15" x14ac:dyDescent="0.25">
      <c r="I9974" s="142"/>
      <c r="O9974" s="142"/>
    </row>
    <row r="9975" spans="9:15" x14ac:dyDescent="0.25">
      <c r="I9975" s="142"/>
      <c r="O9975" s="142"/>
    </row>
    <row r="9976" spans="9:15" x14ac:dyDescent="0.25">
      <c r="I9976" s="142"/>
      <c r="O9976" s="142"/>
    </row>
    <row r="9977" spans="9:15" x14ac:dyDescent="0.25">
      <c r="I9977" s="142"/>
      <c r="O9977" s="142"/>
    </row>
    <row r="9978" spans="9:15" x14ac:dyDescent="0.25">
      <c r="I9978" s="142"/>
      <c r="O9978" s="142"/>
    </row>
    <row r="9979" spans="9:15" x14ac:dyDescent="0.25">
      <c r="I9979" s="142"/>
      <c r="O9979" s="142"/>
    </row>
    <row r="9980" spans="9:15" x14ac:dyDescent="0.25">
      <c r="I9980" s="142"/>
      <c r="O9980" s="142"/>
    </row>
    <row r="9981" spans="9:15" x14ac:dyDescent="0.25">
      <c r="I9981" s="142"/>
      <c r="O9981" s="142"/>
    </row>
    <row r="9982" spans="9:15" x14ac:dyDescent="0.25">
      <c r="I9982" s="142"/>
      <c r="O9982" s="142"/>
    </row>
    <row r="9983" spans="9:15" x14ac:dyDescent="0.25">
      <c r="I9983" s="142"/>
      <c r="O9983" s="142"/>
    </row>
    <row r="9984" spans="9:15" x14ac:dyDescent="0.25">
      <c r="I9984" s="142"/>
      <c r="O9984" s="142"/>
    </row>
    <row r="9985" spans="9:15" x14ac:dyDescent="0.25">
      <c r="I9985" s="142"/>
      <c r="O9985" s="142"/>
    </row>
    <row r="9986" spans="9:15" x14ac:dyDescent="0.25">
      <c r="I9986" s="142"/>
      <c r="O9986" s="142"/>
    </row>
    <row r="9987" spans="9:15" x14ac:dyDescent="0.25">
      <c r="I9987" s="142"/>
      <c r="O9987" s="142"/>
    </row>
    <row r="9988" spans="9:15" x14ac:dyDescent="0.25">
      <c r="I9988" s="142"/>
      <c r="O9988" s="142"/>
    </row>
    <row r="9989" spans="9:15" x14ac:dyDescent="0.25">
      <c r="I9989" s="142"/>
      <c r="O9989" s="142"/>
    </row>
    <row r="9990" spans="9:15" x14ac:dyDescent="0.25">
      <c r="I9990" s="142"/>
      <c r="O9990" s="142"/>
    </row>
    <row r="9991" spans="9:15" x14ac:dyDescent="0.25">
      <c r="I9991" s="142"/>
      <c r="O9991" s="142"/>
    </row>
    <row r="9992" spans="9:15" x14ac:dyDescent="0.25">
      <c r="I9992" s="142"/>
      <c r="O9992" s="142"/>
    </row>
    <row r="9993" spans="9:15" x14ac:dyDescent="0.25">
      <c r="I9993" s="142"/>
      <c r="O9993" s="142"/>
    </row>
    <row r="9994" spans="9:15" x14ac:dyDescent="0.25">
      <c r="I9994" s="142"/>
      <c r="O9994" s="142"/>
    </row>
    <row r="9995" spans="9:15" x14ac:dyDescent="0.25">
      <c r="I9995" s="142"/>
      <c r="O9995" s="142"/>
    </row>
    <row r="9996" spans="9:15" x14ac:dyDescent="0.25">
      <c r="I9996" s="142"/>
      <c r="O9996" s="142"/>
    </row>
    <row r="9997" spans="9:15" x14ac:dyDescent="0.25">
      <c r="I9997" s="142"/>
      <c r="O9997" s="142"/>
    </row>
    <row r="9998" spans="9:15" x14ac:dyDescent="0.25">
      <c r="I9998" s="142"/>
      <c r="O9998" s="142"/>
    </row>
    <row r="9999" spans="9:15" x14ac:dyDescent="0.25">
      <c r="I9999" s="142"/>
      <c r="O9999" s="142"/>
    </row>
    <row r="10000" spans="9:15" x14ac:dyDescent="0.25">
      <c r="I10000" s="142"/>
      <c r="O10000" s="142"/>
    </row>
    <row r="10001" spans="9:15" x14ac:dyDescent="0.25">
      <c r="I10001" s="142"/>
      <c r="O10001" s="142"/>
    </row>
    <row r="10002" spans="9:15" x14ac:dyDescent="0.25">
      <c r="I10002" s="142"/>
      <c r="O10002" s="142"/>
    </row>
    <row r="10003" spans="9:15" x14ac:dyDescent="0.25">
      <c r="I10003" s="142"/>
      <c r="O10003" s="142"/>
    </row>
    <row r="10004" spans="9:15" x14ac:dyDescent="0.25">
      <c r="I10004" s="142"/>
      <c r="O10004" s="142"/>
    </row>
    <row r="10005" spans="9:15" x14ac:dyDescent="0.25">
      <c r="I10005" s="142"/>
      <c r="O10005" s="142"/>
    </row>
    <row r="10006" spans="9:15" x14ac:dyDescent="0.25">
      <c r="I10006" s="142"/>
      <c r="O10006" s="142"/>
    </row>
    <row r="10007" spans="9:15" x14ac:dyDescent="0.25">
      <c r="I10007" s="142"/>
      <c r="O10007" s="142"/>
    </row>
    <row r="10008" spans="9:15" x14ac:dyDescent="0.25">
      <c r="I10008" s="142"/>
      <c r="O10008" s="142"/>
    </row>
    <row r="10009" spans="9:15" x14ac:dyDescent="0.25">
      <c r="I10009" s="142"/>
      <c r="O10009" s="142"/>
    </row>
    <row r="10010" spans="9:15" x14ac:dyDescent="0.25">
      <c r="I10010" s="142"/>
      <c r="O10010" s="142"/>
    </row>
    <row r="10011" spans="9:15" x14ac:dyDescent="0.25">
      <c r="I10011" s="142"/>
      <c r="O10011" s="142"/>
    </row>
    <row r="10012" spans="9:15" x14ac:dyDescent="0.25">
      <c r="I10012" s="142"/>
      <c r="O10012" s="142"/>
    </row>
    <row r="10013" spans="9:15" x14ac:dyDescent="0.25">
      <c r="I10013" s="142"/>
      <c r="O10013" s="142"/>
    </row>
    <row r="10014" spans="9:15" x14ac:dyDescent="0.25">
      <c r="I10014" s="142"/>
      <c r="O10014" s="142"/>
    </row>
    <row r="10015" spans="9:15" x14ac:dyDescent="0.25">
      <c r="I10015" s="142"/>
      <c r="O10015" s="142"/>
    </row>
    <row r="10016" spans="9:15" x14ac:dyDescent="0.25">
      <c r="I10016" s="142"/>
      <c r="O10016" s="142"/>
    </row>
    <row r="10017" spans="9:15" x14ac:dyDescent="0.25">
      <c r="I10017" s="142"/>
      <c r="O10017" s="142"/>
    </row>
    <row r="10018" spans="9:15" x14ac:dyDescent="0.25">
      <c r="I10018" s="142"/>
      <c r="O10018" s="142"/>
    </row>
    <row r="10019" spans="9:15" x14ac:dyDescent="0.25">
      <c r="I10019" s="142"/>
      <c r="O10019" s="142"/>
    </row>
    <row r="10020" spans="9:15" x14ac:dyDescent="0.25">
      <c r="I10020" s="142"/>
      <c r="O10020" s="142"/>
    </row>
    <row r="10021" spans="9:15" x14ac:dyDescent="0.25">
      <c r="I10021" s="142"/>
      <c r="O10021" s="142"/>
    </row>
    <row r="10022" spans="9:15" x14ac:dyDescent="0.25">
      <c r="I10022" s="142"/>
      <c r="O10022" s="142"/>
    </row>
    <row r="10023" spans="9:15" x14ac:dyDescent="0.25">
      <c r="I10023" s="142"/>
      <c r="O10023" s="142"/>
    </row>
    <row r="10024" spans="9:15" x14ac:dyDescent="0.25">
      <c r="I10024" s="142"/>
      <c r="O10024" s="142"/>
    </row>
    <row r="10025" spans="9:15" x14ac:dyDescent="0.25">
      <c r="I10025" s="142"/>
      <c r="O10025" s="142"/>
    </row>
    <row r="10026" spans="9:15" x14ac:dyDescent="0.25">
      <c r="I10026" s="142"/>
      <c r="O10026" s="142"/>
    </row>
    <row r="10027" spans="9:15" x14ac:dyDescent="0.25">
      <c r="I10027" s="142"/>
      <c r="O10027" s="142"/>
    </row>
    <row r="10028" spans="9:15" x14ac:dyDescent="0.25">
      <c r="I10028" s="142"/>
      <c r="O10028" s="142"/>
    </row>
    <row r="10029" spans="9:15" x14ac:dyDescent="0.25">
      <c r="I10029" s="142"/>
      <c r="O10029" s="142"/>
    </row>
    <row r="10030" spans="9:15" x14ac:dyDescent="0.25">
      <c r="I10030" s="142"/>
      <c r="O10030" s="142"/>
    </row>
    <row r="10031" spans="9:15" x14ac:dyDescent="0.25">
      <c r="I10031" s="142"/>
      <c r="O10031" s="142"/>
    </row>
    <row r="10032" spans="9:15" x14ac:dyDescent="0.25">
      <c r="I10032" s="142"/>
      <c r="O10032" s="142"/>
    </row>
    <row r="10033" spans="9:15" x14ac:dyDescent="0.25">
      <c r="I10033" s="142"/>
      <c r="O10033" s="142"/>
    </row>
    <row r="10034" spans="9:15" x14ac:dyDescent="0.25">
      <c r="I10034" s="142"/>
      <c r="O10034" s="142"/>
    </row>
    <row r="10035" spans="9:15" x14ac:dyDescent="0.25">
      <c r="I10035" s="142"/>
      <c r="O10035" s="142"/>
    </row>
    <row r="10036" spans="9:15" x14ac:dyDescent="0.25">
      <c r="I10036" s="142"/>
      <c r="O10036" s="142"/>
    </row>
    <row r="10037" spans="9:15" x14ac:dyDescent="0.25">
      <c r="I10037" s="142"/>
      <c r="O10037" s="142"/>
    </row>
    <row r="10038" spans="9:15" x14ac:dyDescent="0.25">
      <c r="I10038" s="142"/>
      <c r="O10038" s="142"/>
    </row>
    <row r="10039" spans="9:15" x14ac:dyDescent="0.25">
      <c r="I10039" s="142"/>
      <c r="O10039" s="142"/>
    </row>
    <row r="10040" spans="9:15" x14ac:dyDescent="0.25">
      <c r="I10040" s="142"/>
      <c r="O10040" s="142"/>
    </row>
    <row r="10041" spans="9:15" x14ac:dyDescent="0.25">
      <c r="I10041" s="142"/>
      <c r="O10041" s="142"/>
    </row>
    <row r="10042" spans="9:15" x14ac:dyDescent="0.25">
      <c r="I10042" s="142"/>
      <c r="O10042" s="142"/>
    </row>
    <row r="10043" spans="9:15" x14ac:dyDescent="0.25">
      <c r="I10043" s="142"/>
      <c r="O10043" s="142"/>
    </row>
    <row r="10044" spans="9:15" x14ac:dyDescent="0.25">
      <c r="I10044" s="142"/>
      <c r="O10044" s="142"/>
    </row>
    <row r="10045" spans="9:15" x14ac:dyDescent="0.25">
      <c r="I10045" s="142"/>
      <c r="O10045" s="142"/>
    </row>
    <row r="10046" spans="9:15" x14ac:dyDescent="0.25">
      <c r="I10046" s="142"/>
      <c r="O10046" s="142"/>
    </row>
    <row r="10047" spans="9:15" x14ac:dyDescent="0.25">
      <c r="I10047" s="142"/>
      <c r="O10047" s="142"/>
    </row>
    <row r="10048" spans="9:15" x14ac:dyDescent="0.25">
      <c r="I10048" s="142"/>
      <c r="O10048" s="142"/>
    </row>
    <row r="10049" spans="9:15" x14ac:dyDescent="0.25">
      <c r="I10049" s="142"/>
      <c r="O10049" s="142"/>
    </row>
    <row r="10050" spans="9:15" x14ac:dyDescent="0.25">
      <c r="I10050" s="142"/>
      <c r="O10050" s="142"/>
    </row>
    <row r="10051" spans="9:15" x14ac:dyDescent="0.25">
      <c r="I10051" s="142"/>
      <c r="O10051" s="142"/>
    </row>
    <row r="10052" spans="9:15" x14ac:dyDescent="0.25">
      <c r="I10052" s="142"/>
      <c r="O10052" s="142"/>
    </row>
    <row r="10053" spans="9:15" x14ac:dyDescent="0.25">
      <c r="I10053" s="142"/>
      <c r="O10053" s="142"/>
    </row>
    <row r="10054" spans="9:15" x14ac:dyDescent="0.25">
      <c r="I10054" s="142"/>
      <c r="O10054" s="142"/>
    </row>
    <row r="10055" spans="9:15" x14ac:dyDescent="0.25">
      <c r="I10055" s="142"/>
      <c r="O10055" s="142"/>
    </row>
    <row r="10056" spans="9:15" x14ac:dyDescent="0.25">
      <c r="I10056" s="142"/>
      <c r="O10056" s="142"/>
    </row>
    <row r="10057" spans="9:15" x14ac:dyDescent="0.25">
      <c r="I10057" s="142"/>
      <c r="O10057" s="142"/>
    </row>
    <row r="10058" spans="9:15" x14ac:dyDescent="0.25">
      <c r="I10058" s="142"/>
      <c r="O10058" s="142"/>
    </row>
    <row r="10059" spans="9:15" x14ac:dyDescent="0.25">
      <c r="I10059" s="142"/>
      <c r="O10059" s="142"/>
    </row>
    <row r="10060" spans="9:15" x14ac:dyDescent="0.25">
      <c r="I10060" s="142"/>
      <c r="O10060" s="142"/>
    </row>
    <row r="10061" spans="9:15" x14ac:dyDescent="0.25">
      <c r="I10061" s="142"/>
      <c r="O10061" s="142"/>
    </row>
    <row r="10062" spans="9:15" x14ac:dyDescent="0.25">
      <c r="I10062" s="142"/>
      <c r="O10062" s="142"/>
    </row>
    <row r="10063" spans="9:15" x14ac:dyDescent="0.25">
      <c r="I10063" s="142"/>
      <c r="O10063" s="142"/>
    </row>
    <row r="10064" spans="9:15" x14ac:dyDescent="0.25">
      <c r="I10064" s="142"/>
      <c r="O10064" s="142"/>
    </row>
    <row r="10065" spans="9:15" x14ac:dyDescent="0.25">
      <c r="I10065" s="142"/>
      <c r="O10065" s="142"/>
    </row>
    <row r="10066" spans="9:15" x14ac:dyDescent="0.25">
      <c r="I10066" s="142"/>
      <c r="O10066" s="142"/>
    </row>
    <row r="10067" spans="9:15" x14ac:dyDescent="0.25">
      <c r="I10067" s="142"/>
      <c r="O10067" s="142"/>
    </row>
    <row r="10068" spans="9:15" x14ac:dyDescent="0.25">
      <c r="I10068" s="142"/>
      <c r="O10068" s="142"/>
    </row>
    <row r="10069" spans="9:15" x14ac:dyDescent="0.25">
      <c r="I10069" s="142"/>
      <c r="O10069" s="142"/>
    </row>
    <row r="10070" spans="9:15" x14ac:dyDescent="0.25">
      <c r="I10070" s="142"/>
      <c r="O10070" s="142"/>
    </row>
    <row r="10071" spans="9:15" x14ac:dyDescent="0.25">
      <c r="I10071" s="142"/>
      <c r="O10071" s="142"/>
    </row>
    <row r="10072" spans="9:15" x14ac:dyDescent="0.25">
      <c r="I10072" s="142"/>
      <c r="O10072" s="142"/>
    </row>
    <row r="10073" spans="9:15" x14ac:dyDescent="0.25">
      <c r="I10073" s="142"/>
      <c r="O10073" s="142"/>
    </row>
    <row r="10074" spans="9:15" x14ac:dyDescent="0.25">
      <c r="I10074" s="142"/>
      <c r="O10074" s="142"/>
    </row>
    <row r="10075" spans="9:15" x14ac:dyDescent="0.25">
      <c r="I10075" s="142"/>
      <c r="O10075" s="142"/>
    </row>
    <row r="10076" spans="9:15" x14ac:dyDescent="0.25">
      <c r="I10076" s="142"/>
      <c r="O10076" s="142"/>
    </row>
    <row r="10077" spans="9:15" x14ac:dyDescent="0.25">
      <c r="I10077" s="142"/>
      <c r="O10077" s="142"/>
    </row>
    <row r="10078" spans="9:15" x14ac:dyDescent="0.25">
      <c r="I10078" s="142"/>
      <c r="O10078" s="142"/>
    </row>
    <row r="10079" spans="9:15" x14ac:dyDescent="0.25">
      <c r="I10079" s="142"/>
      <c r="O10079" s="142"/>
    </row>
    <row r="10080" spans="9:15" x14ac:dyDescent="0.25">
      <c r="I10080" s="142"/>
      <c r="O10080" s="142"/>
    </row>
    <row r="10081" spans="9:15" x14ac:dyDescent="0.25">
      <c r="I10081" s="142"/>
      <c r="O10081" s="142"/>
    </row>
    <row r="10082" spans="9:15" x14ac:dyDescent="0.25">
      <c r="I10082" s="142"/>
      <c r="O10082" s="142"/>
    </row>
    <row r="10083" spans="9:15" x14ac:dyDescent="0.25">
      <c r="I10083" s="142"/>
      <c r="O10083" s="142"/>
    </row>
    <row r="10084" spans="9:15" x14ac:dyDescent="0.25">
      <c r="I10084" s="142"/>
      <c r="O10084" s="142"/>
    </row>
    <row r="10085" spans="9:15" x14ac:dyDescent="0.25">
      <c r="I10085" s="142"/>
      <c r="O10085" s="142"/>
    </row>
    <row r="10086" spans="9:15" x14ac:dyDescent="0.25">
      <c r="I10086" s="142"/>
      <c r="O10086" s="142"/>
    </row>
    <row r="10087" spans="9:15" x14ac:dyDescent="0.25">
      <c r="I10087" s="142"/>
      <c r="O10087" s="142"/>
    </row>
    <row r="10088" spans="9:15" x14ac:dyDescent="0.25">
      <c r="I10088" s="142"/>
      <c r="O10088" s="142"/>
    </row>
    <row r="10089" spans="9:15" x14ac:dyDescent="0.25">
      <c r="I10089" s="142"/>
      <c r="O10089" s="142"/>
    </row>
    <row r="10090" spans="9:15" x14ac:dyDescent="0.25">
      <c r="I10090" s="142"/>
      <c r="O10090" s="142"/>
    </row>
    <row r="10091" spans="9:15" x14ac:dyDescent="0.25">
      <c r="I10091" s="142"/>
      <c r="O10091" s="142"/>
    </row>
    <row r="10092" spans="9:15" x14ac:dyDescent="0.25">
      <c r="I10092" s="142"/>
      <c r="O10092" s="142"/>
    </row>
    <row r="10093" spans="9:15" x14ac:dyDescent="0.25">
      <c r="I10093" s="142"/>
      <c r="O10093" s="142"/>
    </row>
    <row r="10094" spans="9:15" x14ac:dyDescent="0.25">
      <c r="I10094" s="142"/>
      <c r="O10094" s="142"/>
    </row>
    <row r="10095" spans="9:15" x14ac:dyDescent="0.25">
      <c r="I10095" s="142"/>
      <c r="O10095" s="142"/>
    </row>
    <row r="10096" spans="9:15" x14ac:dyDescent="0.25">
      <c r="I10096" s="142"/>
      <c r="O10096" s="142"/>
    </row>
    <row r="10097" spans="9:15" x14ac:dyDescent="0.25">
      <c r="I10097" s="142"/>
      <c r="O10097" s="142"/>
    </row>
    <row r="10098" spans="9:15" x14ac:dyDescent="0.25">
      <c r="I10098" s="142"/>
      <c r="O10098" s="142"/>
    </row>
    <row r="10099" spans="9:15" x14ac:dyDescent="0.25">
      <c r="I10099" s="142"/>
      <c r="O10099" s="142"/>
    </row>
    <row r="10100" spans="9:15" x14ac:dyDescent="0.25">
      <c r="I10100" s="142"/>
      <c r="O10100" s="142"/>
    </row>
    <row r="10101" spans="9:15" x14ac:dyDescent="0.25">
      <c r="I10101" s="142"/>
      <c r="O10101" s="142"/>
    </row>
    <row r="10102" spans="9:15" x14ac:dyDescent="0.25">
      <c r="I10102" s="142"/>
      <c r="O10102" s="142"/>
    </row>
    <row r="10103" spans="9:15" x14ac:dyDescent="0.25">
      <c r="I10103" s="142"/>
      <c r="O10103" s="142"/>
    </row>
    <row r="10104" spans="9:15" x14ac:dyDescent="0.25">
      <c r="I10104" s="142"/>
      <c r="O10104" s="142"/>
    </row>
    <row r="10105" spans="9:15" x14ac:dyDescent="0.25">
      <c r="I10105" s="142"/>
      <c r="O10105" s="142"/>
    </row>
    <row r="10106" spans="9:15" x14ac:dyDescent="0.25">
      <c r="I10106" s="142"/>
      <c r="O10106" s="142"/>
    </row>
    <row r="10107" spans="9:15" x14ac:dyDescent="0.25">
      <c r="I10107" s="142"/>
      <c r="O10107" s="142"/>
    </row>
    <row r="10108" spans="9:15" x14ac:dyDescent="0.25">
      <c r="I10108" s="142"/>
      <c r="O10108" s="142"/>
    </row>
    <row r="10109" spans="9:15" x14ac:dyDescent="0.25">
      <c r="I10109" s="142"/>
      <c r="O10109" s="142"/>
    </row>
    <row r="10110" spans="9:15" x14ac:dyDescent="0.25">
      <c r="I10110" s="142"/>
      <c r="O10110" s="142"/>
    </row>
    <row r="10111" spans="9:15" x14ac:dyDescent="0.25">
      <c r="I10111" s="142"/>
      <c r="O10111" s="142"/>
    </row>
    <row r="10112" spans="9:15" x14ac:dyDescent="0.25">
      <c r="I10112" s="142"/>
      <c r="O10112" s="142"/>
    </row>
    <row r="10113" spans="9:15" x14ac:dyDescent="0.25">
      <c r="I10113" s="142"/>
      <c r="O10113" s="142"/>
    </row>
    <row r="10114" spans="9:15" x14ac:dyDescent="0.25">
      <c r="I10114" s="142"/>
      <c r="O10114" s="142"/>
    </row>
    <row r="10115" spans="9:15" x14ac:dyDescent="0.25">
      <c r="I10115" s="142"/>
      <c r="O10115" s="142"/>
    </row>
    <row r="10116" spans="9:15" x14ac:dyDescent="0.25">
      <c r="I10116" s="142"/>
      <c r="O10116" s="142"/>
    </row>
    <row r="10117" spans="9:15" x14ac:dyDescent="0.25">
      <c r="I10117" s="142"/>
      <c r="O10117" s="142"/>
    </row>
    <row r="10118" spans="9:15" x14ac:dyDescent="0.25">
      <c r="I10118" s="142"/>
      <c r="O10118" s="142"/>
    </row>
    <row r="10119" spans="9:15" x14ac:dyDescent="0.25">
      <c r="I10119" s="142"/>
      <c r="O10119" s="142"/>
    </row>
    <row r="10120" spans="9:15" x14ac:dyDescent="0.25">
      <c r="I10120" s="142"/>
      <c r="O10120" s="142"/>
    </row>
    <row r="10121" spans="9:15" x14ac:dyDescent="0.25">
      <c r="I10121" s="142"/>
      <c r="O10121" s="142"/>
    </row>
    <row r="10122" spans="9:15" x14ac:dyDescent="0.25">
      <c r="I10122" s="142"/>
      <c r="O10122" s="142"/>
    </row>
    <row r="10123" spans="9:15" x14ac:dyDescent="0.25">
      <c r="I10123" s="142"/>
      <c r="O10123" s="142"/>
    </row>
    <row r="10124" spans="9:15" x14ac:dyDescent="0.25">
      <c r="I10124" s="142"/>
      <c r="O10124" s="142"/>
    </row>
    <row r="10125" spans="9:15" x14ac:dyDescent="0.25">
      <c r="I10125" s="142"/>
      <c r="O10125" s="142"/>
    </row>
    <row r="10126" spans="9:15" x14ac:dyDescent="0.25">
      <c r="I10126" s="142"/>
      <c r="O10126" s="142"/>
    </row>
    <row r="10127" spans="9:15" x14ac:dyDescent="0.25">
      <c r="I10127" s="142"/>
      <c r="O10127" s="142"/>
    </row>
    <row r="10128" spans="9:15" x14ac:dyDescent="0.25">
      <c r="I10128" s="142"/>
      <c r="O10128" s="142"/>
    </row>
    <row r="10129" spans="9:15" x14ac:dyDescent="0.25">
      <c r="I10129" s="142"/>
      <c r="O10129" s="142"/>
    </row>
    <row r="10130" spans="9:15" x14ac:dyDescent="0.25">
      <c r="I10130" s="142"/>
      <c r="O10130" s="142"/>
    </row>
    <row r="10131" spans="9:15" x14ac:dyDescent="0.25">
      <c r="I10131" s="142"/>
      <c r="O10131" s="142"/>
    </row>
    <row r="10132" spans="9:15" x14ac:dyDescent="0.25">
      <c r="I10132" s="142"/>
      <c r="O10132" s="142"/>
    </row>
    <row r="10133" spans="9:15" x14ac:dyDescent="0.25">
      <c r="I10133" s="142"/>
      <c r="O10133" s="142"/>
    </row>
    <row r="10134" spans="9:15" x14ac:dyDescent="0.25">
      <c r="I10134" s="142"/>
      <c r="O10134" s="142"/>
    </row>
    <row r="10135" spans="9:15" x14ac:dyDescent="0.25">
      <c r="I10135" s="142"/>
      <c r="O10135" s="142"/>
    </row>
    <row r="10136" spans="9:15" x14ac:dyDescent="0.25">
      <c r="I10136" s="142"/>
      <c r="O10136" s="142"/>
    </row>
    <row r="10137" spans="9:15" x14ac:dyDescent="0.25">
      <c r="I10137" s="142"/>
      <c r="O10137" s="142"/>
    </row>
    <row r="10138" spans="9:15" x14ac:dyDescent="0.25">
      <c r="I10138" s="142"/>
      <c r="O10138" s="142"/>
    </row>
    <row r="10139" spans="9:15" x14ac:dyDescent="0.25">
      <c r="I10139" s="142"/>
      <c r="O10139" s="142"/>
    </row>
    <row r="10140" spans="9:15" x14ac:dyDescent="0.25">
      <c r="I10140" s="142"/>
      <c r="O10140" s="142"/>
    </row>
    <row r="10141" spans="9:15" x14ac:dyDescent="0.25">
      <c r="I10141" s="142"/>
      <c r="O10141" s="142"/>
    </row>
    <row r="10142" spans="9:15" x14ac:dyDescent="0.25">
      <c r="I10142" s="142"/>
      <c r="O10142" s="142"/>
    </row>
    <row r="10143" spans="9:15" x14ac:dyDescent="0.25">
      <c r="I10143" s="142"/>
      <c r="O10143" s="142"/>
    </row>
    <row r="10144" spans="9:15" x14ac:dyDescent="0.25">
      <c r="I10144" s="142"/>
      <c r="O10144" s="142"/>
    </row>
    <row r="10145" spans="9:15" x14ac:dyDescent="0.25">
      <c r="I10145" s="142"/>
      <c r="O10145" s="142"/>
    </row>
    <row r="10146" spans="9:15" x14ac:dyDescent="0.25">
      <c r="I10146" s="142"/>
      <c r="O10146" s="142"/>
    </row>
    <row r="10147" spans="9:15" x14ac:dyDescent="0.25">
      <c r="I10147" s="142"/>
      <c r="O10147" s="142"/>
    </row>
    <row r="10148" spans="9:15" x14ac:dyDescent="0.25">
      <c r="I10148" s="142"/>
      <c r="O10148" s="142"/>
    </row>
    <row r="10149" spans="9:15" x14ac:dyDescent="0.25">
      <c r="I10149" s="142"/>
      <c r="O10149" s="142"/>
    </row>
    <row r="10150" spans="9:15" x14ac:dyDescent="0.25">
      <c r="I10150" s="142"/>
      <c r="O10150" s="142"/>
    </row>
    <row r="10151" spans="9:15" x14ac:dyDescent="0.25">
      <c r="I10151" s="142"/>
      <c r="O10151" s="142"/>
    </row>
    <row r="10152" spans="9:15" x14ac:dyDescent="0.25">
      <c r="I10152" s="142"/>
      <c r="O10152" s="142"/>
    </row>
    <row r="10153" spans="9:15" x14ac:dyDescent="0.25">
      <c r="I10153" s="142"/>
      <c r="O10153" s="142"/>
    </row>
    <row r="10154" spans="9:15" x14ac:dyDescent="0.25">
      <c r="I10154" s="142"/>
      <c r="O10154" s="142"/>
    </row>
    <row r="10155" spans="9:15" x14ac:dyDescent="0.25">
      <c r="I10155" s="142"/>
      <c r="O10155" s="142"/>
    </row>
    <row r="10156" spans="9:15" x14ac:dyDescent="0.25">
      <c r="I10156" s="142"/>
      <c r="O10156" s="142"/>
    </row>
    <row r="10157" spans="9:15" x14ac:dyDescent="0.25">
      <c r="I10157" s="142"/>
      <c r="O10157" s="142"/>
    </row>
    <row r="10158" spans="9:15" x14ac:dyDescent="0.25">
      <c r="I10158" s="142"/>
      <c r="O10158" s="142"/>
    </row>
    <row r="10159" spans="9:15" x14ac:dyDescent="0.25">
      <c r="I10159" s="142"/>
      <c r="O10159" s="142"/>
    </row>
    <row r="10160" spans="9:15" x14ac:dyDescent="0.25">
      <c r="I10160" s="142"/>
      <c r="O10160" s="142"/>
    </row>
    <row r="10161" spans="9:15" x14ac:dyDescent="0.25">
      <c r="I10161" s="142"/>
      <c r="O10161" s="142"/>
    </row>
    <row r="10162" spans="9:15" x14ac:dyDescent="0.25">
      <c r="I10162" s="142"/>
      <c r="O10162" s="142"/>
    </row>
    <row r="10163" spans="9:15" x14ac:dyDescent="0.25">
      <c r="I10163" s="142"/>
      <c r="O10163" s="142"/>
    </row>
    <row r="10164" spans="9:15" x14ac:dyDescent="0.25">
      <c r="I10164" s="142"/>
      <c r="O10164" s="142"/>
    </row>
    <row r="10165" spans="9:15" x14ac:dyDescent="0.25">
      <c r="I10165" s="142"/>
      <c r="O10165" s="142"/>
    </row>
    <row r="10166" spans="9:15" x14ac:dyDescent="0.25">
      <c r="I10166" s="142"/>
      <c r="O10166" s="142"/>
    </row>
    <row r="10167" spans="9:15" x14ac:dyDescent="0.25">
      <c r="I10167" s="142"/>
      <c r="O10167" s="142"/>
    </row>
    <row r="10168" spans="9:15" x14ac:dyDescent="0.25">
      <c r="I10168" s="142"/>
      <c r="O10168" s="142"/>
    </row>
    <row r="10169" spans="9:15" x14ac:dyDescent="0.25">
      <c r="I10169" s="142"/>
      <c r="O10169" s="142"/>
    </row>
    <row r="10170" spans="9:15" x14ac:dyDescent="0.25">
      <c r="I10170" s="142"/>
      <c r="O10170" s="142"/>
    </row>
    <row r="10171" spans="9:15" x14ac:dyDescent="0.25">
      <c r="I10171" s="142"/>
      <c r="O10171" s="142"/>
    </row>
    <row r="10172" spans="9:15" x14ac:dyDescent="0.25">
      <c r="I10172" s="142"/>
      <c r="O10172" s="142"/>
    </row>
    <row r="10173" spans="9:15" x14ac:dyDescent="0.25">
      <c r="I10173" s="142"/>
      <c r="O10173" s="142"/>
    </row>
    <row r="10174" spans="9:15" x14ac:dyDescent="0.25">
      <c r="I10174" s="142"/>
      <c r="O10174" s="142"/>
    </row>
    <row r="10175" spans="9:15" x14ac:dyDescent="0.25">
      <c r="I10175" s="142"/>
      <c r="O10175" s="142"/>
    </row>
    <row r="10176" spans="9:15" x14ac:dyDescent="0.25">
      <c r="I10176" s="142"/>
      <c r="O10176" s="142"/>
    </row>
    <row r="10177" spans="9:15" x14ac:dyDescent="0.25">
      <c r="I10177" s="142"/>
      <c r="O10177" s="142"/>
    </row>
    <row r="10178" spans="9:15" x14ac:dyDescent="0.25">
      <c r="I10178" s="142"/>
      <c r="O10178" s="142"/>
    </row>
    <row r="10179" spans="9:15" x14ac:dyDescent="0.25">
      <c r="I10179" s="142"/>
      <c r="O10179" s="142"/>
    </row>
    <row r="10180" spans="9:15" x14ac:dyDescent="0.25">
      <c r="I10180" s="142"/>
      <c r="O10180" s="142"/>
    </row>
    <row r="10181" spans="9:15" x14ac:dyDescent="0.25">
      <c r="I10181" s="142"/>
      <c r="O10181" s="142"/>
    </row>
    <row r="10182" spans="9:15" x14ac:dyDescent="0.25">
      <c r="I10182" s="142"/>
      <c r="O10182" s="142"/>
    </row>
    <row r="10183" spans="9:15" x14ac:dyDescent="0.25">
      <c r="I10183" s="142"/>
      <c r="O10183" s="142"/>
    </row>
    <row r="10184" spans="9:15" x14ac:dyDescent="0.25">
      <c r="I10184" s="142"/>
      <c r="O10184" s="142"/>
    </row>
    <row r="10185" spans="9:15" x14ac:dyDescent="0.25">
      <c r="I10185" s="142"/>
      <c r="O10185" s="142"/>
    </row>
    <row r="10186" spans="9:15" x14ac:dyDescent="0.25">
      <c r="I10186" s="142"/>
      <c r="O10186" s="142"/>
    </row>
    <row r="10187" spans="9:15" x14ac:dyDescent="0.25">
      <c r="I10187" s="142"/>
      <c r="O10187" s="142"/>
    </row>
    <row r="10188" spans="9:15" x14ac:dyDescent="0.25">
      <c r="I10188" s="142"/>
      <c r="O10188" s="142"/>
    </row>
    <row r="10189" spans="9:15" x14ac:dyDescent="0.25">
      <c r="I10189" s="142"/>
      <c r="O10189" s="142"/>
    </row>
    <row r="10190" spans="9:15" x14ac:dyDescent="0.25">
      <c r="I10190" s="142"/>
      <c r="O10190" s="142"/>
    </row>
    <row r="10191" spans="9:15" x14ac:dyDescent="0.25">
      <c r="I10191" s="142"/>
      <c r="O10191" s="142"/>
    </row>
    <row r="10192" spans="9:15" x14ac:dyDescent="0.25">
      <c r="I10192" s="142"/>
      <c r="O10192" s="142"/>
    </row>
    <row r="10193" spans="9:15" x14ac:dyDescent="0.25">
      <c r="I10193" s="142"/>
      <c r="O10193" s="142"/>
    </row>
    <row r="10194" spans="9:15" x14ac:dyDescent="0.25">
      <c r="I10194" s="142"/>
      <c r="O10194" s="142"/>
    </row>
    <row r="10195" spans="9:15" x14ac:dyDescent="0.25">
      <c r="I10195" s="142"/>
      <c r="O10195" s="142"/>
    </row>
    <row r="10196" spans="9:15" x14ac:dyDescent="0.25">
      <c r="I10196" s="142"/>
      <c r="O10196" s="142"/>
    </row>
    <row r="10197" spans="9:15" x14ac:dyDescent="0.25">
      <c r="I10197" s="142"/>
      <c r="O10197" s="142"/>
    </row>
    <row r="10198" spans="9:15" x14ac:dyDescent="0.25">
      <c r="I10198" s="142"/>
      <c r="O10198" s="142"/>
    </row>
    <row r="10199" spans="9:15" x14ac:dyDescent="0.25">
      <c r="I10199" s="142"/>
      <c r="O10199" s="142"/>
    </row>
    <row r="10200" spans="9:15" x14ac:dyDescent="0.25">
      <c r="I10200" s="142"/>
      <c r="O10200" s="142"/>
    </row>
    <row r="10201" spans="9:15" x14ac:dyDescent="0.25">
      <c r="I10201" s="142"/>
      <c r="O10201" s="142"/>
    </row>
    <row r="10202" spans="9:15" x14ac:dyDescent="0.25">
      <c r="I10202" s="142"/>
      <c r="O10202" s="142"/>
    </row>
    <row r="10203" spans="9:15" x14ac:dyDescent="0.25">
      <c r="I10203" s="142"/>
      <c r="O10203" s="142"/>
    </row>
    <row r="10204" spans="9:15" x14ac:dyDescent="0.25">
      <c r="I10204" s="142"/>
      <c r="O10204" s="142"/>
    </row>
    <row r="10205" spans="9:15" x14ac:dyDescent="0.25">
      <c r="I10205" s="142"/>
      <c r="O10205" s="142"/>
    </row>
    <row r="10206" spans="9:15" x14ac:dyDescent="0.25">
      <c r="I10206" s="142"/>
      <c r="O10206" s="142"/>
    </row>
    <row r="10207" spans="9:15" x14ac:dyDescent="0.25">
      <c r="I10207" s="142"/>
      <c r="O10207" s="142"/>
    </row>
    <row r="10208" spans="9:15" x14ac:dyDescent="0.25">
      <c r="I10208" s="142"/>
      <c r="O10208" s="142"/>
    </row>
    <row r="10209" spans="9:15" x14ac:dyDescent="0.25">
      <c r="I10209" s="142"/>
      <c r="O10209" s="142"/>
    </row>
    <row r="10210" spans="9:15" x14ac:dyDescent="0.25">
      <c r="I10210" s="142"/>
      <c r="O10210" s="142"/>
    </row>
    <row r="10211" spans="9:15" x14ac:dyDescent="0.25">
      <c r="I10211" s="142"/>
      <c r="O10211" s="142"/>
    </row>
    <row r="10212" spans="9:15" x14ac:dyDescent="0.25">
      <c r="I10212" s="142"/>
      <c r="O10212" s="142"/>
    </row>
    <row r="10213" spans="9:15" x14ac:dyDescent="0.25">
      <c r="I10213" s="142"/>
      <c r="O10213" s="142"/>
    </row>
    <row r="10214" spans="9:15" x14ac:dyDescent="0.25">
      <c r="I10214" s="142"/>
      <c r="O10214" s="142"/>
    </row>
    <row r="10215" spans="9:15" x14ac:dyDescent="0.25">
      <c r="I10215" s="142"/>
      <c r="O10215" s="142"/>
    </row>
    <row r="10216" spans="9:15" x14ac:dyDescent="0.25">
      <c r="I10216" s="142"/>
      <c r="O10216" s="142"/>
    </row>
    <row r="10217" spans="9:15" x14ac:dyDescent="0.25">
      <c r="I10217" s="142"/>
      <c r="O10217" s="142"/>
    </row>
    <row r="10218" spans="9:15" x14ac:dyDescent="0.25">
      <c r="I10218" s="142"/>
      <c r="O10218" s="142"/>
    </row>
    <row r="10219" spans="9:15" x14ac:dyDescent="0.25">
      <c r="I10219" s="142"/>
      <c r="O10219" s="142"/>
    </row>
    <row r="10220" spans="9:15" x14ac:dyDescent="0.25">
      <c r="I10220" s="142"/>
      <c r="O10220" s="142"/>
    </row>
    <row r="10221" spans="9:15" x14ac:dyDescent="0.25">
      <c r="I10221" s="142"/>
      <c r="O10221" s="142"/>
    </row>
    <row r="10222" spans="9:15" x14ac:dyDescent="0.25">
      <c r="I10222" s="142"/>
      <c r="O10222" s="142"/>
    </row>
    <row r="10223" spans="9:15" x14ac:dyDescent="0.25">
      <c r="I10223" s="142"/>
      <c r="O10223" s="142"/>
    </row>
    <row r="10224" spans="9:15" x14ac:dyDescent="0.25">
      <c r="I10224" s="142"/>
      <c r="O10224" s="142"/>
    </row>
    <row r="10225" spans="3:15" x14ac:dyDescent="0.25">
      <c r="I10225" s="142"/>
      <c r="O10225" s="142"/>
    </row>
    <row r="10226" spans="3:15" x14ac:dyDescent="0.25">
      <c r="I10226" s="142"/>
      <c r="O10226" s="142"/>
    </row>
    <row r="10227" spans="3:15" x14ac:dyDescent="0.25">
      <c r="I10227" s="142"/>
      <c r="O10227" s="142"/>
    </row>
    <row r="10232" spans="3:15" x14ac:dyDescent="0.25">
      <c r="C10232" s="145"/>
      <c r="D10232" s="146"/>
      <c r="E10232" s="146"/>
      <c r="F10232" s="147"/>
      <c r="G10232" s="148"/>
      <c r="H10232" s="148"/>
    </row>
    <row r="10233" spans="3:15" x14ac:dyDescent="0.25">
      <c r="C10233" s="146"/>
      <c r="D10233" s="146"/>
      <c r="E10233" s="146"/>
      <c r="F10233" s="147"/>
      <c r="G10233" s="148"/>
      <c r="H10233" s="148"/>
    </row>
    <row r="10234" spans="3:15" x14ac:dyDescent="0.25">
      <c r="C10234" s="146"/>
      <c r="D10234" s="149"/>
      <c r="E10234" s="146"/>
      <c r="F10234" s="147"/>
      <c r="G10234" s="148"/>
      <c r="H10234" s="148"/>
    </row>
    <row r="10235" spans="3:15" x14ac:dyDescent="0.25">
      <c r="C10235" s="146"/>
      <c r="D10235" s="146"/>
      <c r="E10235" s="146"/>
      <c r="F10235" s="147"/>
      <c r="G10235" s="148"/>
      <c r="H10235" s="148"/>
    </row>
    <row r="10236" spans="3:15" x14ac:dyDescent="0.25">
      <c r="C10236" s="146"/>
      <c r="D10236" s="146"/>
      <c r="E10236" s="146"/>
      <c r="F10236" s="147"/>
      <c r="G10236" s="148"/>
      <c r="H10236" s="148"/>
    </row>
    <row r="10237" spans="3:15" x14ac:dyDescent="0.25">
      <c r="C10237" s="146"/>
      <c r="D10237" s="146"/>
      <c r="E10237" s="146"/>
      <c r="F10237" s="147"/>
      <c r="G10237" s="148"/>
      <c r="H10237" s="148"/>
    </row>
    <row r="10238" spans="3:15" x14ac:dyDescent="0.25">
      <c r="C10238" s="146"/>
      <c r="D10238" s="146"/>
      <c r="E10238" s="146"/>
      <c r="F10238" s="147"/>
      <c r="G10238" s="148"/>
      <c r="H10238" s="148"/>
    </row>
  </sheetData>
  <sheetProtection algorithmName="SHA-512" hashValue="JtOELGGjIV34GyerSyEN5UQusepz0qj3ZN+r8Ih4JJ8De1Wb406/sMJJUb4b7Tgd2PhClvr2sO57RZUA1NzJPA==" saltValue="TCsVJ5XBd8a1zRzp5odHGg==" spinCount="100000" sheet="1" objects="1" scenarios="1"/>
  <mergeCells count="8">
    <mergeCell ref="A1:O1"/>
    <mergeCell ref="A2:O2"/>
    <mergeCell ref="B6:F6"/>
    <mergeCell ref="B4:E4"/>
    <mergeCell ref="F4:J4"/>
    <mergeCell ref="K4:K5"/>
    <mergeCell ref="A4:A5"/>
    <mergeCell ref="L4:R4"/>
  </mergeCells>
  <dataValidations count="1">
    <dataValidation type="whole" operator="greaterThanOrEqual" allowBlank="1" showErrorMessage="1" errorTitle="Анхаар!" error="Зөвхөн тоон цифр оруулна уу." sqref="C7:C1048576" xr:uid="{18653A36-D784-450C-9299-8E6914127E30}">
      <formula1>0</formula1>
    </dataValidation>
  </dataValidations>
  <pageMargins left="0.7" right="0.7" top="0.75" bottom="0.75" header="0.3" footer="0.3"/>
  <ignoredErrors>
    <ignoredError sqref="I107" unlockedFormula="1"/>
  </ignoredErrors>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D7726-CEBF-4768-A32A-2531596995A4}">
  <dimension ref="A2:E340"/>
  <sheetViews>
    <sheetView workbookViewId="0">
      <selection activeCell="N9" sqref="N9"/>
    </sheetView>
  </sheetViews>
  <sheetFormatPr defaultRowHeight="15" x14ac:dyDescent="0.25"/>
  <cols>
    <col min="2" max="2" width="22.28515625" customWidth="1"/>
    <col min="4" max="4" width="14" style="3" customWidth="1"/>
    <col min="5" max="5" width="34.140625" style="3" customWidth="1"/>
  </cols>
  <sheetData>
    <row r="2" spans="1:5" x14ac:dyDescent="0.25">
      <c r="A2">
        <v>0</v>
      </c>
      <c r="B2" t="s">
        <v>137</v>
      </c>
      <c r="D2" s="89" t="s">
        <v>138</v>
      </c>
      <c r="E2" s="89" t="s">
        <v>139</v>
      </c>
    </row>
    <row r="3" spans="1:5" x14ac:dyDescent="0.25">
      <c r="A3">
        <v>1</v>
      </c>
      <c r="B3" t="s">
        <v>140</v>
      </c>
      <c r="D3" s="89"/>
      <c r="E3" s="89" t="s">
        <v>141</v>
      </c>
    </row>
    <row r="4" spans="1:5" x14ac:dyDescent="0.25">
      <c r="A4">
        <v>2</v>
      </c>
      <c r="B4" t="s">
        <v>142</v>
      </c>
      <c r="D4" s="89"/>
      <c r="E4" s="89" t="s">
        <v>143</v>
      </c>
    </row>
    <row r="5" spans="1:5" x14ac:dyDescent="0.25">
      <c r="A5">
        <v>3</v>
      </c>
      <c r="B5" t="s">
        <v>144</v>
      </c>
      <c r="D5" s="89"/>
      <c r="E5" s="89" t="s">
        <v>145</v>
      </c>
    </row>
    <row r="6" spans="1:5" x14ac:dyDescent="0.25">
      <c r="A6">
        <v>4</v>
      </c>
      <c r="B6" t="s">
        <v>146</v>
      </c>
      <c r="D6" s="89"/>
      <c r="E6" s="89" t="s">
        <v>147</v>
      </c>
    </row>
    <row r="7" spans="1:5" x14ac:dyDescent="0.25">
      <c r="A7">
        <v>5</v>
      </c>
      <c r="B7" t="s">
        <v>148</v>
      </c>
      <c r="D7" s="89"/>
      <c r="E7" s="89" t="s">
        <v>149</v>
      </c>
    </row>
    <row r="8" spans="1:5" x14ac:dyDescent="0.25">
      <c r="A8">
        <v>6</v>
      </c>
      <c r="B8" t="s">
        <v>150</v>
      </c>
      <c r="D8" s="89"/>
      <c r="E8" s="89" t="s">
        <v>151</v>
      </c>
    </row>
    <row r="9" spans="1:5" x14ac:dyDescent="0.25">
      <c r="A9">
        <v>7</v>
      </c>
      <c r="B9" t="s">
        <v>152</v>
      </c>
      <c r="D9" s="89"/>
      <c r="E9" s="89" t="s">
        <v>153</v>
      </c>
    </row>
    <row r="10" spans="1:5" x14ac:dyDescent="0.25">
      <c r="A10">
        <v>8</v>
      </c>
      <c r="B10" t="s">
        <v>154</v>
      </c>
      <c r="D10" s="89"/>
      <c r="E10" s="89" t="s">
        <v>155</v>
      </c>
    </row>
    <row r="11" spans="1:5" x14ac:dyDescent="0.25">
      <c r="A11">
        <v>9</v>
      </c>
      <c r="B11" t="s">
        <v>156</v>
      </c>
      <c r="D11" s="3" t="s">
        <v>157</v>
      </c>
      <c r="E11" s="3" t="s">
        <v>158</v>
      </c>
    </row>
    <row r="12" spans="1:5" x14ac:dyDescent="0.25">
      <c r="A12">
        <v>10</v>
      </c>
      <c r="B12" t="s">
        <v>159</v>
      </c>
      <c r="E12" s="3" t="s">
        <v>160</v>
      </c>
    </row>
    <row r="13" spans="1:5" x14ac:dyDescent="0.25">
      <c r="A13">
        <v>11</v>
      </c>
      <c r="B13" t="s">
        <v>161</v>
      </c>
      <c r="E13" s="3" t="s">
        <v>162</v>
      </c>
    </row>
    <row r="14" spans="1:5" x14ac:dyDescent="0.25">
      <c r="A14">
        <v>12</v>
      </c>
      <c r="B14" t="s">
        <v>163</v>
      </c>
      <c r="E14" s="3" t="s">
        <v>164</v>
      </c>
    </row>
    <row r="15" spans="1:5" x14ac:dyDescent="0.25">
      <c r="A15">
        <v>13</v>
      </c>
      <c r="B15" t="s">
        <v>165</v>
      </c>
      <c r="E15" s="3" t="s">
        <v>166</v>
      </c>
    </row>
    <row r="16" spans="1:5" x14ac:dyDescent="0.25">
      <c r="A16">
        <v>14</v>
      </c>
      <c r="B16" t="s">
        <v>167</v>
      </c>
      <c r="E16" s="3" t="s">
        <v>168</v>
      </c>
    </row>
    <row r="17" spans="1:5" x14ac:dyDescent="0.25">
      <c r="A17">
        <v>15</v>
      </c>
      <c r="B17" t="s">
        <v>169</v>
      </c>
      <c r="E17" s="3" t="s">
        <v>170</v>
      </c>
    </row>
    <row r="18" spans="1:5" x14ac:dyDescent="0.25">
      <c r="A18">
        <v>16</v>
      </c>
      <c r="B18" t="s">
        <v>171</v>
      </c>
      <c r="E18" s="3" t="s">
        <v>172</v>
      </c>
    </row>
    <row r="19" spans="1:5" x14ac:dyDescent="0.25">
      <c r="A19">
        <v>17</v>
      </c>
      <c r="B19" t="s">
        <v>173</v>
      </c>
      <c r="E19" s="3" t="s">
        <v>174</v>
      </c>
    </row>
    <row r="20" spans="1:5" x14ac:dyDescent="0.25">
      <c r="A20">
        <v>18</v>
      </c>
      <c r="B20" t="s">
        <v>175</v>
      </c>
      <c r="E20" s="3" t="s">
        <v>176</v>
      </c>
    </row>
    <row r="21" spans="1:5" x14ac:dyDescent="0.25">
      <c r="A21">
        <v>19</v>
      </c>
      <c r="B21" t="s">
        <v>177</v>
      </c>
      <c r="E21" s="3" t="s">
        <v>178</v>
      </c>
    </row>
    <row r="22" spans="1:5" x14ac:dyDescent="0.25">
      <c r="A22">
        <v>20</v>
      </c>
      <c r="B22" t="s">
        <v>179</v>
      </c>
      <c r="E22" s="3" t="s">
        <v>180</v>
      </c>
    </row>
    <row r="23" spans="1:5" x14ac:dyDescent="0.25">
      <c r="A23">
        <v>21</v>
      </c>
      <c r="B23" t="s">
        <v>181</v>
      </c>
      <c r="E23" s="3" t="s">
        <v>182</v>
      </c>
    </row>
    <row r="24" spans="1:5" x14ac:dyDescent="0.25">
      <c r="E24" s="3" t="s">
        <v>183</v>
      </c>
    </row>
    <row r="25" spans="1:5" x14ac:dyDescent="0.25">
      <c r="E25" s="3" t="s">
        <v>184</v>
      </c>
    </row>
    <row r="26" spans="1:5" x14ac:dyDescent="0.25">
      <c r="E26" s="3" t="s">
        <v>185</v>
      </c>
    </row>
    <row r="27" spans="1:5" x14ac:dyDescent="0.25">
      <c r="E27" s="3" t="s">
        <v>186</v>
      </c>
    </row>
    <row r="28" spans="1:5" x14ac:dyDescent="0.25">
      <c r="E28" s="3" t="s">
        <v>187</v>
      </c>
    </row>
    <row r="29" spans="1:5" x14ac:dyDescent="0.25">
      <c r="E29" s="3" t="s">
        <v>188</v>
      </c>
    </row>
    <row r="30" spans="1:5" x14ac:dyDescent="0.25">
      <c r="D30" s="3" t="s">
        <v>189</v>
      </c>
      <c r="E30" s="3" t="s">
        <v>190</v>
      </c>
    </row>
    <row r="31" spans="1:5" x14ac:dyDescent="0.25">
      <c r="E31" s="3" t="s">
        <v>191</v>
      </c>
    </row>
    <row r="32" spans="1:5" x14ac:dyDescent="0.25">
      <c r="E32" s="3" t="s">
        <v>192</v>
      </c>
    </row>
    <row r="33" spans="4:5" x14ac:dyDescent="0.25">
      <c r="E33" s="3" t="s">
        <v>193</v>
      </c>
    </row>
    <row r="34" spans="4:5" x14ac:dyDescent="0.25">
      <c r="E34" s="3" t="s">
        <v>160</v>
      </c>
    </row>
    <row r="35" spans="4:5" x14ac:dyDescent="0.25">
      <c r="E35" s="3" t="s">
        <v>194</v>
      </c>
    </row>
    <row r="36" spans="4:5" x14ac:dyDescent="0.25">
      <c r="E36" s="3" t="s">
        <v>195</v>
      </c>
    </row>
    <row r="37" spans="4:5" x14ac:dyDescent="0.25">
      <c r="E37" s="3" t="s">
        <v>196</v>
      </c>
    </row>
    <row r="38" spans="4:5" x14ac:dyDescent="0.25">
      <c r="E38" s="3" t="s">
        <v>197</v>
      </c>
    </row>
    <row r="39" spans="4:5" x14ac:dyDescent="0.25">
      <c r="E39" s="3" t="s">
        <v>198</v>
      </c>
    </row>
    <row r="40" spans="4:5" x14ac:dyDescent="0.25">
      <c r="E40" s="3" t="s">
        <v>199</v>
      </c>
    </row>
    <row r="41" spans="4:5" x14ac:dyDescent="0.25">
      <c r="E41" s="3" t="s">
        <v>200</v>
      </c>
    </row>
    <row r="42" spans="4:5" x14ac:dyDescent="0.25">
      <c r="E42" s="3" t="s">
        <v>201</v>
      </c>
    </row>
    <row r="43" spans="4:5" x14ac:dyDescent="0.25">
      <c r="E43" s="3" t="s">
        <v>202</v>
      </c>
    </row>
    <row r="44" spans="4:5" x14ac:dyDescent="0.25">
      <c r="D44" s="3" t="s">
        <v>203</v>
      </c>
      <c r="E44" s="3" t="s">
        <v>204</v>
      </c>
    </row>
    <row r="45" spans="4:5" x14ac:dyDescent="0.25">
      <c r="E45" s="3" t="s">
        <v>205</v>
      </c>
    </row>
    <row r="46" spans="4:5" x14ac:dyDescent="0.25">
      <c r="E46" s="3" t="s">
        <v>206</v>
      </c>
    </row>
    <row r="47" spans="4:5" x14ac:dyDescent="0.25">
      <c r="E47" s="3" t="s">
        <v>207</v>
      </c>
    </row>
    <row r="48" spans="4:5" x14ac:dyDescent="0.25">
      <c r="E48" s="3" t="s">
        <v>208</v>
      </c>
    </row>
    <row r="49" spans="4:5" x14ac:dyDescent="0.25">
      <c r="E49" s="3" t="s">
        <v>209</v>
      </c>
    </row>
    <row r="50" spans="4:5" x14ac:dyDescent="0.25">
      <c r="E50" s="3" t="s">
        <v>210</v>
      </c>
    </row>
    <row r="51" spans="4:5" x14ac:dyDescent="0.25">
      <c r="E51" s="3" t="s">
        <v>211</v>
      </c>
    </row>
    <row r="52" spans="4:5" x14ac:dyDescent="0.25">
      <c r="E52" s="3" t="s">
        <v>212</v>
      </c>
    </row>
    <row r="53" spans="4:5" x14ac:dyDescent="0.25">
      <c r="E53" s="3" t="s">
        <v>213</v>
      </c>
    </row>
    <row r="54" spans="4:5" x14ac:dyDescent="0.25">
      <c r="E54" s="3" t="s">
        <v>214</v>
      </c>
    </row>
    <row r="55" spans="4:5" x14ac:dyDescent="0.25">
      <c r="E55" s="3" t="s">
        <v>215</v>
      </c>
    </row>
    <row r="56" spans="4:5" x14ac:dyDescent="0.25">
      <c r="E56" s="3" t="s">
        <v>216</v>
      </c>
    </row>
    <row r="57" spans="4:5" x14ac:dyDescent="0.25">
      <c r="E57" s="3" t="s">
        <v>162</v>
      </c>
    </row>
    <row r="58" spans="4:5" x14ac:dyDescent="0.25">
      <c r="E58" s="3" t="s">
        <v>217</v>
      </c>
    </row>
    <row r="59" spans="4:5" x14ac:dyDescent="0.25">
      <c r="E59" s="3" t="s">
        <v>218</v>
      </c>
    </row>
    <row r="60" spans="4:5" x14ac:dyDescent="0.25">
      <c r="E60" s="3" t="s">
        <v>168</v>
      </c>
    </row>
    <row r="61" spans="4:5" x14ac:dyDescent="0.25">
      <c r="E61" s="3" t="s">
        <v>219</v>
      </c>
    </row>
    <row r="62" spans="4:5" x14ac:dyDescent="0.25">
      <c r="E62" s="3" t="s">
        <v>220</v>
      </c>
    </row>
    <row r="63" spans="4:5" x14ac:dyDescent="0.25">
      <c r="E63" s="3" t="s">
        <v>221</v>
      </c>
    </row>
    <row r="64" spans="4:5" x14ac:dyDescent="0.25">
      <c r="D64" s="3" t="s">
        <v>222</v>
      </c>
      <c r="E64" s="3" t="s">
        <v>160</v>
      </c>
    </row>
    <row r="65" spans="4:5" x14ac:dyDescent="0.25">
      <c r="E65" s="3" t="s">
        <v>223</v>
      </c>
    </row>
    <row r="66" spans="4:5" x14ac:dyDescent="0.25">
      <c r="E66" s="3" t="s">
        <v>192</v>
      </c>
    </row>
    <row r="67" spans="4:5" x14ac:dyDescent="0.25">
      <c r="E67" s="3" t="s">
        <v>193</v>
      </c>
    </row>
    <row r="68" spans="4:5" x14ac:dyDescent="0.25">
      <c r="E68" s="3" t="s">
        <v>224</v>
      </c>
    </row>
    <row r="69" spans="4:5" x14ac:dyDescent="0.25">
      <c r="E69" s="3" t="s">
        <v>216</v>
      </c>
    </row>
    <row r="70" spans="4:5" x14ac:dyDescent="0.25">
      <c r="E70" s="3" t="s">
        <v>225</v>
      </c>
    </row>
    <row r="71" spans="4:5" x14ac:dyDescent="0.25">
      <c r="E71" s="3" t="s">
        <v>226</v>
      </c>
    </row>
    <row r="72" spans="4:5" x14ac:dyDescent="0.25">
      <c r="E72" s="3" t="s">
        <v>227</v>
      </c>
    </row>
    <row r="73" spans="4:5" x14ac:dyDescent="0.25">
      <c r="E73" s="3" t="s">
        <v>228</v>
      </c>
    </row>
    <row r="74" spans="4:5" x14ac:dyDescent="0.25">
      <c r="E74" s="3" t="s">
        <v>229</v>
      </c>
    </row>
    <row r="75" spans="4:5" x14ac:dyDescent="0.25">
      <c r="E75" s="3" t="s">
        <v>230</v>
      </c>
    </row>
    <row r="76" spans="4:5" x14ac:dyDescent="0.25">
      <c r="E76" s="3" t="s">
        <v>231</v>
      </c>
    </row>
    <row r="77" spans="4:5" x14ac:dyDescent="0.25">
      <c r="E77" s="3" t="s">
        <v>232</v>
      </c>
    </row>
    <row r="78" spans="4:5" x14ac:dyDescent="0.25">
      <c r="E78" s="3" t="s">
        <v>233</v>
      </c>
    </row>
    <row r="79" spans="4:5" x14ac:dyDescent="0.25">
      <c r="E79" s="3" t="s">
        <v>234</v>
      </c>
    </row>
    <row r="80" spans="4:5" x14ac:dyDescent="0.25">
      <c r="D80" s="3" t="s">
        <v>235</v>
      </c>
      <c r="E80" s="3" t="s">
        <v>190</v>
      </c>
    </row>
    <row r="81" spans="5:5" x14ac:dyDescent="0.25">
      <c r="E81" s="3" t="s">
        <v>236</v>
      </c>
    </row>
    <row r="82" spans="5:5" x14ac:dyDescent="0.25">
      <c r="E82" s="3" t="s">
        <v>237</v>
      </c>
    </row>
    <row r="83" spans="5:5" x14ac:dyDescent="0.25">
      <c r="E83" s="3" t="s">
        <v>193</v>
      </c>
    </row>
    <row r="84" spans="5:5" x14ac:dyDescent="0.25">
      <c r="E84" s="3" t="s">
        <v>238</v>
      </c>
    </row>
    <row r="85" spans="5:5" x14ac:dyDescent="0.25">
      <c r="E85" s="3" t="s">
        <v>239</v>
      </c>
    </row>
    <row r="86" spans="5:5" x14ac:dyDescent="0.25">
      <c r="E86" s="3" t="s">
        <v>240</v>
      </c>
    </row>
    <row r="87" spans="5:5" x14ac:dyDescent="0.25">
      <c r="E87" s="3" t="s">
        <v>241</v>
      </c>
    </row>
    <row r="88" spans="5:5" x14ac:dyDescent="0.25">
      <c r="E88" s="3" t="s">
        <v>242</v>
      </c>
    </row>
    <row r="89" spans="5:5" x14ac:dyDescent="0.25">
      <c r="E89" s="3" t="s">
        <v>243</v>
      </c>
    </row>
    <row r="90" spans="5:5" x14ac:dyDescent="0.25">
      <c r="E90" s="3" t="s">
        <v>244</v>
      </c>
    </row>
    <row r="91" spans="5:5" x14ac:dyDescent="0.25">
      <c r="E91" s="3" t="s">
        <v>245</v>
      </c>
    </row>
    <row r="92" spans="5:5" x14ac:dyDescent="0.25">
      <c r="E92" s="3" t="s">
        <v>246</v>
      </c>
    </row>
    <row r="93" spans="5:5" x14ac:dyDescent="0.25">
      <c r="E93" s="3" t="s">
        <v>247</v>
      </c>
    </row>
    <row r="94" spans="5:5" x14ac:dyDescent="0.25">
      <c r="E94" s="3" t="s">
        <v>248</v>
      </c>
    </row>
    <row r="95" spans="5:5" x14ac:dyDescent="0.25">
      <c r="E95" s="3" t="s">
        <v>249</v>
      </c>
    </row>
    <row r="96" spans="5:5" x14ac:dyDescent="0.25">
      <c r="E96" s="3" t="s">
        <v>250</v>
      </c>
    </row>
    <row r="97" spans="4:5" x14ac:dyDescent="0.25">
      <c r="E97" s="3" t="s">
        <v>251</v>
      </c>
    </row>
    <row r="98" spans="4:5" x14ac:dyDescent="0.25">
      <c r="D98" s="3" t="s">
        <v>252</v>
      </c>
      <c r="E98" s="3" t="s">
        <v>253</v>
      </c>
    </row>
    <row r="99" spans="4:5" x14ac:dyDescent="0.25">
      <c r="E99" s="3" t="s">
        <v>254</v>
      </c>
    </row>
    <row r="100" spans="4:5" x14ac:dyDescent="0.25">
      <c r="E100" s="3" t="s">
        <v>255</v>
      </c>
    </row>
    <row r="101" spans="4:5" x14ac:dyDescent="0.25">
      <c r="D101" s="3" t="s">
        <v>256</v>
      </c>
      <c r="E101" s="3" t="s">
        <v>257</v>
      </c>
    </row>
    <row r="102" spans="4:5" x14ac:dyDescent="0.25">
      <c r="E102" s="3" t="s">
        <v>258</v>
      </c>
    </row>
    <row r="103" spans="4:5" x14ac:dyDescent="0.25">
      <c r="E103" s="3" t="s">
        <v>227</v>
      </c>
    </row>
    <row r="104" spans="4:5" x14ac:dyDescent="0.25">
      <c r="E104" s="3" t="s">
        <v>259</v>
      </c>
    </row>
    <row r="105" spans="4:5" x14ac:dyDescent="0.25">
      <c r="D105" s="3" t="s">
        <v>260</v>
      </c>
      <c r="E105" s="3" t="s">
        <v>261</v>
      </c>
    </row>
    <row r="106" spans="4:5" x14ac:dyDescent="0.25">
      <c r="E106" s="3" t="s">
        <v>262</v>
      </c>
    </row>
    <row r="107" spans="4:5" x14ac:dyDescent="0.25">
      <c r="E107" s="3" t="s">
        <v>263</v>
      </c>
    </row>
    <row r="108" spans="4:5" x14ac:dyDescent="0.25">
      <c r="E108" s="3" t="s">
        <v>264</v>
      </c>
    </row>
    <row r="109" spans="4:5" x14ac:dyDescent="0.25">
      <c r="E109" s="3" t="s">
        <v>265</v>
      </c>
    </row>
    <row r="110" spans="4:5" x14ac:dyDescent="0.25">
      <c r="E110" s="3" t="s">
        <v>266</v>
      </c>
    </row>
    <row r="111" spans="4:5" x14ac:dyDescent="0.25">
      <c r="E111" s="3" t="s">
        <v>267</v>
      </c>
    </row>
    <row r="112" spans="4:5" x14ac:dyDescent="0.25">
      <c r="E112" s="3" t="s">
        <v>268</v>
      </c>
    </row>
    <row r="113" spans="4:5" x14ac:dyDescent="0.25">
      <c r="E113" s="3" t="s">
        <v>269</v>
      </c>
    </row>
    <row r="114" spans="4:5" x14ac:dyDescent="0.25">
      <c r="E114" s="3" t="s">
        <v>270</v>
      </c>
    </row>
    <row r="115" spans="4:5" x14ac:dyDescent="0.25">
      <c r="E115" s="3" t="s">
        <v>271</v>
      </c>
    </row>
    <row r="116" spans="4:5" x14ac:dyDescent="0.25">
      <c r="E116" s="3" t="s">
        <v>272</v>
      </c>
    </row>
    <row r="117" spans="4:5" x14ac:dyDescent="0.25">
      <c r="E117" s="3" t="s">
        <v>273</v>
      </c>
    </row>
    <row r="118" spans="4:5" x14ac:dyDescent="0.25">
      <c r="E118" s="3" t="s">
        <v>251</v>
      </c>
    </row>
    <row r="119" spans="4:5" x14ac:dyDescent="0.25">
      <c r="D119" s="3" t="s">
        <v>274</v>
      </c>
      <c r="E119" s="3" t="s">
        <v>275</v>
      </c>
    </row>
    <row r="120" spans="4:5" x14ac:dyDescent="0.25">
      <c r="E120" s="3" t="s">
        <v>276</v>
      </c>
    </row>
    <row r="121" spans="4:5" x14ac:dyDescent="0.25">
      <c r="E121" s="3" t="s">
        <v>236</v>
      </c>
    </row>
    <row r="122" spans="4:5" x14ac:dyDescent="0.25">
      <c r="E122" s="3" t="s">
        <v>160</v>
      </c>
    </row>
    <row r="123" spans="4:5" x14ac:dyDescent="0.25">
      <c r="E123" s="3" t="s">
        <v>277</v>
      </c>
    </row>
    <row r="124" spans="4:5" x14ac:dyDescent="0.25">
      <c r="E124" s="3" t="s">
        <v>278</v>
      </c>
    </row>
    <row r="125" spans="4:5" x14ac:dyDescent="0.25">
      <c r="E125" s="3" t="s">
        <v>279</v>
      </c>
    </row>
    <row r="126" spans="4:5" x14ac:dyDescent="0.25">
      <c r="E126" s="3" t="s">
        <v>280</v>
      </c>
    </row>
    <row r="127" spans="4:5" x14ac:dyDescent="0.25">
      <c r="E127" s="3" t="s">
        <v>281</v>
      </c>
    </row>
    <row r="128" spans="4:5" x14ac:dyDescent="0.25">
      <c r="E128" s="3" t="s">
        <v>282</v>
      </c>
    </row>
    <row r="129" spans="4:5" x14ac:dyDescent="0.25">
      <c r="E129" s="3" t="s">
        <v>283</v>
      </c>
    </row>
    <row r="130" spans="4:5" x14ac:dyDescent="0.25">
      <c r="E130" s="3" t="s">
        <v>284</v>
      </c>
    </row>
    <row r="131" spans="4:5" x14ac:dyDescent="0.25">
      <c r="E131" s="3" t="s">
        <v>285</v>
      </c>
    </row>
    <row r="132" spans="4:5" x14ac:dyDescent="0.25">
      <c r="E132" s="3" t="s">
        <v>286</v>
      </c>
    </row>
    <row r="133" spans="4:5" x14ac:dyDescent="0.25">
      <c r="D133" s="3" t="s">
        <v>287</v>
      </c>
      <c r="E133" s="3" t="s">
        <v>288</v>
      </c>
    </row>
    <row r="134" spans="4:5" x14ac:dyDescent="0.25">
      <c r="E134" s="3" t="s">
        <v>289</v>
      </c>
    </row>
    <row r="135" spans="4:5" x14ac:dyDescent="0.25">
      <c r="E135" s="3" t="s">
        <v>290</v>
      </c>
    </row>
    <row r="136" spans="4:5" x14ac:dyDescent="0.25">
      <c r="E136" s="3" t="s">
        <v>291</v>
      </c>
    </row>
    <row r="137" spans="4:5" x14ac:dyDescent="0.25">
      <c r="E137" s="3" t="s">
        <v>292</v>
      </c>
    </row>
    <row r="138" spans="4:5" x14ac:dyDescent="0.25">
      <c r="E138" s="3" t="s">
        <v>293</v>
      </c>
    </row>
    <row r="139" spans="4:5" x14ac:dyDescent="0.25">
      <c r="E139" s="3" t="s">
        <v>294</v>
      </c>
    </row>
    <row r="140" spans="4:5" x14ac:dyDescent="0.25">
      <c r="E140" s="3" t="s">
        <v>295</v>
      </c>
    </row>
    <row r="141" spans="4:5" x14ac:dyDescent="0.25">
      <c r="E141" s="3" t="s">
        <v>168</v>
      </c>
    </row>
    <row r="142" spans="4:5" x14ac:dyDescent="0.25">
      <c r="E142" s="3" t="s">
        <v>296</v>
      </c>
    </row>
    <row r="143" spans="4:5" x14ac:dyDescent="0.25">
      <c r="E143" s="3" t="s">
        <v>297</v>
      </c>
    </row>
    <row r="144" spans="4:5" x14ac:dyDescent="0.25">
      <c r="E144" s="3" t="s">
        <v>298</v>
      </c>
    </row>
    <row r="145" spans="4:5" x14ac:dyDescent="0.25">
      <c r="E145" s="3" t="s">
        <v>299</v>
      </c>
    </row>
    <row r="146" spans="4:5" x14ac:dyDescent="0.25">
      <c r="E146" s="3" t="s">
        <v>300</v>
      </c>
    </row>
    <row r="147" spans="4:5" x14ac:dyDescent="0.25">
      <c r="E147" s="3" t="s">
        <v>301</v>
      </c>
    </row>
    <row r="148" spans="4:5" x14ac:dyDescent="0.25">
      <c r="D148" s="3" t="s">
        <v>302</v>
      </c>
      <c r="E148" s="3" t="s">
        <v>303</v>
      </c>
    </row>
    <row r="149" spans="4:5" x14ac:dyDescent="0.25">
      <c r="E149" s="3" t="s">
        <v>304</v>
      </c>
    </row>
    <row r="150" spans="4:5" x14ac:dyDescent="0.25">
      <c r="E150" s="3" t="s">
        <v>305</v>
      </c>
    </row>
    <row r="151" spans="4:5" x14ac:dyDescent="0.25">
      <c r="E151" s="3" t="s">
        <v>306</v>
      </c>
    </row>
    <row r="152" spans="4:5" x14ac:dyDescent="0.25">
      <c r="E152" s="3" t="s">
        <v>307</v>
      </c>
    </row>
    <row r="153" spans="4:5" x14ac:dyDescent="0.25">
      <c r="E153" s="3" t="s">
        <v>308</v>
      </c>
    </row>
    <row r="154" spans="4:5" x14ac:dyDescent="0.25">
      <c r="E154" s="3" t="s">
        <v>309</v>
      </c>
    </row>
    <row r="155" spans="4:5" x14ac:dyDescent="0.25">
      <c r="E155" s="3" t="s">
        <v>310</v>
      </c>
    </row>
    <row r="156" spans="4:5" x14ac:dyDescent="0.25">
      <c r="E156" s="3" t="s">
        <v>311</v>
      </c>
    </row>
    <row r="157" spans="4:5" x14ac:dyDescent="0.25">
      <c r="E157" s="3" t="s">
        <v>312</v>
      </c>
    </row>
    <row r="158" spans="4:5" x14ac:dyDescent="0.25">
      <c r="E158" s="3" t="s">
        <v>313</v>
      </c>
    </row>
    <row r="159" spans="4:5" x14ac:dyDescent="0.25">
      <c r="E159" s="3" t="s">
        <v>314</v>
      </c>
    </row>
    <row r="160" spans="4:5" x14ac:dyDescent="0.25">
      <c r="E160" s="3" t="s">
        <v>315</v>
      </c>
    </row>
    <row r="161" spans="4:5" x14ac:dyDescent="0.25">
      <c r="E161" s="3" t="s">
        <v>316</v>
      </c>
    </row>
    <row r="162" spans="4:5" x14ac:dyDescent="0.25">
      <c r="E162" s="3" t="s">
        <v>317</v>
      </c>
    </row>
    <row r="163" spans="4:5" x14ac:dyDescent="0.25">
      <c r="E163" s="3" t="s">
        <v>318</v>
      </c>
    </row>
    <row r="164" spans="4:5" x14ac:dyDescent="0.25">
      <c r="E164" s="3" t="s">
        <v>319</v>
      </c>
    </row>
    <row r="165" spans="4:5" x14ac:dyDescent="0.25">
      <c r="E165" s="3" t="s">
        <v>320</v>
      </c>
    </row>
    <row r="166" spans="4:5" x14ac:dyDescent="0.25">
      <c r="E166" s="3" t="s">
        <v>321</v>
      </c>
    </row>
    <row r="167" spans="4:5" x14ac:dyDescent="0.25">
      <c r="E167" s="3" t="s">
        <v>322</v>
      </c>
    </row>
    <row r="168" spans="4:5" x14ac:dyDescent="0.25">
      <c r="E168" s="3" t="s">
        <v>323</v>
      </c>
    </row>
    <row r="169" spans="4:5" x14ac:dyDescent="0.25">
      <c r="E169" s="3" t="s">
        <v>324</v>
      </c>
    </row>
    <row r="170" spans="4:5" x14ac:dyDescent="0.25">
      <c r="E170" s="3" t="s">
        <v>325</v>
      </c>
    </row>
    <row r="171" spans="4:5" x14ac:dyDescent="0.25">
      <c r="E171" s="3" t="s">
        <v>326</v>
      </c>
    </row>
    <row r="172" spans="4:5" x14ac:dyDescent="0.25">
      <c r="D172" s="3" t="s">
        <v>327</v>
      </c>
      <c r="E172" s="3" t="s">
        <v>210</v>
      </c>
    </row>
    <row r="173" spans="4:5" x14ac:dyDescent="0.25">
      <c r="E173" s="3" t="s">
        <v>162</v>
      </c>
    </row>
    <row r="174" spans="4:5" x14ac:dyDescent="0.25">
      <c r="D174" s="3" t="s">
        <v>328</v>
      </c>
      <c r="E174" s="3" t="s">
        <v>329</v>
      </c>
    </row>
    <row r="175" spans="4:5" x14ac:dyDescent="0.25">
      <c r="E175" s="3" t="s">
        <v>330</v>
      </c>
    </row>
    <row r="176" spans="4:5" x14ac:dyDescent="0.25">
      <c r="E176" s="3" t="s">
        <v>331</v>
      </c>
    </row>
    <row r="177" spans="5:5" x14ac:dyDescent="0.25">
      <c r="E177" s="3" t="s">
        <v>332</v>
      </c>
    </row>
    <row r="178" spans="5:5" x14ac:dyDescent="0.25">
      <c r="E178" s="3" t="s">
        <v>210</v>
      </c>
    </row>
    <row r="179" spans="5:5" x14ac:dyDescent="0.25">
      <c r="E179" s="3" t="s">
        <v>212</v>
      </c>
    </row>
    <row r="180" spans="5:5" x14ac:dyDescent="0.25">
      <c r="E180" s="3" t="s">
        <v>333</v>
      </c>
    </row>
    <row r="181" spans="5:5" x14ac:dyDescent="0.25">
      <c r="E181" s="3" t="s">
        <v>334</v>
      </c>
    </row>
    <row r="182" spans="5:5" x14ac:dyDescent="0.25">
      <c r="E182" s="3" t="s">
        <v>335</v>
      </c>
    </row>
    <row r="183" spans="5:5" x14ac:dyDescent="0.25">
      <c r="E183" s="3" t="s">
        <v>336</v>
      </c>
    </row>
    <row r="184" spans="5:5" x14ac:dyDescent="0.25">
      <c r="E184" s="3" t="s">
        <v>337</v>
      </c>
    </row>
    <row r="185" spans="5:5" x14ac:dyDescent="0.25">
      <c r="E185" s="3" t="s">
        <v>338</v>
      </c>
    </row>
    <row r="186" spans="5:5" x14ac:dyDescent="0.25">
      <c r="E186" s="3" t="s">
        <v>168</v>
      </c>
    </row>
    <row r="187" spans="5:5" x14ac:dyDescent="0.25">
      <c r="E187" s="3" t="s">
        <v>339</v>
      </c>
    </row>
    <row r="188" spans="5:5" x14ac:dyDescent="0.25">
      <c r="E188" s="3" t="s">
        <v>340</v>
      </c>
    </row>
    <row r="189" spans="5:5" x14ac:dyDescent="0.25">
      <c r="E189" s="3" t="s">
        <v>244</v>
      </c>
    </row>
    <row r="190" spans="5:5" x14ac:dyDescent="0.25">
      <c r="E190" s="3" t="s">
        <v>341</v>
      </c>
    </row>
    <row r="191" spans="5:5" x14ac:dyDescent="0.25">
      <c r="E191" s="3" t="s">
        <v>342</v>
      </c>
    </row>
    <row r="192" spans="5:5" x14ac:dyDescent="0.25">
      <c r="E192" s="3" t="s">
        <v>343</v>
      </c>
    </row>
    <row r="193" spans="4:5" x14ac:dyDescent="0.25">
      <c r="D193" s="3" t="s">
        <v>344</v>
      </c>
      <c r="E193" s="3" t="s">
        <v>345</v>
      </c>
    </row>
    <row r="194" spans="4:5" x14ac:dyDescent="0.25">
      <c r="E194" s="3" t="s">
        <v>209</v>
      </c>
    </row>
    <row r="195" spans="4:5" x14ac:dyDescent="0.25">
      <c r="E195" s="3" t="s">
        <v>160</v>
      </c>
    </row>
    <row r="196" spans="4:5" x14ac:dyDescent="0.25">
      <c r="E196" s="3" t="s">
        <v>346</v>
      </c>
    </row>
    <row r="197" spans="4:5" x14ac:dyDescent="0.25">
      <c r="E197" s="3" t="s">
        <v>347</v>
      </c>
    </row>
    <row r="198" spans="4:5" x14ac:dyDescent="0.25">
      <c r="E198" s="3" t="s">
        <v>348</v>
      </c>
    </row>
    <row r="199" spans="4:5" x14ac:dyDescent="0.25">
      <c r="E199" s="3" t="s">
        <v>349</v>
      </c>
    </row>
    <row r="200" spans="4:5" x14ac:dyDescent="0.25">
      <c r="E200" s="3" t="s">
        <v>350</v>
      </c>
    </row>
    <row r="201" spans="4:5" x14ac:dyDescent="0.25">
      <c r="E201" s="3" t="s">
        <v>351</v>
      </c>
    </row>
    <row r="202" spans="4:5" x14ac:dyDescent="0.25">
      <c r="E202" s="3" t="s">
        <v>352</v>
      </c>
    </row>
    <row r="203" spans="4:5" x14ac:dyDescent="0.25">
      <c r="E203" s="3" t="s">
        <v>353</v>
      </c>
    </row>
    <row r="204" spans="4:5" x14ac:dyDescent="0.25">
      <c r="E204" s="3" t="s">
        <v>354</v>
      </c>
    </row>
    <row r="205" spans="4:5" x14ac:dyDescent="0.25">
      <c r="E205" s="3" t="s">
        <v>355</v>
      </c>
    </row>
    <row r="206" spans="4:5" x14ac:dyDescent="0.25">
      <c r="E206" s="3" t="s">
        <v>356</v>
      </c>
    </row>
    <row r="207" spans="4:5" x14ac:dyDescent="0.25">
      <c r="E207" s="3" t="s">
        <v>357</v>
      </c>
    </row>
    <row r="208" spans="4:5" x14ac:dyDescent="0.25">
      <c r="D208" s="3" t="s">
        <v>358</v>
      </c>
      <c r="E208" s="3" t="s">
        <v>304</v>
      </c>
    </row>
    <row r="209" spans="4:5" x14ac:dyDescent="0.25">
      <c r="E209" s="3" t="s">
        <v>359</v>
      </c>
    </row>
    <row r="210" spans="4:5" x14ac:dyDescent="0.25">
      <c r="E210" s="3" t="s">
        <v>360</v>
      </c>
    </row>
    <row r="211" spans="4:5" x14ac:dyDescent="0.25">
      <c r="E211" s="3" t="s">
        <v>361</v>
      </c>
    </row>
    <row r="212" spans="4:5" x14ac:dyDescent="0.25">
      <c r="E212" s="3" t="s">
        <v>362</v>
      </c>
    </row>
    <row r="213" spans="4:5" x14ac:dyDescent="0.25">
      <c r="E213" s="3" t="s">
        <v>363</v>
      </c>
    </row>
    <row r="214" spans="4:5" x14ac:dyDescent="0.25">
      <c r="E214" s="3" t="s">
        <v>364</v>
      </c>
    </row>
    <row r="215" spans="4:5" x14ac:dyDescent="0.25">
      <c r="E215" s="3" t="s">
        <v>365</v>
      </c>
    </row>
    <row r="216" spans="4:5" x14ac:dyDescent="0.25">
      <c r="E216" s="3" t="s">
        <v>366</v>
      </c>
    </row>
    <row r="217" spans="4:5" x14ac:dyDescent="0.25">
      <c r="E217" s="3" t="s">
        <v>367</v>
      </c>
    </row>
    <row r="218" spans="4:5" x14ac:dyDescent="0.25">
      <c r="E218" s="3" t="s">
        <v>368</v>
      </c>
    </row>
    <row r="219" spans="4:5" x14ac:dyDescent="0.25">
      <c r="E219" s="3" t="s">
        <v>369</v>
      </c>
    </row>
    <row r="220" spans="4:5" x14ac:dyDescent="0.25">
      <c r="E220" s="3" t="s">
        <v>370</v>
      </c>
    </row>
    <row r="221" spans="4:5" x14ac:dyDescent="0.25">
      <c r="D221" s="3" t="s">
        <v>371</v>
      </c>
      <c r="E221" s="3" t="s">
        <v>372</v>
      </c>
    </row>
    <row r="222" spans="4:5" x14ac:dyDescent="0.25">
      <c r="E222" s="3" t="s">
        <v>373</v>
      </c>
    </row>
    <row r="223" spans="4:5" x14ac:dyDescent="0.25">
      <c r="E223" s="3" t="s">
        <v>332</v>
      </c>
    </row>
    <row r="224" spans="4:5" x14ac:dyDescent="0.25">
      <c r="E224" s="3" t="s">
        <v>374</v>
      </c>
    </row>
    <row r="225" spans="4:5" x14ac:dyDescent="0.25">
      <c r="E225" s="3" t="s">
        <v>375</v>
      </c>
    </row>
    <row r="226" spans="4:5" x14ac:dyDescent="0.25">
      <c r="E226" s="3" t="s">
        <v>376</v>
      </c>
    </row>
    <row r="227" spans="4:5" x14ac:dyDescent="0.25">
      <c r="E227" s="3" t="s">
        <v>377</v>
      </c>
    </row>
    <row r="228" spans="4:5" x14ac:dyDescent="0.25">
      <c r="E228" s="3" t="s">
        <v>227</v>
      </c>
    </row>
    <row r="229" spans="4:5" x14ac:dyDescent="0.25">
      <c r="E229" s="3" t="s">
        <v>378</v>
      </c>
    </row>
    <row r="230" spans="4:5" x14ac:dyDescent="0.25">
      <c r="E230" s="3" t="s">
        <v>229</v>
      </c>
    </row>
    <row r="231" spans="4:5" x14ac:dyDescent="0.25">
      <c r="E231" s="3" t="s">
        <v>339</v>
      </c>
    </row>
    <row r="232" spans="4:5" x14ac:dyDescent="0.25">
      <c r="E232" s="3" t="s">
        <v>365</v>
      </c>
    </row>
    <row r="233" spans="4:5" x14ac:dyDescent="0.25">
      <c r="E233" s="3" t="s">
        <v>379</v>
      </c>
    </row>
    <row r="234" spans="4:5" x14ac:dyDescent="0.25">
      <c r="E234" s="3" t="s">
        <v>380</v>
      </c>
    </row>
    <row r="235" spans="4:5" x14ac:dyDescent="0.25">
      <c r="E235" s="3" t="s">
        <v>381</v>
      </c>
    </row>
    <row r="236" spans="4:5" x14ac:dyDescent="0.25">
      <c r="E236" s="3" t="s">
        <v>199</v>
      </c>
    </row>
    <row r="237" spans="4:5" x14ac:dyDescent="0.25">
      <c r="E237" s="3" t="s">
        <v>382</v>
      </c>
    </row>
    <row r="238" spans="4:5" x14ac:dyDescent="0.25">
      <c r="D238" s="3" t="s">
        <v>383</v>
      </c>
      <c r="E238" s="3" t="s">
        <v>372</v>
      </c>
    </row>
    <row r="239" spans="4:5" x14ac:dyDescent="0.25">
      <c r="E239" s="3" t="s">
        <v>384</v>
      </c>
    </row>
    <row r="240" spans="4:5" x14ac:dyDescent="0.25">
      <c r="E240" s="3" t="s">
        <v>385</v>
      </c>
    </row>
    <row r="241" spans="5:5" x14ac:dyDescent="0.25">
      <c r="E241" s="3" t="s">
        <v>386</v>
      </c>
    </row>
    <row r="242" spans="5:5" x14ac:dyDescent="0.25">
      <c r="E242" s="3" t="s">
        <v>387</v>
      </c>
    </row>
    <row r="243" spans="5:5" x14ac:dyDescent="0.25">
      <c r="E243" s="3" t="s">
        <v>360</v>
      </c>
    </row>
    <row r="244" spans="5:5" x14ac:dyDescent="0.25">
      <c r="E244" s="3" t="s">
        <v>289</v>
      </c>
    </row>
    <row r="245" spans="5:5" x14ac:dyDescent="0.25">
      <c r="E245" s="3" t="s">
        <v>388</v>
      </c>
    </row>
    <row r="246" spans="5:5" x14ac:dyDescent="0.25">
      <c r="E246" s="3" t="s">
        <v>389</v>
      </c>
    </row>
    <row r="247" spans="5:5" x14ac:dyDescent="0.25">
      <c r="E247" s="3" t="s">
        <v>211</v>
      </c>
    </row>
    <row r="248" spans="5:5" x14ac:dyDescent="0.25">
      <c r="E248" s="3" t="s">
        <v>390</v>
      </c>
    </row>
    <row r="249" spans="5:5" x14ac:dyDescent="0.25">
      <c r="E249" s="3" t="s">
        <v>391</v>
      </c>
    </row>
    <row r="250" spans="5:5" x14ac:dyDescent="0.25">
      <c r="E250" s="3" t="s">
        <v>392</v>
      </c>
    </row>
    <row r="251" spans="5:5" x14ac:dyDescent="0.25">
      <c r="E251" s="3" t="s">
        <v>393</v>
      </c>
    </row>
    <row r="252" spans="5:5" x14ac:dyDescent="0.25">
      <c r="E252" s="3" t="s">
        <v>394</v>
      </c>
    </row>
    <row r="253" spans="5:5" x14ac:dyDescent="0.25">
      <c r="E253" s="3" t="s">
        <v>162</v>
      </c>
    </row>
    <row r="254" spans="5:5" x14ac:dyDescent="0.25">
      <c r="E254" s="3" t="s">
        <v>395</v>
      </c>
    </row>
    <row r="255" spans="5:5" x14ac:dyDescent="0.25">
      <c r="E255" s="3" t="s">
        <v>396</v>
      </c>
    </row>
    <row r="256" spans="5:5" x14ac:dyDescent="0.25">
      <c r="E256" s="3" t="s">
        <v>397</v>
      </c>
    </row>
    <row r="257" spans="4:5" x14ac:dyDescent="0.25">
      <c r="E257" s="3" t="s">
        <v>398</v>
      </c>
    </row>
    <row r="258" spans="4:5" x14ac:dyDescent="0.25">
      <c r="E258" s="3" t="s">
        <v>399</v>
      </c>
    </row>
    <row r="259" spans="4:5" x14ac:dyDescent="0.25">
      <c r="E259" s="3" t="s">
        <v>280</v>
      </c>
    </row>
    <row r="260" spans="4:5" x14ac:dyDescent="0.25">
      <c r="E260" s="3" t="s">
        <v>253</v>
      </c>
    </row>
    <row r="261" spans="4:5" x14ac:dyDescent="0.25">
      <c r="E261" s="3" t="s">
        <v>400</v>
      </c>
    </row>
    <row r="262" spans="4:5" x14ac:dyDescent="0.25">
      <c r="E262" s="3" t="s">
        <v>248</v>
      </c>
    </row>
    <row r="263" spans="4:5" x14ac:dyDescent="0.25">
      <c r="E263" s="3" t="s">
        <v>251</v>
      </c>
    </row>
    <row r="264" spans="4:5" x14ac:dyDescent="0.25">
      <c r="E264" s="3" t="s">
        <v>401</v>
      </c>
    </row>
    <row r="265" spans="4:5" x14ac:dyDescent="0.25">
      <c r="D265" s="3" t="s">
        <v>402</v>
      </c>
      <c r="E265" s="3" t="s">
        <v>403</v>
      </c>
    </row>
    <row r="266" spans="4:5" x14ac:dyDescent="0.25">
      <c r="E266" s="3" t="s">
        <v>404</v>
      </c>
    </row>
    <row r="267" spans="4:5" x14ac:dyDescent="0.25">
      <c r="E267" s="3" t="s">
        <v>405</v>
      </c>
    </row>
    <row r="268" spans="4:5" x14ac:dyDescent="0.25">
      <c r="E268" s="3" t="s">
        <v>406</v>
      </c>
    </row>
    <row r="269" spans="4:5" x14ac:dyDescent="0.25">
      <c r="E269" s="3" t="s">
        <v>407</v>
      </c>
    </row>
    <row r="270" spans="4:5" x14ac:dyDescent="0.25">
      <c r="E270" s="3" t="s">
        <v>408</v>
      </c>
    </row>
    <row r="271" spans="4:5" x14ac:dyDescent="0.25">
      <c r="E271" s="3" t="s">
        <v>409</v>
      </c>
    </row>
    <row r="272" spans="4:5" x14ac:dyDescent="0.25">
      <c r="E272" s="3" t="s">
        <v>410</v>
      </c>
    </row>
    <row r="273" spans="4:5" x14ac:dyDescent="0.25">
      <c r="E273" s="3" t="s">
        <v>411</v>
      </c>
    </row>
    <row r="274" spans="4:5" x14ac:dyDescent="0.25">
      <c r="E274" s="3" t="s">
        <v>412</v>
      </c>
    </row>
    <row r="275" spans="4:5" x14ac:dyDescent="0.25">
      <c r="E275" s="3" t="s">
        <v>413</v>
      </c>
    </row>
    <row r="276" spans="4:5" x14ac:dyDescent="0.25">
      <c r="E276" s="3" t="s">
        <v>414</v>
      </c>
    </row>
    <row r="277" spans="4:5" x14ac:dyDescent="0.25">
      <c r="E277" s="3" t="s">
        <v>415</v>
      </c>
    </row>
    <row r="278" spans="4:5" x14ac:dyDescent="0.25">
      <c r="E278" s="3" t="s">
        <v>319</v>
      </c>
    </row>
    <row r="279" spans="4:5" x14ac:dyDescent="0.25">
      <c r="E279" s="3" t="s">
        <v>416</v>
      </c>
    </row>
    <row r="280" spans="4:5" x14ac:dyDescent="0.25">
      <c r="E280" s="3" t="s">
        <v>417</v>
      </c>
    </row>
    <row r="281" spans="4:5" x14ac:dyDescent="0.25">
      <c r="E281" s="3" t="s">
        <v>418</v>
      </c>
    </row>
    <row r="282" spans="4:5" x14ac:dyDescent="0.25">
      <c r="E282" s="3" t="s">
        <v>419</v>
      </c>
    </row>
    <row r="283" spans="4:5" x14ac:dyDescent="0.25">
      <c r="E283" s="3" t="s">
        <v>321</v>
      </c>
    </row>
    <row r="284" spans="4:5" x14ac:dyDescent="0.25">
      <c r="D284" s="3" t="s">
        <v>420</v>
      </c>
      <c r="E284" s="3" t="s">
        <v>421</v>
      </c>
    </row>
    <row r="285" spans="4:5" x14ac:dyDescent="0.25">
      <c r="E285" s="3" t="s">
        <v>190</v>
      </c>
    </row>
    <row r="286" spans="4:5" x14ac:dyDescent="0.25">
      <c r="E286" s="3" t="s">
        <v>160</v>
      </c>
    </row>
    <row r="287" spans="4:5" x14ac:dyDescent="0.25">
      <c r="E287" s="3" t="s">
        <v>194</v>
      </c>
    </row>
    <row r="288" spans="4:5" x14ac:dyDescent="0.25">
      <c r="E288" s="3" t="s">
        <v>238</v>
      </c>
    </row>
    <row r="289" spans="4:5" x14ac:dyDescent="0.25">
      <c r="E289" s="3" t="s">
        <v>422</v>
      </c>
    </row>
    <row r="290" spans="4:5" x14ac:dyDescent="0.25">
      <c r="E290" s="3" t="s">
        <v>423</v>
      </c>
    </row>
    <row r="291" spans="4:5" x14ac:dyDescent="0.25">
      <c r="E291" s="3" t="s">
        <v>424</v>
      </c>
    </row>
    <row r="292" spans="4:5" x14ac:dyDescent="0.25">
      <c r="E292" s="3" t="s">
        <v>425</v>
      </c>
    </row>
    <row r="293" spans="4:5" x14ac:dyDescent="0.25">
      <c r="E293" s="3" t="s">
        <v>426</v>
      </c>
    </row>
    <row r="294" spans="4:5" x14ac:dyDescent="0.25">
      <c r="E294" s="3" t="s">
        <v>427</v>
      </c>
    </row>
    <row r="295" spans="4:5" x14ac:dyDescent="0.25">
      <c r="E295" s="3" t="s">
        <v>428</v>
      </c>
    </row>
    <row r="296" spans="4:5" x14ac:dyDescent="0.25">
      <c r="E296" s="3" t="s">
        <v>429</v>
      </c>
    </row>
    <row r="297" spans="4:5" x14ac:dyDescent="0.25">
      <c r="E297" s="3" t="s">
        <v>418</v>
      </c>
    </row>
    <row r="298" spans="4:5" x14ac:dyDescent="0.25">
      <c r="E298" s="3" t="s">
        <v>430</v>
      </c>
    </row>
    <row r="299" spans="4:5" x14ac:dyDescent="0.25">
      <c r="E299" s="3" t="s">
        <v>249</v>
      </c>
    </row>
    <row r="300" spans="4:5" x14ac:dyDescent="0.25">
      <c r="E300" s="3" t="s">
        <v>431</v>
      </c>
    </row>
    <row r="301" spans="4:5" x14ac:dyDescent="0.25">
      <c r="D301" s="3" t="s">
        <v>432</v>
      </c>
      <c r="E301" s="3" t="s">
        <v>433</v>
      </c>
    </row>
    <row r="302" spans="4:5" x14ac:dyDescent="0.25">
      <c r="E302" s="3" t="s">
        <v>434</v>
      </c>
    </row>
    <row r="303" spans="4:5" x14ac:dyDescent="0.25">
      <c r="E303" s="3" t="s">
        <v>435</v>
      </c>
    </row>
    <row r="304" spans="4:5" x14ac:dyDescent="0.25">
      <c r="E304" s="3" t="s">
        <v>436</v>
      </c>
    </row>
    <row r="305" spans="5:5" x14ac:dyDescent="0.25">
      <c r="E305" s="3" t="s">
        <v>437</v>
      </c>
    </row>
    <row r="306" spans="5:5" x14ac:dyDescent="0.25">
      <c r="E306" s="3" t="s">
        <v>162</v>
      </c>
    </row>
    <row r="307" spans="5:5" x14ac:dyDescent="0.25">
      <c r="E307" s="3" t="s">
        <v>311</v>
      </c>
    </row>
    <row r="308" spans="5:5" x14ac:dyDescent="0.25">
      <c r="E308" s="3" t="s">
        <v>438</v>
      </c>
    </row>
    <row r="309" spans="5:5" x14ac:dyDescent="0.25">
      <c r="E309" s="3" t="s">
        <v>228</v>
      </c>
    </row>
    <row r="310" spans="5:5" x14ac:dyDescent="0.25">
      <c r="E310" s="3" t="s">
        <v>439</v>
      </c>
    </row>
    <row r="311" spans="5:5" x14ac:dyDescent="0.25">
      <c r="E311" s="3" t="s">
        <v>415</v>
      </c>
    </row>
    <row r="312" spans="5:5" x14ac:dyDescent="0.25">
      <c r="E312" s="3" t="s">
        <v>316</v>
      </c>
    </row>
    <row r="313" spans="5:5" x14ac:dyDescent="0.25">
      <c r="E313" s="3" t="s">
        <v>440</v>
      </c>
    </row>
    <row r="314" spans="5:5" x14ac:dyDescent="0.25">
      <c r="E314" s="3" t="s">
        <v>441</v>
      </c>
    </row>
    <row r="315" spans="5:5" x14ac:dyDescent="0.25">
      <c r="E315" s="3" t="s">
        <v>442</v>
      </c>
    </row>
    <row r="316" spans="5:5" x14ac:dyDescent="0.25">
      <c r="E316" s="3" t="s">
        <v>443</v>
      </c>
    </row>
    <row r="317" spans="5:5" x14ac:dyDescent="0.25">
      <c r="E317" s="3" t="s">
        <v>199</v>
      </c>
    </row>
    <row r="318" spans="5:5" x14ac:dyDescent="0.25">
      <c r="E318" s="3" t="s">
        <v>444</v>
      </c>
    </row>
    <row r="319" spans="5:5" x14ac:dyDescent="0.25">
      <c r="E319" s="3" t="s">
        <v>445</v>
      </c>
    </row>
    <row r="320" spans="5:5" x14ac:dyDescent="0.25">
      <c r="E320" s="3" t="s">
        <v>185</v>
      </c>
    </row>
    <row r="321" spans="4:5" x14ac:dyDescent="0.25">
      <c r="E321" s="3" t="s">
        <v>446</v>
      </c>
    </row>
    <row r="322" spans="4:5" x14ac:dyDescent="0.25">
      <c r="E322" s="3" t="s">
        <v>447</v>
      </c>
    </row>
    <row r="323" spans="4:5" x14ac:dyDescent="0.25">
      <c r="E323" s="3" t="s">
        <v>448</v>
      </c>
    </row>
    <row r="324" spans="4:5" x14ac:dyDescent="0.25">
      <c r="D324" s="3" t="s">
        <v>449</v>
      </c>
      <c r="E324" s="3" t="s">
        <v>450</v>
      </c>
    </row>
    <row r="325" spans="4:5" x14ac:dyDescent="0.25">
      <c r="E325" s="3" t="s">
        <v>451</v>
      </c>
    </row>
    <row r="326" spans="4:5" x14ac:dyDescent="0.25">
      <c r="E326" s="3" t="s">
        <v>452</v>
      </c>
    </row>
    <row r="327" spans="4:5" x14ac:dyDescent="0.25">
      <c r="E327" s="3" t="s">
        <v>453</v>
      </c>
    </row>
    <row r="328" spans="4:5" x14ac:dyDescent="0.25">
      <c r="E328" s="3" t="s">
        <v>209</v>
      </c>
    </row>
    <row r="329" spans="4:5" x14ac:dyDescent="0.25">
      <c r="E329" s="3" t="s">
        <v>454</v>
      </c>
    </row>
    <row r="330" spans="4:5" x14ac:dyDescent="0.25">
      <c r="E330" s="3" t="s">
        <v>455</v>
      </c>
    </row>
    <row r="331" spans="4:5" x14ac:dyDescent="0.25">
      <c r="E331" s="3" t="s">
        <v>456</v>
      </c>
    </row>
    <row r="332" spans="4:5" x14ac:dyDescent="0.25">
      <c r="E332" s="3" t="s">
        <v>457</v>
      </c>
    </row>
    <row r="333" spans="4:5" x14ac:dyDescent="0.25">
      <c r="E333" s="3" t="s">
        <v>458</v>
      </c>
    </row>
    <row r="334" spans="4:5" x14ac:dyDescent="0.25">
      <c r="E334" s="3" t="s">
        <v>394</v>
      </c>
    </row>
    <row r="335" spans="4:5" x14ac:dyDescent="0.25">
      <c r="E335" s="3" t="s">
        <v>459</v>
      </c>
    </row>
    <row r="336" spans="4:5" x14ac:dyDescent="0.25">
      <c r="E336" s="3" t="s">
        <v>438</v>
      </c>
    </row>
    <row r="337" spans="5:5" x14ac:dyDescent="0.25">
      <c r="E337" s="3" t="s">
        <v>460</v>
      </c>
    </row>
    <row r="338" spans="5:5" x14ac:dyDescent="0.25">
      <c r="E338" s="3" t="s">
        <v>461</v>
      </c>
    </row>
    <row r="339" spans="5:5" x14ac:dyDescent="0.25">
      <c r="E339" s="3" t="s">
        <v>462</v>
      </c>
    </row>
    <row r="340" spans="5:5" x14ac:dyDescent="0.25">
      <c r="E340" s="3" t="s">
        <v>463</v>
      </c>
    </row>
  </sheetData>
  <sheetProtection algorithmName="SHA-512" hashValue="oBn64RyvBof5kUqDKdgiiAb3c6ZWtVrNnNOCkFZeyuXM9KxZs36vI4fCuWbDVbtfUmjj5rQIjxfBj5Xodu/wlA==" saltValue="Ys0zrYhgA3K6S7LjpbjZ+A==" spinCount="100000" sheet="1" objects="1" scenarios="1"/>
  <dataValidations count="1">
    <dataValidation type="list" allowBlank="1" showInputMessage="1" showErrorMessage="1" sqref="E2:E10" xr:uid="{EB857B69-5C0B-41AF-B386-D9D85E50563B}">
      <formula1>$E$2:$E$10</formula1>
    </dataValidation>
  </dataValidations>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Заавар</vt:lpstr>
      <vt:lpstr>СТ</vt:lpstr>
      <vt:lpstr>ЗНТ</vt:lpstr>
      <vt:lpstr>БД</vt:lpstr>
      <vt:lpstr>ҮГ</vt:lpstr>
      <vt:lpstr>Лист</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Zamilan Enkh-amgalan</dc:creator>
  <cp:keywords/>
  <dc:description/>
  <cp:lastModifiedBy>Zamilan Enkh-amgalan</cp:lastModifiedBy>
  <cp:revision/>
  <dcterms:created xsi:type="dcterms:W3CDTF">2024-01-08T07:29:28Z</dcterms:created>
  <dcterms:modified xsi:type="dcterms:W3CDTF">2025-01-07T04:15:47Z</dcterms:modified>
  <cp:category/>
  <cp:contentStatus/>
</cp:coreProperties>
</file>