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134" documentId="13_ncr:1_{06163CC1-E9F3-4BB9-9948-53949ABCB24E}" xr6:coauthVersionLast="47" xr6:coauthVersionMax="47" xr10:uidLastSave="{8C6FD5E2-3229-4B0E-AC13-6EA1F52D77BC}"/>
  <workbookProtection workbookPassword="DBC4" lockStructure="1"/>
  <bookViews>
    <workbookView xWindow="-120" yWindow="-120" windowWidth="29040" windowHeight="15840" activeTab="3"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3" l="1"/>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39" i="10"/>
  <c r="E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E45" i="3" s="1"/>
  <c r="F43" i="3"/>
  <c r="F44" i="3" s="1"/>
  <c r="G43" i="3"/>
  <c r="G45" i="3" s="1"/>
  <c r="H43" i="3"/>
  <c r="I43" i="3"/>
  <c r="J43" i="3"/>
  <c r="K43" i="3"/>
  <c r="K44" i="3" s="1"/>
  <c r="L43" i="3"/>
  <c r="M43" i="3"/>
  <c r="N43" i="3"/>
  <c r="O43" i="3"/>
  <c r="D43" i="3"/>
  <c r="L7" i="3"/>
  <c r="F40" i="11"/>
  <c r="G40" i="11"/>
  <c r="E40" i="11"/>
  <c r="F64" i="3"/>
  <c r="F62" i="3"/>
  <c r="F60" i="3"/>
  <c r="E64" i="3"/>
  <c r="E62" i="3"/>
  <c r="E60" i="3"/>
  <c r="B64" i="3"/>
  <c r="B62" i="3"/>
  <c r="B60" i="3"/>
  <c r="B58" i="3"/>
  <c r="B56" i="3"/>
  <c r="A7" i="3"/>
  <c r="A14" i="11"/>
  <c r="A16" i="11" s="1"/>
  <c r="A17" i="11" s="1"/>
  <c r="A18" i="11" s="1"/>
  <c r="A19" i="11" s="1"/>
  <c r="A20" i="11" s="1"/>
  <c r="A22" i="11" s="1"/>
  <c r="A23" i="11" s="1"/>
  <c r="A24" i="11" s="1"/>
  <c r="D15" i="8"/>
  <c r="D17" i="8" s="1"/>
  <c r="D23" i="8" s="1"/>
  <c r="G15" i="8"/>
  <c r="G17" i="8"/>
  <c r="G23" i="8" s="1"/>
  <c r="C15" i="8"/>
  <c r="C17" i="8" s="1"/>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12" i="3"/>
  <c r="P13" i="3"/>
  <c r="P14" i="3"/>
  <c r="J22" i="8"/>
  <c r="J21" i="8"/>
  <c r="J20" i="8"/>
  <c r="J19" i="8"/>
  <c r="C60" i="6"/>
  <c r="D4" i="7"/>
  <c r="E24" i="2"/>
  <c r="D5" i="9"/>
  <c r="C5" i="9"/>
  <c r="D49" i="9"/>
  <c r="C49" i="9"/>
  <c r="D44" i="9"/>
  <c r="D55" i="9"/>
  <c r="C44" i="9"/>
  <c r="C55" i="9" s="1"/>
  <c r="D35" i="9"/>
  <c r="C35" i="9"/>
  <c r="D26" i="9"/>
  <c r="D42" i="9" s="1"/>
  <c r="C26" i="9"/>
  <c r="C42" i="9"/>
  <c r="D14" i="9"/>
  <c r="C14" i="9"/>
  <c r="D7" i="9"/>
  <c r="D24" i="9"/>
  <c r="D56" i="9" s="1"/>
  <c r="C7" i="9"/>
  <c r="C24" i="9" s="1"/>
  <c r="B57" i="10"/>
  <c r="C57" i="10"/>
  <c r="D57" i="10"/>
  <c r="B51" i="10"/>
  <c r="B53" i="10"/>
  <c r="C53" i="10"/>
  <c r="D53" i="10"/>
  <c r="B55" i="10"/>
  <c r="C55" i="10"/>
  <c r="D55" i="10"/>
  <c r="B49"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D27" i="6"/>
  <c r="D28" i="6"/>
  <c r="E44" i="3" l="1"/>
  <c r="F45" i="3"/>
  <c r="J45" i="3"/>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D58" i="6"/>
  <c r="I24" i="8" s="1"/>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<sst xmlns="http://schemas.openxmlformats.org/spreadsheetml/2006/main" count="559" uniqueCount="369">
  <si>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</si>
  <si>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</si>
  <si>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</si>
  <si>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</si>
  <si>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</si>
  <si>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</si>
  <si>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</si>
  <si>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</si>
  <si>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</si>
  <si>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</si>
  <si>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</si>
  <si>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</si>
  <si>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</si>
  <si>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</si>
  <si>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</si>
  <si>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</si>
  <si>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</si>
  <si>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</si>
  <si>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</si>
  <si>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</si>
  <si>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</si>
  <si>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</si>
  <si>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</si>
  <si>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</si>
  <si>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</si>
  <si>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</si>
  <si>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</si>
  <si>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</si>
  <si>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</si>
  <si>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</si>
  <si>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</si>
  <si>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</si>
  <si>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</si>
  <si>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</si>
  <si>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</si>
  <si>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</si>
  <si>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</si>
  <si>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</si>
  <si>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</si>
  <si>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</si>
  <si>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</si>
  <si>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</si>
  <si>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</si>
  <si>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</si>
  <si>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</si>
  <si>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</si>
  <si>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</si>
  <si>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</si>
  <si>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</si>
  <si>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</si>
  <si>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</si>
  <si>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</si>
  <si>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</si>
  <si>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</si>
  <si>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</si>
  <si>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</si>
  <si>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</si>
  <si>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</si>
  <si>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</si>
  <si>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</si>
  <si>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</si>
  <si>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</si>
  <si>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</si>
  <si>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</si>
  <si>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</si>
  <si>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</si>
  <si>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</si>
  <si>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</si>
  <si>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</si>
  <si>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</si>
  <si>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</si>
  <si>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</si>
  <si>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</si>
  <si>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</si>
  <si>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</si>
  <si>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</si>
  <si>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</si>
  <si>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</si>
  <si>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</si>
  <si>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</si>
  <si>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</si>
  <si>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</si>
  <si>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</si>
  <si>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</si>
  <si>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</si>
  <si>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</si>
  <si>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</si>
  <si>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</si>
  <si>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</si>
  <si>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</si>
  <si>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</si>
  <si>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</si>
  <si>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</si>
  <si>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</si>
  <si>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</si>
  <si>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</si>
  <si>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</si>
  <si>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</si>
  <si>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</si>
  <si>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</si>
  <si>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</si>
  <si>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</si>
  <si>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</si>
  <si>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</si>
  <si>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</si>
  <si>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</si>
  <si>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</si>
  <si>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</si>
  <si>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</si>
  <si>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</si>
  <si>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</si>
  <si>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</si>
  <si>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</si>
  <si>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</si>
  <si>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</si>
  <si>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</si>
  <si>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</si>
  <si>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</si>
  <si>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</si>
  <si>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</si>
  <si>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</si>
  <si>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</si>
  <si>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</si>
  <si>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</si>
  <si>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</si>
  <si>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</si>
  <si>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</si>
  <si>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</si>
  <si>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</si>
  <si>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</si>
  <si>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</si>
  <si>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</si>
  <si>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</si>
  <si>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</si>
  <si>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</si>
  <si>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</si>
  <si>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</si>
  <si>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</si>
  <si>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</si>
  <si>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</si>
  <si>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</si>
  <si>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</si>
  <si>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</si>
  <si>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</si>
  <si>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</si>
  <si>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</si>
  <si>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</si>
  <si>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</si>
  <si>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</si>
  <si>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</si>
  <si>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</si>
  <si>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</si>
  <si>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</si>
  <si>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</si>
  <si>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</si>
  <si>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</si>
  <si>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</si>
  <si>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</si>
  <si>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</si>
  <si>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</si>
  <si>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</si>
  <si>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</si>
  <si>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</si>
  <si>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</si>
  <si>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</si>
  <si>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</si>
  <si>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</si>
  <si>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</si>
  <si>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</si>
  <si>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</si>
  <si>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</si>
  <si>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</si>
  <si>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</si>
  <si>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</si>
  <si>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</si>
  <si>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</si>
  <si>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</si>
  <si>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</si>
  <si>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</si>
  <si>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</si>
  <si>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</si>
  <si>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</si>
  <si>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</si>
  <si>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</si>
  <si>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</si>
  <si>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</si>
  <si>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</si>
  <si>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</si>
  <si>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</si>
  <si>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</si>
  <si>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</si>
  <si>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</si>
  <si>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</si>
  <si>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</si>
  <si>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</si>
  <si>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</si>
  <si>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</si>
  <si>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</si>
  <si>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</si>
  <si>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</si>
  <si>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</si>
  <si>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</si>
  <si>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</si>
  <si>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</si>
  <si>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</si>
  <si>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</si>
  <si>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</si>
  <si>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</si>
  <si>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</si>
  <si>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</si>
  <si>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</si>
  <si>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</si>
  <si>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</si>
  <si>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</si>
  <si>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</si>
  <si>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</si>
  <si>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</si>
  <si>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</si>
  <si>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</si>
  <si>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</si>
  <si>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</si>
  <si>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</si>
  <si>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</si>
  <si>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</si>
  <si>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</si>
  <si>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</si>
  <si>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</si>
  <si>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</si>
  <si>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</si>
  <si>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</si>
  <si>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</si>
  <si>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</si>
  <si>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</si>
  <si>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</si>
  <si>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</si>
  <si>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</si>
  <si>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</si>
  <si>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</si>
  <si>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</si>
  <si>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</si>
  <si>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</si>
  <si>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</si>
  <si>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</si>
  <si>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</si>
  <si>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</si>
  <si>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</si>
  <si>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</si>
  <si>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</si>
  <si>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</si>
  <si>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</si>
  <si>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</si>
  <si>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</si>
  <si>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</si>
  <si>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</si>
  <si>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</si>
  <si>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</si>
  <si>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</si>
  <si>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</si>
  <si>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</si>
  <si>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</si>
  <si>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</si>
  <si>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</si>
  <si>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</si>
  <si>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</si>
  <si>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</si>
  <si>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</si>
  <si>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</si>
  <si>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</si>
  <si>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</si>
  <si>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</si>
  <si>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</si>
  <si>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</si>
  <si>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</si>
  <si>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</si>
  <si>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</si>
  <si>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</si>
  <si>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</si>
  <si>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</si>
  <si>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</si>
  <si>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</si>
  <si>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</si>
  <si>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</si>
  <si>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</si>
  <si>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</si>
  <si>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</si>
  <si>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</si>
  <si>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</si>
  <si>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</si>
  <si>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</si>
  <si>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</si>
  <si>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</si>
  <si>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</si>
  <si>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</si>
  <si>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</si>
  <si>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</si>
  <si>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</si>
  <si>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</si>
  <si>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</si>
  <si>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</si>
  <si>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</si>
  <si>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</si>
  <si>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</si>
  <si>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</si>
  <si>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</si>
  <si>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</si>
  <si>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</si>
  <si>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</si>
  <si>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</si>
  <si>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</si>
  <si>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</si>
  <si>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</si>
  <si>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</si>
  <si>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</si>
  <si>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</si>
  <si>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</si>
  <si>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</si>
  <si>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</si>
  <si>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</si>
  <si>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</si>
  <si>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</si>
  <si>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</si>
  <si>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</si>
  <si>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</si>
  <si>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</si>
  <si>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</si>
  <si>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</si>
  <si>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</si>
  <si>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</si>
  <si>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</si>
  <si>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</si>
  <si>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</si>
  <si>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</si>
  <si>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</si>
  <si>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</si>
  <si>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</si>
  <si>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</si>
  <si>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</si>
  <si>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</si>
  <si>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</si>
  <si>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</si>
  <si>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</si>
  <si>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</si>
  <si>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</si>
  <si>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</si>
  <si>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</si>
  <si>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</si>
  <si>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</si>
  <si>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</si>
  <si>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</si>
  <si>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</si>
  <si>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</si>
  <si>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</si>
  <si>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</si>
  <si>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</si>
  <si>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</si>
  <si>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</si>
  <si>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</si>
  <si>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</si>
  <si>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</si>
  <si>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</si>
  <si>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</si>
  <si>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</si>
  <si>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</si>
  <si>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</si>
  <si>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</si>
  <si>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</si>
  <si>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r>
      <rPr>
        <b/>
        <sz val="10"/>
        <rFont val="Times New Roman"/>
        <family val="1"/>
      </rPr>
      <t xml:space="preserve">Маягт нөхөх заавар: </t>
    </r>
    <r>
      <rPr>
        <sz val="10"/>
        <rFont val="Times New Roman"/>
        <family val="1"/>
      </rPr>
      <t xml:space="preserve">
1. Багана "1"-г нөхөхдөө "Даатгалын хохирлын нийт үнэлгээ" гэдэгт даатгагч болон даатгуулагчийн нэрийн өмнөөс даатгалын гэрээтэй холбоотой хохирлын нэхэмжлэлийн дагуу тогтоосон бодит хохирлын нийт дүнг ойлгоно. 
2. Багана "2"-г нөхөхдөө "Даатгалын хохирлыг үнэлсэн тоо" гэдэгт даатгагч болон даатгуулагчийн нэрийн өмнөөс даатгалын гэрээтэй холбоотой хохирлын нэхэмжлэлийн дагуу даатгалын хохирлыг үнэлсэн тоог ойлгоно. 
3. Багана "3"-г нөхөхдөө "Даатгалын хохирлын үнэлгээний орлого" гэдэгт даатгагч болон даатгуулагчийн нэрийн өмнөөс даатгалын гэрээтэй холбоотой хохирлын нэхэмжлэлийг хянан шалгах, бодит хохирлыг тогтоох, талуудын хооронд хэлэлцээ хийх чиг үүргийг бие даан хэрэгжүүлэх, ийнхүү хэрэгжүүлсний төлөө авсан хөлсийг ойлгоно.</t>
    </r>
  </si>
  <si>
    <r>
      <rPr>
        <b/>
        <sz val="10"/>
        <rFont val="Times New Roman"/>
        <family val="1"/>
      </rPr>
      <t>Маягт нөхөх заавар:</t>
    </r>
    <r>
      <rPr>
        <sz val="10"/>
        <rFont val="Times New Roman"/>
        <family val="1"/>
      </rPr>
      <t xml:space="preserve"> (Маягтад дурдсан үзүүлэлт тус бүрийг даатгалын хохирол үнэлэгч компанийн салбар тус бүрээр нөхнө.) 
1. Багана "5"-аас "7"-г нөхөхдөө МАЯГТ СЗХ04134-ийн маягт нөхөх зааврыг харна. 
2. Багана "8"-г нөхөхдөө "Бусад орлого" гэдэгт даатгалын хохирлын үнэлгээний орлогоос бусад орлогыг ойлгоно. 
3. Багана "9"-г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ойлгоно. Цалин хөлс, орлого олох зорилгоор эдийн засгийн үйл ажиллагаанд сүүлийн долоо хоногт нэгээс дээш цагаар оролцсон бол ажиллагч гэж үзнэ. 
4. Багана “11”-г нөхөхдөө “Даатгалын хохирол үнэлэгчийн шалгалтад тэнцсэн ажиллагчдын тоо” гэдэгт даатгалын хохирол үнэлгээ хийх чиглэлээр Хороо, холбогдох мэргэжлийн холбоодтой хамтран зохион байгуулсан сургалтад хамрагдаж шалгалтад тэнцсэн ажиллагчдын тоог хэлнэ. 
5. Багана "12"-г нөхөхдөө "Хөрөнгийн үнэлгээний тусгай зөвшөөрөлтэй ажиллагчдын тоо" гэдэгт хөрөнгийн үнэлгээ хийх чиглэлээр тусгай зөвшөөрөл авсан ажиллагчдын тоог ойлгоно.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</si>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</sst>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5">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2" fillId="0" borderId="0" xfId="6" applyFont="1" applyAlignment="1">
      <alignment horizontal="left" vertical="top" wrapText="1"/>
    </xf>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31" fillId="5" borderId="1" xfId="4" applyFont="1" applyFill="1" applyBorder="1" applyAlignment="1">
      <alignment horizontal="center" vertical="center" wrapText="1"/>
    </xf>
    <xf numFmtId="0" fontId="11" fillId="5" borderId="1" xfId="4" applyFont="1" applyFill="1" applyBorder="1"/>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2" fillId="0" borderId="0" xfId="4" applyFont="1" applyAlignment="1">
      <alignment horizontal="left" vertical="top" wrapText="1"/>
    </xf>
    <xf numFmtId="0" fontId="2" fillId="0" borderId="0" xfId="4" applyFont="1" applyAlignment="1">
      <alignment horizontal="left" vertical="top"/>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1" fillId="0" borderId="0" xfId="4" applyFont="1" applyAlignment="1">
      <alignment horizontal="center" vertical="center"/>
    </xf>
    <xf numFmtId="0" fontId="31" fillId="0" borderId="0" xfId="4" applyFont="1" applyAlignment="1">
      <alignment horizontal="center" vertical="center"/>
    </xf>
    <xf numFmtId="0" fontId="11" fillId="5" borderId="1" xfId="4" applyFont="1" applyFill="1" applyBorder="1" applyAlignment="1">
      <alignment horizontal="center" vertical="center"/>
    </xf>
    <xf numFmtId="0" fontId="31" fillId="5" borderId="1" xfId="4" applyFont="1" applyFill="1" applyBorder="1" applyAlignment="1">
      <alignment horizontal="center" vertical="center"/>
    </xf>
    <xf numFmtId="0" fontId="18" fillId="0" borderId="0" xfId="4" applyFont="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opLeftCell="A31" zoomScaleNormal="100" workbookViewId="0">
      <selection activeCell="A2" sqref="A2:D2"/>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2" t="s">
        <v>368</v>
      </c>
    </row>
    <row r="2" spans="1:7" ht="31.5" customHeight="1">
      <c r="A2" s="241" t="s">
        <v>234</v>
      </c>
      <c r="B2" s="241"/>
      <c r="C2" s="241"/>
      <c r="D2" s="241"/>
    </row>
    <row r="4" spans="1:7" s="93" customFormat="1">
      <c r="A4" s="243" t="s">
        <v>300</v>
      </c>
      <c r="B4" s="243"/>
      <c r="C4" s="242" t="s">
        <v>116</v>
      </c>
      <c r="D4" s="242"/>
      <c r="E4" s="94"/>
      <c r="F4" s="94"/>
    </row>
    <row r="5" spans="1:7" ht="13.5" thickBot="1">
      <c r="D5" s="24" t="s">
        <v>117</v>
      </c>
    </row>
    <row r="6" spans="1:7">
      <c r="A6" s="144" t="s">
        <v>3</v>
      </c>
      <c r="B6" s="144" t="s">
        <v>45</v>
      </c>
      <c r="C6" s="171" t="s">
        <v>118</v>
      </c>
      <c r="D6" s="171"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6">
        <f>i04d4c!D23</f>
        <v>0</v>
      </c>
    </row>
    <row r="54" spans="1:24">
      <c r="A54" s="28" t="s">
        <v>183</v>
      </c>
      <c r="B54" s="29" t="s">
        <v>48</v>
      </c>
      <c r="C54" s="30"/>
      <c r="D54" s="166">
        <f>i04d4c!E23</f>
        <v>0</v>
      </c>
    </row>
    <row r="55" spans="1:24">
      <c r="A55" s="28" t="s">
        <v>184</v>
      </c>
      <c r="B55" s="29" t="s">
        <v>49</v>
      </c>
      <c r="C55" s="30"/>
      <c r="D55" s="166">
        <f>i04d4c!F23</f>
        <v>0</v>
      </c>
    </row>
    <row r="56" spans="1:24">
      <c r="A56" s="28" t="s">
        <v>185</v>
      </c>
      <c r="B56" s="29" t="s">
        <v>50</v>
      </c>
      <c r="C56" s="30"/>
      <c r="D56" s="166">
        <f>i04d4c!G23</f>
        <v>0</v>
      </c>
    </row>
    <row r="57" spans="1:24">
      <c r="A57" s="28" t="s">
        <v>186</v>
      </c>
      <c r="B57" s="29" t="s">
        <v>51</v>
      </c>
      <c r="C57" s="30"/>
      <c r="D57" s="166">
        <f>i04d4c!H23</f>
        <v>0</v>
      </c>
    </row>
    <row r="58" spans="1:24">
      <c r="A58" s="28" t="s">
        <v>187</v>
      </c>
      <c r="B58" s="29" t="s">
        <v>52</v>
      </c>
      <c r="C58" s="30"/>
      <c r="D58" s="166">
        <f>i04d4c!I23-i04d4c!I18</f>
        <v>0</v>
      </c>
    </row>
    <row r="59" spans="1:24">
      <c r="A59" s="28" t="s">
        <v>188</v>
      </c>
      <c r="B59" s="29" t="s">
        <v>189</v>
      </c>
      <c r="C59" s="30"/>
      <c r="D59" s="166">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T5Jwlfez4Bb4o6oSupIQDaeK535ouVTvkqYh6iiw9pkKrJO4gWC1SdFTiJi0SLc25SU0KcVZM2S9eaaTM3rlWw==" saltValue="D6aT+ZzEZBqVvzQRh2UlaQ=="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4" t="s">
        <v>235</v>
      </c>
      <c r="B2" s="244"/>
      <c r="C2" s="244"/>
      <c r="D2" s="244"/>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5" t="s">
        <v>3</v>
      </c>
      <c r="B6" s="145" t="s">
        <v>45</v>
      </c>
      <c r="C6" s="146" t="str">
        <f>+i04d4a!C6</f>
        <v>... оны ..-р сарын ..</v>
      </c>
      <c r="D6" s="146"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5"/>
      <c r="B30" s="66" t="s">
        <v>220</v>
      </c>
      <c r="C30" s="67"/>
      <c r="D30" s="67"/>
    </row>
    <row r="31" spans="1:5">
      <c r="A31" s="245"/>
      <c r="B31" s="66" t="s">
        <v>221</v>
      </c>
      <c r="C31" s="67"/>
      <c r="D31" s="67"/>
    </row>
    <row r="32" spans="1:5">
      <c r="A32" s="245"/>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4" t="s">
        <v>236</v>
      </c>
      <c r="B2" s="244"/>
      <c r="C2" s="244"/>
      <c r="D2" s="244"/>
      <c r="E2" s="244"/>
      <c r="F2" s="244"/>
      <c r="G2" s="244"/>
      <c r="H2" s="244"/>
      <c r="I2" s="244"/>
      <c r="J2" s="244"/>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46" t="s">
        <v>3</v>
      </c>
      <c r="B5" s="246" t="s">
        <v>45</v>
      </c>
      <c r="C5" s="246" t="s">
        <v>46</v>
      </c>
      <c r="D5" s="246" t="s">
        <v>47</v>
      </c>
      <c r="E5" s="246" t="s">
        <v>48</v>
      </c>
      <c r="F5" s="246" t="s">
        <v>49</v>
      </c>
      <c r="G5" s="246" t="s">
        <v>50</v>
      </c>
      <c r="H5" s="246" t="s">
        <v>51</v>
      </c>
      <c r="I5" s="246" t="s">
        <v>52</v>
      </c>
      <c r="J5" s="247" t="s">
        <v>53</v>
      </c>
    </row>
    <row r="6" spans="1:12">
      <c r="A6" s="246"/>
      <c r="B6" s="246"/>
      <c r="C6" s="246"/>
      <c r="D6" s="246"/>
      <c r="E6" s="246"/>
      <c r="F6" s="246"/>
      <c r="G6" s="246"/>
      <c r="H6" s="246"/>
      <c r="I6" s="246"/>
      <c r="J6" s="248"/>
    </row>
    <row r="7" spans="1:12">
      <c r="A7" s="61">
        <v>1</v>
      </c>
      <c r="B7" s="62" t="s">
        <v>365</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365</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7">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365</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abSelected="1" topLeftCell="A23"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4" t="s">
        <v>237</v>
      </c>
      <c r="B2" s="244"/>
      <c r="C2" s="244"/>
      <c r="D2" s="244"/>
    </row>
    <row r="3" spans="1:6">
      <c r="A3" s="54" t="str">
        <f>+i04d4a!A4</f>
        <v>Хохирол үнэлэгчийн нэр: " ......................" ХХК</v>
      </c>
      <c r="D3" s="57" t="str">
        <f>+i04d4a!C4</f>
        <v>.... оны .. сарын ..-ны өдөр</v>
      </c>
    </row>
    <row r="4" spans="1:6">
      <c r="D4" s="60" t="s">
        <v>117</v>
      </c>
    </row>
    <row r="5" spans="1:6" s="55" customFormat="1" ht="27" customHeight="1">
      <c r="A5" s="145" t="s">
        <v>3</v>
      </c>
      <c r="B5" s="145" t="s">
        <v>45</v>
      </c>
      <c r="C5" s="146" t="str">
        <f>+i04d4a!C6</f>
        <v>... оны ..-р сарын ..</v>
      </c>
      <c r="D5" s="146" t="str">
        <f>+i04d4a!D6</f>
        <v>... оны ..-р сарын ..</v>
      </c>
    </row>
    <row r="6" spans="1:6">
      <c r="A6" s="68">
        <v>1</v>
      </c>
      <c r="B6" s="84" t="s">
        <v>61</v>
      </c>
      <c r="C6" s="85"/>
      <c r="D6" s="85"/>
    </row>
    <row r="7" spans="1:6">
      <c r="A7" s="61">
        <v>1.1000000000000001</v>
      </c>
      <c r="B7" s="86" t="s">
        <v>62</v>
      </c>
      <c r="C7" s="69">
        <f>SUM(C8:C13)</f>
        <v>0</v>
      </c>
      <c r="D7" s="69">
        <f>SUM(D8:D13)</f>
        <v>0</v>
      </c>
    </row>
    <row r="8" spans="1:6">
      <c r="A8" s="252"/>
      <c r="B8" s="78" t="s">
        <v>227</v>
      </c>
      <c r="C8" s="87"/>
      <c r="D8" s="87"/>
      <c r="F8" s="88"/>
    </row>
    <row r="9" spans="1:6">
      <c r="A9" s="252"/>
      <c r="B9" s="78" t="s">
        <v>66</v>
      </c>
      <c r="C9" s="89"/>
      <c r="D9" s="89"/>
    </row>
    <row r="10" spans="1:6">
      <c r="A10" s="252"/>
      <c r="B10" s="78" t="s">
        <v>228</v>
      </c>
      <c r="C10" s="89"/>
      <c r="D10" s="89"/>
    </row>
    <row r="11" spans="1:6">
      <c r="A11" s="252"/>
      <c r="B11" s="78" t="s">
        <v>69</v>
      </c>
      <c r="C11" s="89"/>
      <c r="D11" s="89"/>
    </row>
    <row r="12" spans="1:6">
      <c r="A12" s="252"/>
      <c r="B12" s="78" t="s">
        <v>71</v>
      </c>
      <c r="C12" s="89"/>
      <c r="D12" s="89"/>
    </row>
    <row r="13" spans="1:6">
      <c r="A13" s="252"/>
      <c r="B13" s="78" t="s">
        <v>73</v>
      </c>
      <c r="C13" s="89"/>
      <c r="D13" s="89"/>
    </row>
    <row r="14" spans="1:6">
      <c r="A14" s="61">
        <v>1.2</v>
      </c>
      <c r="B14" s="86" t="s">
        <v>74</v>
      </c>
      <c r="C14" s="69">
        <f>SUM(C15:C23)</f>
        <v>0</v>
      </c>
      <c r="D14" s="69">
        <f>SUM(D15:D23)</f>
        <v>0</v>
      </c>
    </row>
    <row r="15" spans="1:6">
      <c r="A15" s="252"/>
      <c r="B15" s="66" t="s">
        <v>76</v>
      </c>
      <c r="C15" s="89"/>
      <c r="D15" s="89"/>
    </row>
    <row r="16" spans="1:6">
      <c r="A16" s="252"/>
      <c r="B16" s="66" t="s">
        <v>78</v>
      </c>
      <c r="C16" s="89"/>
      <c r="D16" s="89"/>
    </row>
    <row r="17" spans="1:4">
      <c r="A17" s="252"/>
      <c r="B17" s="66" t="s">
        <v>268</v>
      </c>
      <c r="C17" s="89"/>
      <c r="D17" s="89"/>
    </row>
    <row r="18" spans="1:4">
      <c r="A18" s="252"/>
      <c r="B18" s="66" t="s">
        <v>81</v>
      </c>
      <c r="C18" s="89"/>
      <c r="D18" s="89"/>
    </row>
    <row r="19" spans="1:4">
      <c r="A19" s="252"/>
      <c r="B19" s="66" t="s">
        <v>229</v>
      </c>
      <c r="C19" s="89"/>
      <c r="D19" s="89"/>
    </row>
    <row r="20" spans="1:4">
      <c r="A20" s="252"/>
      <c r="B20" s="66" t="s">
        <v>87</v>
      </c>
      <c r="C20" s="89"/>
      <c r="D20" s="89"/>
    </row>
    <row r="21" spans="1:4">
      <c r="A21" s="252"/>
      <c r="B21" s="66" t="s">
        <v>88</v>
      </c>
      <c r="C21" s="89"/>
      <c r="D21" s="89"/>
    </row>
    <row r="22" spans="1:4">
      <c r="A22" s="252"/>
      <c r="B22" s="66" t="s">
        <v>269</v>
      </c>
      <c r="C22" s="89"/>
      <c r="D22" s="89"/>
    </row>
    <row r="23" spans="1:4">
      <c r="A23" s="252"/>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49"/>
      <c r="B27" s="78" t="s">
        <v>93</v>
      </c>
      <c r="C27" s="89"/>
      <c r="D27" s="89"/>
    </row>
    <row r="28" spans="1:4">
      <c r="A28" s="250"/>
      <c r="B28" s="78" t="s">
        <v>95</v>
      </c>
      <c r="C28" s="89"/>
      <c r="D28" s="89"/>
    </row>
    <row r="29" spans="1:4">
      <c r="A29" s="250"/>
      <c r="B29" s="78" t="s">
        <v>96</v>
      </c>
      <c r="C29" s="89"/>
      <c r="D29" s="89"/>
    </row>
    <row r="30" spans="1:4">
      <c r="A30" s="250"/>
      <c r="B30" s="78" t="s">
        <v>97</v>
      </c>
      <c r="C30" s="89"/>
      <c r="D30" s="89"/>
    </row>
    <row r="31" spans="1:4">
      <c r="A31" s="250"/>
      <c r="B31" s="78" t="s">
        <v>230</v>
      </c>
      <c r="C31" s="89"/>
      <c r="D31" s="89"/>
    </row>
    <row r="32" spans="1:4">
      <c r="A32" s="250"/>
      <c r="B32" s="78" t="s">
        <v>98</v>
      </c>
      <c r="C32" s="89"/>
      <c r="D32" s="89"/>
    </row>
    <row r="33" spans="1:4">
      <c r="A33" s="250"/>
      <c r="B33" s="78" t="s">
        <v>99</v>
      </c>
      <c r="C33" s="89"/>
      <c r="D33" s="89"/>
    </row>
    <row r="34" spans="1:4">
      <c r="A34" s="251"/>
      <c r="B34" s="78" t="s">
        <v>28</v>
      </c>
      <c r="C34" s="89"/>
      <c r="D34" s="89"/>
    </row>
    <row r="35" spans="1:4">
      <c r="A35" s="61">
        <v>2.2000000000000002</v>
      </c>
      <c r="B35" s="86" t="s">
        <v>74</v>
      </c>
      <c r="C35" s="69">
        <f>SUM(C36:C41)</f>
        <v>0</v>
      </c>
      <c r="D35" s="69">
        <f>SUM(D36:D41)</f>
        <v>0</v>
      </c>
    </row>
    <row r="36" spans="1:4">
      <c r="A36" s="249"/>
      <c r="B36" s="78" t="s">
        <v>100</v>
      </c>
      <c r="C36" s="89"/>
      <c r="D36" s="89"/>
    </row>
    <row r="37" spans="1:4">
      <c r="A37" s="250"/>
      <c r="B37" s="78" t="s">
        <v>101</v>
      </c>
      <c r="C37" s="89"/>
      <c r="D37" s="89"/>
    </row>
    <row r="38" spans="1:4">
      <c r="A38" s="250"/>
      <c r="B38" s="78" t="s">
        <v>102</v>
      </c>
      <c r="C38" s="89"/>
      <c r="D38" s="89"/>
    </row>
    <row r="39" spans="1:4">
      <c r="A39" s="250"/>
      <c r="B39" s="78" t="s">
        <v>231</v>
      </c>
      <c r="C39" s="89"/>
      <c r="D39" s="89"/>
    </row>
    <row r="40" spans="1:4">
      <c r="A40" s="250"/>
      <c r="B40" s="78" t="s">
        <v>103</v>
      </c>
      <c r="C40" s="89"/>
      <c r="D40" s="89"/>
    </row>
    <row r="41" spans="1:4">
      <c r="A41" s="251"/>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49"/>
      <c r="B45" s="78" t="s">
        <v>106</v>
      </c>
      <c r="C45" s="89"/>
      <c r="D45" s="89"/>
    </row>
    <row r="46" spans="1:4">
      <c r="A46" s="250"/>
      <c r="B46" s="78" t="s">
        <v>107</v>
      </c>
      <c r="C46" s="89"/>
      <c r="D46" s="89"/>
    </row>
    <row r="47" spans="1:4">
      <c r="A47" s="250"/>
      <c r="B47" s="78" t="s">
        <v>108</v>
      </c>
      <c r="C47" s="89"/>
      <c r="D47" s="89"/>
    </row>
    <row r="48" spans="1:4">
      <c r="A48" s="251"/>
      <c r="B48" s="78" t="s">
        <v>28</v>
      </c>
      <c r="C48" s="89"/>
      <c r="D48" s="89"/>
    </row>
    <row r="49" spans="1:4">
      <c r="A49" s="61">
        <v>3.2</v>
      </c>
      <c r="B49" s="86" t="s">
        <v>74</v>
      </c>
      <c r="C49" s="69">
        <f>SUM(C50:C54)</f>
        <v>0</v>
      </c>
      <c r="D49" s="69">
        <f>SUM(D50:D54)</f>
        <v>0</v>
      </c>
    </row>
    <row r="50" spans="1:4">
      <c r="A50" s="249"/>
      <c r="B50" s="78" t="s">
        <v>109</v>
      </c>
      <c r="C50" s="89"/>
      <c r="D50" s="89"/>
    </row>
    <row r="51" spans="1:4">
      <c r="A51" s="250"/>
      <c r="B51" s="78" t="s">
        <v>232</v>
      </c>
      <c r="C51" s="89"/>
      <c r="D51" s="89"/>
    </row>
    <row r="52" spans="1:4">
      <c r="A52" s="250"/>
      <c r="B52" s="78" t="s">
        <v>110</v>
      </c>
      <c r="C52" s="89"/>
      <c r="D52" s="89"/>
    </row>
    <row r="53" spans="1:4">
      <c r="A53" s="250"/>
      <c r="B53" s="78" t="s">
        <v>111</v>
      </c>
      <c r="C53" s="89"/>
      <c r="D53" s="89"/>
    </row>
    <row r="54" spans="1:4">
      <c r="A54" s="251"/>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233</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233</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7"/>
  <sheetViews>
    <sheetView showGridLines="0" topLeftCell="A6" zoomScale="90" zoomScaleNormal="90" workbookViewId="0">
      <selection activeCell="D33" sqref="D33"/>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5" t="s">
        <v>265</v>
      </c>
      <c r="E1" s="255"/>
    </row>
    <row r="2" spans="1:5">
      <c r="B2" s="102"/>
      <c r="C2" s="101"/>
      <c r="D2" s="255"/>
      <c r="E2" s="255"/>
    </row>
    <row r="3" spans="1:5">
      <c r="B3" s="100"/>
      <c r="C3" s="101"/>
      <c r="D3" s="255"/>
      <c r="E3" s="255"/>
    </row>
    <row r="4" spans="1:5">
      <c r="B4" s="100"/>
      <c r="C4" s="101"/>
      <c r="D4" s="2"/>
      <c r="E4" s="103"/>
    </row>
    <row r="5" spans="1:5" ht="14.25" customHeight="1">
      <c r="B5" s="254" t="s">
        <v>266</v>
      </c>
      <c r="C5" s="254"/>
      <c r="D5" s="254"/>
      <c r="E5" s="254"/>
    </row>
    <row r="6" spans="1:5">
      <c r="B6" s="102"/>
      <c r="C6" s="101"/>
      <c r="D6" s="104"/>
      <c r="E6" s="104"/>
    </row>
    <row r="7" spans="1:5" s="106" customFormat="1" ht="12.75" customHeight="1">
      <c r="A7" s="105" t="str">
        <f>+i04d4a!A4</f>
        <v>Хохирол үнэлэгчийн нэр: " ......................" ХХК</v>
      </c>
      <c r="B7" s="102"/>
      <c r="D7" s="253" t="str">
        <f>+i04d4a!C4</f>
        <v>.... оны .. сарын ..-ны өдөр</v>
      </c>
      <c r="E7" s="253"/>
    </row>
    <row r="8" spans="1:5">
      <c r="B8" s="100"/>
      <c r="C8" s="101"/>
      <c r="D8" s="101"/>
      <c r="E8" s="24" t="s">
        <v>117</v>
      </c>
    </row>
    <row r="9" spans="1:5" s="107" customFormat="1" ht="25.5">
      <c r="A9" s="151" t="s">
        <v>3</v>
      </c>
      <c r="B9" s="152" t="s">
        <v>270</v>
      </c>
      <c r="C9" s="152" t="s">
        <v>34</v>
      </c>
      <c r="D9" s="152" t="s">
        <v>238</v>
      </c>
      <c r="E9" s="152" t="s">
        <v>36</v>
      </c>
    </row>
    <row r="10" spans="1:5">
      <c r="A10" s="108" t="s">
        <v>8</v>
      </c>
      <c r="B10" s="108" t="s">
        <v>9</v>
      </c>
      <c r="C10" s="109">
        <v>1</v>
      </c>
      <c r="D10" s="109">
        <v>2</v>
      </c>
      <c r="E10" s="109">
        <v>3</v>
      </c>
    </row>
    <row r="11" spans="1:5" ht="25.5">
      <c r="A11" s="256" t="s">
        <v>239</v>
      </c>
      <c r="B11" s="110" t="s">
        <v>240</v>
      </c>
      <c r="C11" s="98"/>
      <c r="D11" s="238"/>
      <c r="E11" s="98" t="s">
        <v>44</v>
      </c>
    </row>
    <row r="12" spans="1:5">
      <c r="A12" s="256"/>
      <c r="B12" s="202" t="s">
        <v>360</v>
      </c>
      <c r="C12" s="98"/>
      <c r="D12" s="238"/>
      <c r="E12" s="98"/>
    </row>
    <row r="13" spans="1:5">
      <c r="A13" s="257"/>
      <c r="B13" s="110" t="s">
        <v>241</v>
      </c>
      <c r="C13" s="98" t="s">
        <v>44</v>
      </c>
      <c r="D13" s="238"/>
      <c r="E13" s="98" t="s">
        <v>44</v>
      </c>
    </row>
    <row r="14" spans="1:5">
      <c r="A14" s="257"/>
      <c r="B14" s="237" t="s">
        <v>361</v>
      </c>
      <c r="C14" s="98"/>
      <c r="D14" s="238"/>
      <c r="E14" s="98"/>
    </row>
    <row r="15" spans="1:5">
      <c r="A15" s="257"/>
      <c r="B15" s="110" t="s">
        <v>242</v>
      </c>
      <c r="C15" s="98"/>
      <c r="D15" s="238"/>
      <c r="E15" s="98"/>
    </row>
    <row r="16" spans="1:5">
      <c r="A16" s="257"/>
      <c r="B16" s="110" t="s">
        <v>243</v>
      </c>
      <c r="C16" s="98" t="s">
        <v>44</v>
      </c>
      <c r="D16" s="238" t="s">
        <v>44</v>
      </c>
      <c r="E16" s="98" t="s">
        <v>44</v>
      </c>
    </row>
    <row r="17" spans="1:5">
      <c r="A17" s="257"/>
      <c r="B17" s="110" t="s">
        <v>244</v>
      </c>
      <c r="C17" s="98" t="s">
        <v>44</v>
      </c>
      <c r="D17" s="238" t="s">
        <v>44</v>
      </c>
      <c r="E17" s="98" t="s">
        <v>44</v>
      </c>
    </row>
    <row r="18" spans="1:5">
      <c r="A18" s="257"/>
      <c r="B18" s="110" t="s">
        <v>245</v>
      </c>
      <c r="C18" s="98" t="s">
        <v>44</v>
      </c>
      <c r="D18" s="238" t="s">
        <v>44</v>
      </c>
      <c r="E18" s="98" t="s">
        <v>44</v>
      </c>
    </row>
    <row r="19" spans="1:5">
      <c r="A19" s="257"/>
      <c r="B19" s="110" t="s">
        <v>246</v>
      </c>
      <c r="C19" s="98" t="s">
        <v>44</v>
      </c>
      <c r="D19" s="238" t="s">
        <v>44</v>
      </c>
      <c r="E19" s="98" t="s">
        <v>44</v>
      </c>
    </row>
    <row r="20" spans="1:5" ht="25.5">
      <c r="A20" s="257"/>
      <c r="B20" s="202" t="s">
        <v>362</v>
      </c>
      <c r="C20" s="98"/>
      <c r="D20" s="238"/>
      <c r="E20" s="98"/>
    </row>
    <row r="21" spans="1:5">
      <c r="A21" s="257"/>
      <c r="B21" s="110" t="s">
        <v>247</v>
      </c>
      <c r="C21" s="98" t="s">
        <v>44</v>
      </c>
      <c r="D21" s="238" t="s">
        <v>44</v>
      </c>
      <c r="E21" s="98" t="s">
        <v>44</v>
      </c>
    </row>
    <row r="22" spans="1:5" ht="25.5">
      <c r="A22" s="257"/>
      <c r="B22" s="110" t="s">
        <v>248</v>
      </c>
      <c r="C22" s="98"/>
      <c r="D22" s="238" t="s">
        <v>44</v>
      </c>
      <c r="E22" s="98" t="s">
        <v>44</v>
      </c>
    </row>
    <row r="23" spans="1:5">
      <c r="A23" s="257"/>
      <c r="B23" s="110" t="s">
        <v>249</v>
      </c>
      <c r="C23" s="98" t="s">
        <v>44</v>
      </c>
      <c r="D23" s="238" t="s">
        <v>44</v>
      </c>
      <c r="E23" s="98" t="s">
        <v>44</v>
      </c>
    </row>
    <row r="24" spans="1:5">
      <c r="A24" s="257"/>
      <c r="B24" s="111" t="s">
        <v>250</v>
      </c>
      <c r="C24" s="98" t="s">
        <v>44</v>
      </c>
      <c r="D24" s="238" t="s">
        <v>44</v>
      </c>
      <c r="E24" s="98" t="s">
        <v>44</v>
      </c>
    </row>
    <row r="25" spans="1:5">
      <c r="A25" s="257"/>
      <c r="B25" s="110" t="s">
        <v>251</v>
      </c>
      <c r="C25" s="98" t="s">
        <v>44</v>
      </c>
      <c r="D25" s="238" t="s">
        <v>44</v>
      </c>
      <c r="E25" s="98" t="s">
        <v>44</v>
      </c>
    </row>
    <row r="26" spans="1:5">
      <c r="A26" s="257"/>
      <c r="B26" s="110" t="s">
        <v>252</v>
      </c>
      <c r="C26" s="98" t="s">
        <v>44</v>
      </c>
      <c r="D26" s="238" t="s">
        <v>44</v>
      </c>
      <c r="E26" s="98" t="s">
        <v>44</v>
      </c>
    </row>
    <row r="27" spans="1:5" ht="25.5">
      <c r="A27" s="257"/>
      <c r="B27" s="110" t="s">
        <v>253</v>
      </c>
      <c r="C27" s="98" t="s">
        <v>44</v>
      </c>
      <c r="D27" s="238" t="s">
        <v>44</v>
      </c>
      <c r="E27" s="98" t="s">
        <v>44</v>
      </c>
    </row>
    <row r="28" spans="1:5" ht="38.25">
      <c r="A28" s="257"/>
      <c r="B28" s="110" t="s">
        <v>254</v>
      </c>
      <c r="C28" s="98" t="s">
        <v>44</v>
      </c>
      <c r="D28" s="238" t="s">
        <v>44</v>
      </c>
      <c r="E28" s="98"/>
    </row>
    <row r="29" spans="1:5" ht="25.5">
      <c r="A29" s="257"/>
      <c r="B29" s="110" t="s">
        <v>255</v>
      </c>
      <c r="C29" s="98" t="s">
        <v>44</v>
      </c>
      <c r="D29" s="238" t="s">
        <v>44</v>
      </c>
      <c r="E29" s="98" t="s">
        <v>44</v>
      </c>
    </row>
    <row r="30" spans="1:5">
      <c r="A30" s="257"/>
      <c r="B30" s="110" t="s">
        <v>256</v>
      </c>
      <c r="C30" s="98" t="s">
        <v>44</v>
      </c>
      <c r="D30" s="238" t="s">
        <v>44</v>
      </c>
      <c r="E30" s="98" t="s">
        <v>44</v>
      </c>
    </row>
    <row r="31" spans="1:5">
      <c r="A31" s="257"/>
      <c r="B31" s="237" t="s">
        <v>363</v>
      </c>
      <c r="C31" s="98"/>
      <c r="D31" s="238"/>
      <c r="E31" s="98"/>
    </row>
    <row r="32" spans="1:5">
      <c r="A32" s="257"/>
      <c r="B32" s="110" t="s">
        <v>257</v>
      </c>
      <c r="C32" s="98" t="s">
        <v>44</v>
      </c>
      <c r="D32" s="238" t="s">
        <v>44</v>
      </c>
      <c r="E32" s="98" t="s">
        <v>44</v>
      </c>
    </row>
    <row r="33" spans="1:5">
      <c r="A33" s="257"/>
      <c r="B33" s="237" t="s">
        <v>364</v>
      </c>
      <c r="C33" s="98"/>
      <c r="D33" s="238"/>
      <c r="E33" s="98"/>
    </row>
    <row r="34" spans="1:5">
      <c r="A34" s="257"/>
      <c r="B34" s="110" t="s">
        <v>258</v>
      </c>
      <c r="C34" s="98" t="s">
        <v>44</v>
      </c>
      <c r="D34" s="238" t="s">
        <v>44</v>
      </c>
      <c r="E34" s="98" t="s">
        <v>44</v>
      </c>
    </row>
    <row r="35" spans="1:5">
      <c r="A35" s="257"/>
      <c r="B35" s="110" t="s">
        <v>259</v>
      </c>
      <c r="C35" s="98" t="s">
        <v>44</v>
      </c>
      <c r="D35" s="238" t="s">
        <v>44</v>
      </c>
      <c r="E35" s="98" t="s">
        <v>44</v>
      </c>
    </row>
    <row r="36" spans="1:5">
      <c r="A36" s="257"/>
      <c r="B36" s="110" t="s">
        <v>260</v>
      </c>
      <c r="C36" s="98"/>
      <c r="D36" s="238" t="s">
        <v>44</v>
      </c>
      <c r="E36" s="98" t="s">
        <v>44</v>
      </c>
    </row>
    <row r="37" spans="1:5">
      <c r="A37" s="257"/>
      <c r="B37" s="110" t="s">
        <v>261</v>
      </c>
      <c r="C37" s="98" t="s">
        <v>44</v>
      </c>
      <c r="D37" s="238" t="s">
        <v>44</v>
      </c>
      <c r="E37" s="98" t="s">
        <v>44</v>
      </c>
    </row>
    <row r="38" spans="1:5" ht="38.25">
      <c r="A38" s="112" t="s">
        <v>262</v>
      </c>
      <c r="B38" s="113" t="s">
        <v>263</v>
      </c>
      <c r="C38" s="98" t="s">
        <v>44</v>
      </c>
      <c r="D38" s="238" t="s">
        <v>44</v>
      </c>
      <c r="E38" s="98" t="s">
        <v>44</v>
      </c>
    </row>
    <row r="39" spans="1:5">
      <c r="A39" s="114"/>
      <c r="B39" s="115" t="s">
        <v>264</v>
      </c>
      <c r="C39" s="116">
        <f>+SUM(C11:C38)-C12-C14-C20-C31-C33</f>
        <v>0</v>
      </c>
      <c r="D39" s="116">
        <f t="shared" ref="D39:E39" si="0">+SUM(D11:D38)-D12-D14-D20-D31-D33</f>
        <v>0</v>
      </c>
      <c r="E39" s="116">
        <f t="shared" si="0"/>
        <v>0</v>
      </c>
    </row>
    <row r="41" spans="1:5">
      <c r="B41" s="258" t="s">
        <v>366</v>
      </c>
      <c r="C41" s="258"/>
      <c r="D41" s="258"/>
      <c r="E41" s="258"/>
    </row>
    <row r="42" spans="1:5">
      <c r="B42" s="258"/>
      <c r="C42" s="258"/>
      <c r="D42" s="258"/>
      <c r="E42" s="258"/>
    </row>
    <row r="43" spans="1:5">
      <c r="B43" s="258"/>
      <c r="C43" s="258"/>
      <c r="D43" s="258"/>
      <c r="E43" s="258"/>
    </row>
    <row r="44" spans="1:5">
      <c r="B44" s="258"/>
      <c r="C44" s="258"/>
      <c r="D44" s="258"/>
      <c r="E44" s="258"/>
    </row>
    <row r="45" spans="1:5">
      <c r="B45" s="258"/>
      <c r="C45" s="258"/>
      <c r="D45" s="258"/>
      <c r="E45" s="258"/>
    </row>
    <row r="46" spans="1:5">
      <c r="B46" s="258"/>
      <c r="C46" s="258"/>
      <c r="D46" s="258"/>
      <c r="E46" s="258"/>
    </row>
    <row r="47" spans="1:5" ht="44.25" customHeight="1">
      <c r="B47" s="258"/>
      <c r="C47" s="258"/>
      <c r="D47" s="258"/>
      <c r="E47" s="258"/>
    </row>
    <row r="49" spans="2:4">
      <c r="B49" s="118" t="str">
        <f>+i04d4a!B64</f>
        <v>тамга тэмдэг</v>
      </c>
      <c r="C49" s="117"/>
      <c r="D49" s="117"/>
    </row>
    <row r="50" spans="2:4">
      <c r="C50" s="117"/>
      <c r="D50" s="117"/>
    </row>
    <row r="51" spans="2:4">
      <c r="B51" s="117" t="str">
        <f>+i04d4a!B66</f>
        <v xml:space="preserve">ТАЙЛАН ГАРГАСАН:    </v>
      </c>
      <c r="C51" s="117"/>
      <c r="D51" s="117"/>
    </row>
    <row r="52" spans="2:4">
      <c r="C52" s="117"/>
      <c r="D52" s="117"/>
    </row>
    <row r="53" spans="2:4">
      <c r="B53" s="117" t="str">
        <f>+i04d4a!B68</f>
        <v xml:space="preserve"> Гүйцэтгэх захирал</v>
      </c>
      <c r="C53" s="117" t="str">
        <f>+i04d4a!C68</f>
        <v xml:space="preserve">/…………………./   </v>
      </c>
      <c r="D53" s="117" t="str">
        <f>+i04d4a!D68</f>
        <v>/............................../</v>
      </c>
    </row>
    <row r="54" spans="2:4">
      <c r="C54" s="117"/>
      <c r="D54" s="117"/>
    </row>
    <row r="55" spans="2:4">
      <c r="B55" s="117" t="str">
        <f>+i04d4a!B70</f>
        <v xml:space="preserve"> Ерөнхий нягтлан бодогч  </v>
      </c>
      <c r="C55" s="117" t="str">
        <f>+i04d4a!C70</f>
        <v xml:space="preserve">/…………………./   </v>
      </c>
      <c r="D55" s="117" t="str">
        <f>+i04d4a!D70</f>
        <v>/............................../</v>
      </c>
    </row>
    <row r="56" spans="2:4">
      <c r="C56" s="117"/>
      <c r="D56" s="117"/>
    </row>
    <row r="57" spans="2:4">
      <c r="B57" s="117" t="str">
        <f>+i04d4a!B72</f>
        <v>.........................................................</v>
      </c>
      <c r="C57" s="117" t="str">
        <f>+i04d4a!C72</f>
        <v xml:space="preserve">/…………………./   </v>
      </c>
      <c r="D57" s="117" t="str">
        <f>+i04d4a!D72</f>
        <v>/............................../</v>
      </c>
    </row>
  </sheetData>
  <sheetProtection algorithmName="SHA-512" hashValue="KWbh+SXpo1z5FR9IVwRDizcIWzqHD4nEOOuz4rgFNOSU/pfAipIN8Km0VCGT+C6UOKUs1wgRmHnqdhj5cJUvHQ==" saltValue="Tu1GqXi+xRY7y24pcACXqA==" spinCount="100000" sheet="1" objects="1" scenarios="1"/>
  <mergeCells count="5">
    <mergeCell ref="D7:E7"/>
    <mergeCell ref="B5:E5"/>
    <mergeCell ref="D1:E3"/>
    <mergeCell ref="A11:A37"/>
    <mergeCell ref="B41:E4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5" t="s">
        <v>0</v>
      </c>
      <c r="C1" s="263"/>
      <c r="D1" s="263"/>
      <c r="E1" s="263"/>
    </row>
    <row r="2" spans="1:6" ht="14.25" customHeight="1">
      <c r="A2" s="1"/>
      <c r="B2" s="263"/>
      <c r="C2" s="263"/>
      <c r="D2" s="263"/>
      <c r="E2" s="263"/>
    </row>
    <row r="3" spans="1:6" ht="14.25" customHeight="1">
      <c r="A3" s="1"/>
      <c r="B3" s="263"/>
      <c r="C3" s="263"/>
      <c r="D3" s="263"/>
      <c r="E3" s="263"/>
    </row>
    <row r="4" spans="1:6" ht="12.75" customHeight="1">
      <c r="A4" s="2"/>
      <c r="B4" s="264"/>
      <c r="C4" s="265"/>
      <c r="D4" s="265"/>
      <c r="E4" s="265"/>
    </row>
    <row r="5" spans="1:6" ht="27" customHeight="1">
      <c r="A5" s="266" t="s">
        <v>1</v>
      </c>
      <c r="B5" s="266"/>
      <c r="C5" s="266"/>
      <c r="D5" s="266"/>
      <c r="E5" s="266"/>
    </row>
    <row r="6" spans="1:6" ht="12.75" customHeight="1">
      <c r="A6" s="2"/>
      <c r="B6" s="4"/>
      <c r="C6" s="5"/>
      <c r="D6" s="5"/>
      <c r="E6" s="5"/>
    </row>
    <row r="7" spans="1:6" s="95" customFormat="1" ht="15.75" customHeight="1">
      <c r="A7" s="267" t="str">
        <f>+i04d4a!A4</f>
        <v>Хохирол үнэлэгчийн нэр: " ......................" ХХК</v>
      </c>
      <c r="B7" s="267"/>
      <c r="C7" s="268" t="str">
        <f>+i04d4a!C4</f>
        <v>.... оны .. сарын ..-ны өдөр</v>
      </c>
      <c r="D7" s="268"/>
      <c r="E7" s="268"/>
      <c r="F7" s="19"/>
    </row>
    <row r="8" spans="1:6" ht="12.75" customHeight="1">
      <c r="A8" s="7"/>
      <c r="B8" s="6"/>
      <c r="C8" s="21"/>
      <c r="D8" s="6"/>
      <c r="E8" s="6"/>
      <c r="F8" s="6"/>
    </row>
    <row r="9" spans="1:6" ht="12.75" customHeight="1">
      <c r="A9" s="7"/>
      <c r="B9" s="6"/>
      <c r="C9" s="21"/>
      <c r="D9" s="6"/>
      <c r="E9" s="8" t="s">
        <v>2</v>
      </c>
      <c r="F9" s="6"/>
    </row>
    <row r="10" spans="1:6" ht="28.5" customHeight="1">
      <c r="A10" s="269" t="s">
        <v>3</v>
      </c>
      <c r="B10" s="259" t="s">
        <v>4</v>
      </c>
      <c r="C10" s="259" t="s">
        <v>5</v>
      </c>
      <c r="D10" s="259" t="s">
        <v>6</v>
      </c>
      <c r="E10" s="259" t="s">
        <v>7</v>
      </c>
    </row>
    <row r="11" spans="1:6" ht="23.25" customHeight="1">
      <c r="A11" s="260"/>
      <c r="B11" s="260"/>
      <c r="C11" s="260"/>
      <c r="D11" s="260"/>
      <c r="E11" s="260"/>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4"/>
      <c r="D23" s="15">
        <v>11</v>
      </c>
      <c r="E23" s="122"/>
    </row>
    <row r="24" spans="1:5" ht="12.75" customHeight="1">
      <c r="A24" s="261" t="s">
        <v>29</v>
      </c>
      <c r="B24" s="262"/>
      <c r="C24" s="153"/>
      <c r="D24" s="121">
        <f>+D23+1</f>
        <v>12</v>
      </c>
      <c r="E24" s="239">
        <f>+SUM(E13:E23)</f>
        <v>0</v>
      </c>
    </row>
    <row r="25" spans="1:5" ht="12.75" customHeight="1">
      <c r="A25" s="2"/>
      <c r="B25" s="16"/>
      <c r="C25" s="17"/>
      <c r="D25" s="17"/>
      <c r="E25" s="168"/>
    </row>
    <row r="26" spans="1:5" ht="12.75" customHeight="1">
      <c r="A26" s="2"/>
      <c r="B26" s="155"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26"/>
  <sheetViews>
    <sheetView showFormulas="1" showGridLines="0" topLeftCell="A12" zoomScale="70" zoomScaleNormal="70" workbookViewId="0">
      <selection activeCell="D20" sqref="D20"/>
    </sheetView>
  </sheetViews>
  <sheetFormatPr defaultColWidth="15.140625" defaultRowHeight="16.5" customHeight="1"/>
  <cols>
    <col min="1" max="1" width="3.28515625" style="125" customWidth="1"/>
    <col min="2" max="2" width="20.85546875" style="125" customWidth="1"/>
    <col min="3" max="3" width="5.140625" style="321"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0" customWidth="1"/>
    <col min="15" max="15" width="21.42578125" style="125" customWidth="1"/>
    <col min="16" max="17" width="23.140625" style="125" customWidth="1"/>
    <col min="18" max="18" width="25.85546875" style="162" customWidth="1"/>
    <col min="19" max="24" width="7.5703125" style="125" customWidth="1"/>
    <col min="25" max="16384" width="15.140625" style="125"/>
  </cols>
  <sheetData>
    <row r="1" spans="1:24" ht="16.5" customHeight="1">
      <c r="A1" s="123"/>
      <c r="B1" s="124"/>
      <c r="C1" s="320"/>
      <c r="H1" s="126"/>
      <c r="I1" s="126"/>
      <c r="J1" s="126"/>
      <c r="K1" s="272" t="s">
        <v>349</v>
      </c>
      <c r="L1" s="273"/>
      <c r="M1" s="273"/>
      <c r="N1" s="273"/>
      <c r="O1" s="273"/>
      <c r="P1" s="126"/>
      <c r="Q1" s="126"/>
      <c r="R1" s="161"/>
      <c r="S1" s="126"/>
      <c r="T1" s="126"/>
      <c r="U1" s="126"/>
      <c r="V1" s="126"/>
      <c r="W1" s="126"/>
      <c r="X1" s="126"/>
    </row>
    <row r="2" spans="1:24" ht="16.5" customHeight="1">
      <c r="A2" s="123"/>
      <c r="B2" s="124"/>
      <c r="C2" s="320"/>
      <c r="H2" s="126"/>
      <c r="I2" s="126"/>
      <c r="J2" s="126"/>
      <c r="K2" s="273"/>
      <c r="L2" s="273"/>
      <c r="M2" s="273"/>
      <c r="N2" s="273"/>
      <c r="O2" s="273"/>
      <c r="P2" s="126"/>
      <c r="Q2" s="126"/>
      <c r="R2" s="161"/>
      <c r="S2" s="126"/>
      <c r="T2" s="126"/>
      <c r="U2" s="126"/>
      <c r="V2" s="126"/>
      <c r="W2" s="126"/>
      <c r="X2" s="126"/>
    </row>
    <row r="3" spans="1:24" ht="16.5" customHeight="1">
      <c r="A3" s="123"/>
      <c r="B3" s="124"/>
      <c r="C3" s="320"/>
      <c r="H3" s="126"/>
      <c r="I3" s="126"/>
      <c r="J3" s="126"/>
      <c r="K3" s="273"/>
      <c r="L3" s="273"/>
      <c r="M3" s="273"/>
      <c r="N3" s="273"/>
      <c r="O3" s="273"/>
      <c r="P3" s="126"/>
      <c r="Q3" s="126"/>
      <c r="R3" s="161"/>
      <c r="S3" s="126"/>
      <c r="T3" s="126"/>
      <c r="U3" s="126"/>
      <c r="V3" s="126"/>
      <c r="W3" s="126"/>
      <c r="X3" s="126"/>
    </row>
    <row r="4" spans="1:24" ht="16.5" customHeight="1">
      <c r="A4" s="123"/>
      <c r="B4" s="124"/>
      <c r="C4" s="320"/>
      <c r="H4" s="126"/>
      <c r="I4" s="127"/>
      <c r="J4" s="126"/>
      <c r="K4" s="126"/>
      <c r="L4" s="126"/>
      <c r="M4" s="126"/>
      <c r="N4" s="157"/>
      <c r="O4" s="126"/>
      <c r="P4" s="126"/>
      <c r="Q4" s="126"/>
      <c r="R4" s="161"/>
      <c r="S4" s="126"/>
      <c r="T4" s="126"/>
      <c r="U4" s="126"/>
      <c r="V4" s="126"/>
      <c r="W4" s="126"/>
      <c r="X4" s="126"/>
    </row>
    <row r="5" spans="1:24" ht="16.5" customHeight="1">
      <c r="A5" s="274" t="s">
        <v>30</v>
      </c>
      <c r="B5" s="274"/>
      <c r="C5" s="274"/>
      <c r="D5" s="274"/>
      <c r="E5" s="274"/>
      <c r="F5" s="274"/>
      <c r="G5" s="274"/>
      <c r="H5" s="274"/>
      <c r="I5" s="274"/>
      <c r="J5" s="274"/>
      <c r="K5" s="274"/>
      <c r="L5" s="274"/>
      <c r="M5" s="274"/>
      <c r="N5" s="274"/>
      <c r="O5" s="274"/>
    </row>
    <row r="6" spans="1:24" ht="16.5" customHeight="1">
      <c r="A6" s="128"/>
      <c r="B6" s="128"/>
      <c r="C6" s="133"/>
      <c r="H6" s="128"/>
      <c r="I6" s="128"/>
      <c r="J6" s="128"/>
      <c r="K6" s="128"/>
      <c r="N6" s="158"/>
    </row>
    <row r="7" spans="1:24" s="129" customFormat="1" ht="16.5" customHeight="1">
      <c r="A7" s="275" t="str">
        <f>+i04d4a!A4</f>
        <v>Хохирол үнэлэгчийн нэр: " ......................" ХХК</v>
      </c>
      <c r="B7" s="275"/>
      <c r="C7" s="275"/>
      <c r="D7" s="275"/>
      <c r="E7" s="275"/>
      <c r="F7" s="275"/>
      <c r="G7" s="275"/>
      <c r="H7" s="275"/>
      <c r="L7" s="276" t="str">
        <f>+i04d4a!C4</f>
        <v>.... оны .. сарын ..-ны өдөр</v>
      </c>
      <c r="M7" s="276"/>
      <c r="N7" s="276"/>
      <c r="O7" s="276"/>
      <c r="R7" s="163"/>
    </row>
    <row r="8" spans="1:24" ht="16.5" customHeight="1">
      <c r="A8" s="130"/>
      <c r="L8" s="131"/>
      <c r="M8" s="131"/>
      <c r="N8" s="158"/>
    </row>
    <row r="9" spans="1:24" ht="23.25" customHeight="1">
      <c r="A9" s="270" t="s">
        <v>3</v>
      </c>
      <c r="B9" s="270" t="s">
        <v>31</v>
      </c>
      <c r="C9" s="270" t="s">
        <v>6</v>
      </c>
      <c r="D9" s="270" t="s">
        <v>32</v>
      </c>
      <c r="E9" s="270" t="s">
        <v>33</v>
      </c>
      <c r="F9" s="270"/>
      <c r="G9" s="270"/>
      <c r="H9" s="270" t="s">
        <v>34</v>
      </c>
      <c r="I9" s="270" t="s">
        <v>35</v>
      </c>
      <c r="J9" s="270" t="s">
        <v>36</v>
      </c>
      <c r="K9" s="270" t="s">
        <v>37</v>
      </c>
      <c r="L9" s="270" t="s">
        <v>38</v>
      </c>
      <c r="M9" s="281" t="s">
        <v>341</v>
      </c>
      <c r="N9" s="277" t="s">
        <v>39</v>
      </c>
      <c r="O9" s="270" t="s">
        <v>40</v>
      </c>
      <c r="P9" s="132"/>
      <c r="Q9" s="132"/>
      <c r="S9" s="132"/>
      <c r="T9" s="132"/>
      <c r="U9" s="132"/>
      <c r="V9" s="132"/>
      <c r="W9" s="132"/>
      <c r="X9" s="132"/>
    </row>
    <row r="10" spans="1:24" ht="58.5" customHeight="1">
      <c r="A10" s="271"/>
      <c r="B10" s="271"/>
      <c r="C10" s="322"/>
      <c r="D10" s="270"/>
      <c r="E10" s="170" t="s">
        <v>26</v>
      </c>
      <c r="F10" s="170" t="s">
        <v>41</v>
      </c>
      <c r="G10" s="170" t="s">
        <v>42</v>
      </c>
      <c r="H10" s="271"/>
      <c r="I10" s="271"/>
      <c r="J10" s="271"/>
      <c r="K10" s="271"/>
      <c r="L10" s="271"/>
      <c r="M10" s="282"/>
      <c r="N10" s="278"/>
      <c r="O10" s="271"/>
      <c r="P10" s="132"/>
      <c r="Q10" s="132"/>
      <c r="S10" s="132"/>
      <c r="T10" s="132"/>
      <c r="U10" s="132"/>
      <c r="V10" s="132"/>
      <c r="W10" s="132"/>
      <c r="X10" s="132"/>
    </row>
    <row r="11" spans="1:24" ht="16.5" customHeight="1">
      <c r="A11" s="149" t="s">
        <v>8</v>
      </c>
      <c r="B11" s="149" t="s">
        <v>9</v>
      </c>
      <c r="C11" s="149" t="s">
        <v>10</v>
      </c>
      <c r="D11" s="150">
        <v>1</v>
      </c>
      <c r="E11" s="150">
        <f t="shared" ref="E11:L11" si="0">+D11+1</f>
        <v>2</v>
      </c>
      <c r="F11" s="150">
        <f t="shared" si="0"/>
        <v>3</v>
      </c>
      <c r="G11" s="150">
        <f t="shared" si="0"/>
        <v>4</v>
      </c>
      <c r="H11" s="150">
        <f t="shared" si="0"/>
        <v>5</v>
      </c>
      <c r="I11" s="150">
        <f t="shared" si="0"/>
        <v>6</v>
      </c>
      <c r="J11" s="150">
        <f t="shared" si="0"/>
        <v>7</v>
      </c>
      <c r="K11" s="150">
        <f t="shared" si="0"/>
        <v>8</v>
      </c>
      <c r="L11" s="150">
        <f t="shared" si="0"/>
        <v>9</v>
      </c>
      <c r="M11" s="150">
        <v>10</v>
      </c>
      <c r="N11" s="150">
        <v>11</v>
      </c>
      <c r="O11" s="150">
        <f>+N11+1</f>
        <v>12</v>
      </c>
      <c r="P11" s="133"/>
      <c r="Q11" s="133"/>
      <c r="R11" s="164"/>
      <c r="S11" s="133"/>
      <c r="T11" s="133"/>
      <c r="U11" s="133"/>
      <c r="V11" s="133"/>
      <c r="W11" s="133"/>
      <c r="X11" s="133"/>
    </row>
    <row r="12" spans="1:24" ht="18" customHeight="1">
      <c r="A12" s="134">
        <v>1</v>
      </c>
      <c r="B12" s="135" t="s">
        <v>43</v>
      </c>
      <c r="C12" s="221">
        <v>1</v>
      </c>
      <c r="D12" s="222"/>
      <c r="E12" s="222"/>
      <c r="F12" s="222"/>
      <c r="G12" s="222"/>
      <c r="H12" s="222" t="s">
        <v>44</v>
      </c>
      <c r="I12" s="230" t="s">
        <v>44</v>
      </c>
      <c r="J12" s="222"/>
      <c r="K12" s="222"/>
      <c r="L12" s="230"/>
      <c r="M12" s="230"/>
      <c r="N12" s="230"/>
      <c r="O12" s="230"/>
      <c r="P12" s="156" t="str">
        <f t="shared" ref="P12:P42" si="1">IF(L12&gt;=0,"","Багана 9 бөглөнө үү")</f>
        <v/>
      </c>
      <c r="Q12" s="156" t="str">
        <f t="shared" ref="Q12:Q42" si="2">IF(N12&gt;=0,"","Багана 11 бөглөнө үү")</f>
        <v/>
      </c>
      <c r="R12" s="156" t="str">
        <f t="shared" ref="R12:R42" si="3">IF(O12&gt;=0,"","Багана 12 бөглөнө үү")</f>
        <v/>
      </c>
    </row>
    <row r="13" spans="1:24" ht="18" customHeight="1">
      <c r="A13" s="134">
        <v>2</v>
      </c>
      <c r="B13" s="136" t="s">
        <v>271</v>
      </c>
      <c r="C13" s="221">
        <v>2</v>
      </c>
      <c r="D13" s="222"/>
      <c r="E13" s="222"/>
      <c r="F13" s="222"/>
      <c r="G13" s="222"/>
      <c r="H13" s="222" t="s">
        <v>44</v>
      </c>
      <c r="I13" s="230" t="s">
        <v>44</v>
      </c>
      <c r="J13" s="222"/>
      <c r="K13" s="222"/>
      <c r="L13" s="230"/>
      <c r="M13" s="230"/>
      <c r="N13" s="230"/>
      <c r="O13" s="230"/>
      <c r="P13" s="156" t="str">
        <f t="shared" si="1"/>
        <v/>
      </c>
      <c r="Q13" s="156" t="str">
        <f t="shared" si="2"/>
        <v/>
      </c>
      <c r="R13" s="156" t="str">
        <f t="shared" si="3"/>
        <v/>
      </c>
    </row>
    <row r="14" spans="1:24" ht="18" customHeight="1">
      <c r="A14" s="134">
        <v>3</v>
      </c>
      <c r="B14" s="136" t="s">
        <v>272</v>
      </c>
      <c r="C14" s="221">
        <v>3</v>
      </c>
      <c r="D14" s="222"/>
      <c r="E14" s="222"/>
      <c r="F14" s="222"/>
      <c r="G14" s="222"/>
      <c r="H14" s="222" t="s">
        <v>44</v>
      </c>
      <c r="I14" s="230"/>
      <c r="J14" s="222"/>
      <c r="K14" s="222"/>
      <c r="L14" s="230"/>
      <c r="M14" s="230"/>
      <c r="N14" s="230"/>
      <c r="O14" s="230"/>
      <c r="P14" s="156" t="str">
        <f t="shared" si="1"/>
        <v/>
      </c>
      <c r="Q14" s="156" t="str">
        <f t="shared" si="2"/>
        <v/>
      </c>
      <c r="R14" s="156" t="str">
        <f t="shared" si="3"/>
        <v/>
      </c>
    </row>
    <row r="15" spans="1:24" ht="18" customHeight="1">
      <c r="A15" s="134">
        <v>4</v>
      </c>
      <c r="B15" s="136" t="s">
        <v>273</v>
      </c>
      <c r="C15" s="221">
        <v>4</v>
      </c>
      <c r="D15" s="222"/>
      <c r="E15" s="222"/>
      <c r="F15" s="222"/>
      <c r="G15" s="222"/>
      <c r="H15" s="222" t="s">
        <v>44</v>
      </c>
      <c r="I15" s="230" t="s">
        <v>44</v>
      </c>
      <c r="J15" s="222"/>
      <c r="K15" s="222"/>
      <c r="L15" s="230"/>
      <c r="M15" s="230"/>
      <c r="N15" s="230"/>
      <c r="O15" s="230"/>
      <c r="P15" s="156" t="str">
        <f t="shared" si="1"/>
        <v/>
      </c>
      <c r="Q15" s="156" t="str">
        <f t="shared" si="2"/>
        <v/>
      </c>
      <c r="R15" s="156" t="str">
        <f t="shared" si="3"/>
        <v/>
      </c>
    </row>
    <row r="16" spans="1:24" ht="18" customHeight="1">
      <c r="A16" s="134">
        <v>5</v>
      </c>
      <c r="B16" s="136" t="s">
        <v>274</v>
      </c>
      <c r="C16" s="221">
        <v>5</v>
      </c>
      <c r="D16" s="222"/>
      <c r="E16" s="222"/>
      <c r="F16" s="222"/>
      <c r="G16" s="222"/>
      <c r="H16" s="222" t="s">
        <v>44</v>
      </c>
      <c r="I16" s="230" t="s">
        <v>44</v>
      </c>
      <c r="J16" s="222"/>
      <c r="K16" s="222"/>
      <c r="L16" s="230"/>
      <c r="M16" s="230"/>
      <c r="N16" s="230"/>
      <c r="O16" s="230"/>
      <c r="P16" s="156" t="str">
        <f t="shared" si="1"/>
        <v/>
      </c>
      <c r="Q16" s="156" t="str">
        <f t="shared" si="2"/>
        <v/>
      </c>
      <c r="R16" s="156" t="str">
        <f t="shared" si="3"/>
        <v/>
      </c>
    </row>
    <row r="17" spans="1:18" ht="18" customHeight="1">
      <c r="A17" s="134">
        <v>6</v>
      </c>
      <c r="B17" s="136" t="s">
        <v>275</v>
      </c>
      <c r="C17" s="221">
        <v>6</v>
      </c>
      <c r="D17" s="222"/>
      <c r="E17" s="222"/>
      <c r="F17" s="222"/>
      <c r="G17" s="222"/>
      <c r="H17" s="222" t="s">
        <v>44</v>
      </c>
      <c r="I17" s="230" t="s">
        <v>44</v>
      </c>
      <c r="J17" s="222"/>
      <c r="K17" s="222"/>
      <c r="L17" s="230"/>
      <c r="M17" s="230"/>
      <c r="N17" s="230"/>
      <c r="O17" s="230"/>
      <c r="P17" s="156" t="str">
        <f t="shared" si="1"/>
        <v/>
      </c>
      <c r="Q17" s="156" t="str">
        <f t="shared" si="2"/>
        <v/>
      </c>
      <c r="R17" s="156" t="str">
        <f t="shared" si="3"/>
        <v/>
      </c>
    </row>
    <row r="18" spans="1:18" ht="18" customHeight="1">
      <c r="A18" s="134">
        <v>7</v>
      </c>
      <c r="B18" s="136" t="s">
        <v>276</v>
      </c>
      <c r="C18" s="221">
        <v>7</v>
      </c>
      <c r="D18" s="222"/>
      <c r="E18" s="222"/>
      <c r="F18" s="222"/>
      <c r="G18" s="222"/>
      <c r="H18" s="222" t="s">
        <v>44</v>
      </c>
      <c r="I18" s="230" t="s">
        <v>44</v>
      </c>
      <c r="J18" s="222"/>
      <c r="K18" s="222"/>
      <c r="L18" s="230"/>
      <c r="M18" s="230"/>
      <c r="N18" s="230"/>
      <c r="O18" s="230"/>
      <c r="P18" s="156" t="str">
        <f t="shared" si="1"/>
        <v/>
      </c>
      <c r="Q18" s="156" t="str">
        <f t="shared" si="2"/>
        <v/>
      </c>
      <c r="R18" s="156" t="str">
        <f t="shared" si="3"/>
        <v/>
      </c>
    </row>
    <row r="19" spans="1:18" ht="18" customHeight="1">
      <c r="A19" s="134">
        <v>8</v>
      </c>
      <c r="B19" s="136" t="s">
        <v>277</v>
      </c>
      <c r="C19" s="221">
        <v>8</v>
      </c>
      <c r="D19" s="223"/>
      <c r="E19" s="223"/>
      <c r="F19" s="223"/>
      <c r="G19" s="223"/>
      <c r="H19" s="224"/>
      <c r="I19" s="231"/>
      <c r="J19" s="224"/>
      <c r="K19" s="229"/>
      <c r="L19" s="230"/>
      <c r="M19" s="230"/>
      <c r="N19" s="230"/>
      <c r="O19" s="230"/>
      <c r="P19" s="156" t="str">
        <f t="shared" si="1"/>
        <v/>
      </c>
      <c r="Q19" s="156" t="str">
        <f t="shared" si="2"/>
        <v/>
      </c>
      <c r="R19" s="156" t="str">
        <f t="shared" si="3"/>
        <v/>
      </c>
    </row>
    <row r="20" spans="1:18" ht="18" customHeight="1">
      <c r="A20" s="134">
        <v>9</v>
      </c>
      <c r="B20" s="136" t="s">
        <v>278</v>
      </c>
      <c r="C20" s="221">
        <v>9</v>
      </c>
      <c r="D20" s="225"/>
      <c r="E20" s="225"/>
      <c r="F20" s="225"/>
      <c r="G20" s="225"/>
      <c r="H20" s="222"/>
      <c r="I20" s="230"/>
      <c r="J20" s="222"/>
      <c r="K20" s="222"/>
      <c r="L20" s="230"/>
      <c r="M20" s="230"/>
      <c r="N20" s="230"/>
      <c r="O20" s="230"/>
      <c r="P20" s="156" t="str">
        <f t="shared" si="1"/>
        <v/>
      </c>
      <c r="Q20" s="156" t="str">
        <f t="shared" si="2"/>
        <v/>
      </c>
      <c r="R20" s="156" t="str">
        <f t="shared" si="3"/>
        <v/>
      </c>
    </row>
    <row r="21" spans="1:18" ht="18" customHeight="1">
      <c r="A21" s="134">
        <v>10</v>
      </c>
      <c r="B21" s="136" t="s">
        <v>279</v>
      </c>
      <c r="C21" s="221">
        <v>10</v>
      </c>
      <c r="D21" s="222"/>
      <c r="E21" s="222"/>
      <c r="F21" s="222"/>
      <c r="G21" s="222"/>
      <c r="H21" s="222"/>
      <c r="I21" s="230"/>
      <c r="J21" s="222"/>
      <c r="K21" s="222"/>
      <c r="L21" s="230"/>
      <c r="M21" s="230"/>
      <c r="N21" s="230"/>
      <c r="O21" s="230"/>
      <c r="P21" s="156" t="str">
        <f t="shared" si="1"/>
        <v/>
      </c>
      <c r="Q21" s="156" t="str">
        <f t="shared" si="2"/>
        <v/>
      </c>
      <c r="R21" s="156" t="str">
        <f t="shared" si="3"/>
        <v/>
      </c>
    </row>
    <row r="22" spans="1:18" ht="18" customHeight="1">
      <c r="A22" s="134">
        <v>11</v>
      </c>
      <c r="B22" s="136" t="s">
        <v>280</v>
      </c>
      <c r="C22" s="221">
        <v>11</v>
      </c>
      <c r="D22" s="222"/>
      <c r="E22" s="222"/>
      <c r="F22" s="222"/>
      <c r="G22" s="222"/>
      <c r="H22" s="222"/>
      <c r="I22" s="230"/>
      <c r="J22" s="222"/>
      <c r="K22" s="222"/>
      <c r="L22" s="230"/>
      <c r="M22" s="230"/>
      <c r="N22" s="230"/>
      <c r="O22" s="230"/>
      <c r="P22" s="156" t="str">
        <f t="shared" si="1"/>
        <v/>
      </c>
      <c r="Q22" s="156" t="str">
        <f t="shared" si="2"/>
        <v/>
      </c>
      <c r="R22" s="156" t="str">
        <f t="shared" si="3"/>
        <v/>
      </c>
    </row>
    <row r="23" spans="1:18" ht="18" customHeight="1">
      <c r="A23" s="134">
        <v>12</v>
      </c>
      <c r="B23" s="136" t="s">
        <v>281</v>
      </c>
      <c r="C23" s="221">
        <v>12</v>
      </c>
      <c r="D23" s="222"/>
      <c r="E23" s="222"/>
      <c r="F23" s="222"/>
      <c r="G23" s="222"/>
      <c r="H23" s="226"/>
      <c r="I23" s="232"/>
      <c r="J23" s="227"/>
      <c r="K23" s="222"/>
      <c r="L23" s="230"/>
      <c r="M23" s="230"/>
      <c r="N23" s="230"/>
      <c r="O23" s="230"/>
      <c r="P23" s="156" t="str">
        <f t="shared" si="1"/>
        <v/>
      </c>
      <c r="Q23" s="156" t="str">
        <f t="shared" si="2"/>
        <v/>
      </c>
      <c r="R23" s="156" t="str">
        <f t="shared" si="3"/>
        <v/>
      </c>
    </row>
    <row r="24" spans="1:18" ht="18" customHeight="1">
      <c r="A24" s="134">
        <v>13</v>
      </c>
      <c r="B24" s="136" t="s">
        <v>282</v>
      </c>
      <c r="C24" s="221">
        <v>13</v>
      </c>
      <c r="D24" s="222"/>
      <c r="E24" s="222"/>
      <c r="F24" s="222"/>
      <c r="G24" s="222"/>
      <c r="H24" s="226"/>
      <c r="I24" s="232"/>
      <c r="J24" s="222"/>
      <c r="K24" s="222"/>
      <c r="L24" s="230"/>
      <c r="M24" s="230"/>
      <c r="N24" s="230"/>
      <c r="O24" s="230"/>
      <c r="P24" s="156" t="str">
        <f t="shared" si="1"/>
        <v/>
      </c>
      <c r="Q24" s="156" t="str">
        <f t="shared" si="2"/>
        <v/>
      </c>
      <c r="R24" s="156" t="str">
        <f t="shared" si="3"/>
        <v/>
      </c>
    </row>
    <row r="25" spans="1:18" ht="18" customHeight="1">
      <c r="A25" s="134">
        <v>14</v>
      </c>
      <c r="B25" s="136" t="s">
        <v>283</v>
      </c>
      <c r="C25" s="221">
        <v>14</v>
      </c>
      <c r="D25" s="222"/>
      <c r="E25" s="222"/>
      <c r="F25" s="222"/>
      <c r="G25" s="222"/>
      <c r="H25" s="227"/>
      <c r="I25" s="233"/>
      <c r="J25" s="222"/>
      <c r="K25" s="222"/>
      <c r="L25" s="230"/>
      <c r="M25" s="230"/>
      <c r="N25" s="230"/>
      <c r="O25" s="230"/>
      <c r="P25" s="156" t="str">
        <f t="shared" si="1"/>
        <v/>
      </c>
      <c r="Q25" s="156" t="str">
        <f t="shared" si="2"/>
        <v/>
      </c>
      <c r="R25" s="156" t="str">
        <f t="shared" si="3"/>
        <v/>
      </c>
    </row>
    <row r="26" spans="1:18" ht="18" customHeight="1">
      <c r="A26" s="134">
        <v>15</v>
      </c>
      <c r="B26" s="136" t="s">
        <v>284</v>
      </c>
      <c r="C26" s="221">
        <v>15</v>
      </c>
      <c r="D26" s="222"/>
      <c r="E26" s="222"/>
      <c r="F26" s="222"/>
      <c r="G26" s="222"/>
      <c r="H26" s="222"/>
      <c r="I26" s="230"/>
      <c r="J26" s="222"/>
      <c r="K26" s="222"/>
      <c r="L26" s="230"/>
      <c r="M26" s="230"/>
      <c r="N26" s="230"/>
      <c r="O26" s="230"/>
      <c r="P26" s="156" t="str">
        <f t="shared" si="1"/>
        <v/>
      </c>
      <c r="Q26" s="156" t="str">
        <f t="shared" si="2"/>
        <v/>
      </c>
      <c r="R26" s="156" t="str">
        <f t="shared" si="3"/>
        <v/>
      </c>
    </row>
    <row r="27" spans="1:18" ht="18" customHeight="1">
      <c r="A27" s="134">
        <v>16</v>
      </c>
      <c r="B27" s="136" t="s">
        <v>285</v>
      </c>
      <c r="C27" s="221">
        <v>16</v>
      </c>
      <c r="D27" s="228"/>
      <c r="E27" s="228"/>
      <c r="F27" s="228"/>
      <c r="G27" s="228"/>
      <c r="H27" s="222"/>
      <c r="I27" s="230"/>
      <c r="J27" s="222"/>
      <c r="K27" s="222"/>
      <c r="L27" s="230"/>
      <c r="M27" s="230"/>
      <c r="N27" s="230"/>
      <c r="O27" s="230"/>
      <c r="P27" s="156" t="str">
        <f t="shared" si="1"/>
        <v/>
      </c>
      <c r="Q27" s="156" t="str">
        <f t="shared" si="2"/>
        <v/>
      </c>
      <c r="R27" s="156" t="str">
        <f t="shared" si="3"/>
        <v/>
      </c>
    </row>
    <row r="28" spans="1:18" ht="18" customHeight="1">
      <c r="A28" s="134">
        <v>17</v>
      </c>
      <c r="B28" s="136" t="s">
        <v>286</v>
      </c>
      <c r="C28" s="221">
        <v>17</v>
      </c>
      <c r="D28" s="222"/>
      <c r="E28" s="222"/>
      <c r="F28" s="222"/>
      <c r="G28" s="222"/>
      <c r="H28" s="222"/>
      <c r="I28" s="230"/>
      <c r="J28" s="222"/>
      <c r="K28" s="222"/>
      <c r="L28" s="230"/>
      <c r="M28" s="230"/>
      <c r="N28" s="230"/>
      <c r="O28" s="230"/>
      <c r="P28" s="156" t="str">
        <f t="shared" si="1"/>
        <v/>
      </c>
      <c r="Q28" s="156" t="str">
        <f t="shared" si="2"/>
        <v/>
      </c>
      <c r="R28" s="156" t="str">
        <f t="shared" si="3"/>
        <v/>
      </c>
    </row>
    <row r="29" spans="1:18" ht="18" customHeight="1">
      <c r="A29" s="134">
        <v>18</v>
      </c>
      <c r="B29" s="136" t="s">
        <v>287</v>
      </c>
      <c r="C29" s="221">
        <v>18</v>
      </c>
      <c r="D29" s="228"/>
      <c r="E29" s="228"/>
      <c r="F29" s="228"/>
      <c r="G29" s="228"/>
      <c r="H29" s="222"/>
      <c r="I29" s="230"/>
      <c r="J29" s="222"/>
      <c r="K29" s="222"/>
      <c r="L29" s="230"/>
      <c r="M29" s="230"/>
      <c r="N29" s="230"/>
      <c r="O29" s="230"/>
      <c r="P29" s="156" t="str">
        <f t="shared" si="1"/>
        <v/>
      </c>
      <c r="Q29" s="156" t="str">
        <f t="shared" si="2"/>
        <v/>
      </c>
      <c r="R29" s="156" t="str">
        <f t="shared" si="3"/>
        <v/>
      </c>
    </row>
    <row r="30" spans="1:18" ht="18" customHeight="1">
      <c r="A30" s="134">
        <v>19</v>
      </c>
      <c r="B30" s="136" t="s">
        <v>288</v>
      </c>
      <c r="C30" s="221">
        <v>19</v>
      </c>
      <c r="D30" s="229"/>
      <c r="E30" s="229"/>
      <c r="F30" s="229"/>
      <c r="G30" s="229"/>
      <c r="H30" s="222"/>
      <c r="I30" s="230"/>
      <c r="J30" s="222"/>
      <c r="K30" s="222"/>
      <c r="L30" s="230"/>
      <c r="M30" s="230"/>
      <c r="N30" s="230"/>
      <c r="O30" s="230"/>
      <c r="P30" s="156" t="str">
        <f t="shared" si="1"/>
        <v/>
      </c>
      <c r="Q30" s="156" t="str">
        <f t="shared" si="2"/>
        <v/>
      </c>
      <c r="R30" s="156" t="str">
        <f t="shared" si="3"/>
        <v/>
      </c>
    </row>
    <row r="31" spans="1:18" ht="18" customHeight="1">
      <c r="A31" s="134">
        <v>20</v>
      </c>
      <c r="B31" s="136" t="s">
        <v>289</v>
      </c>
      <c r="C31" s="221">
        <v>20</v>
      </c>
      <c r="D31" s="222"/>
      <c r="E31" s="222"/>
      <c r="F31" s="222"/>
      <c r="G31" s="222"/>
      <c r="H31" s="222"/>
      <c r="I31" s="230"/>
      <c r="J31" s="222"/>
      <c r="K31" s="222"/>
      <c r="L31" s="230"/>
      <c r="M31" s="230"/>
      <c r="N31" s="230"/>
      <c r="O31" s="230"/>
      <c r="P31" s="156" t="str">
        <f t="shared" si="1"/>
        <v/>
      </c>
      <c r="Q31" s="156" t="str">
        <f t="shared" si="2"/>
        <v/>
      </c>
      <c r="R31" s="156" t="str">
        <f t="shared" si="3"/>
        <v/>
      </c>
    </row>
    <row r="32" spans="1:18" ht="18" customHeight="1">
      <c r="A32" s="134">
        <v>21</v>
      </c>
      <c r="B32" s="136" t="s">
        <v>290</v>
      </c>
      <c r="C32" s="221">
        <v>21</v>
      </c>
      <c r="D32" s="222"/>
      <c r="E32" s="222"/>
      <c r="F32" s="222"/>
      <c r="G32" s="222"/>
      <c r="H32" s="222"/>
      <c r="I32" s="230"/>
      <c r="J32" s="222"/>
      <c r="K32" s="222"/>
      <c r="L32" s="230"/>
      <c r="M32" s="230"/>
      <c r="N32" s="230"/>
      <c r="O32" s="230"/>
      <c r="P32" s="156" t="str">
        <f t="shared" si="1"/>
        <v/>
      </c>
      <c r="Q32" s="156" t="str">
        <f t="shared" si="2"/>
        <v/>
      </c>
      <c r="R32" s="156" t="str">
        <f t="shared" si="3"/>
        <v/>
      </c>
    </row>
    <row r="33" spans="1:18" ht="18" customHeight="1">
      <c r="A33" s="134">
        <v>22</v>
      </c>
      <c r="B33" s="136" t="s">
        <v>291</v>
      </c>
      <c r="C33" s="221">
        <v>22</v>
      </c>
      <c r="D33" s="222"/>
      <c r="E33" s="222"/>
      <c r="F33" s="222"/>
      <c r="G33" s="222"/>
      <c r="H33" s="222"/>
      <c r="I33" s="230"/>
      <c r="J33" s="222"/>
      <c r="K33" s="222"/>
      <c r="L33" s="230"/>
      <c r="M33" s="230"/>
      <c r="N33" s="230"/>
      <c r="O33" s="230"/>
      <c r="P33" s="156" t="str">
        <f t="shared" si="1"/>
        <v/>
      </c>
      <c r="Q33" s="156" t="str">
        <f t="shared" si="2"/>
        <v/>
      </c>
      <c r="R33" s="156" t="str">
        <f t="shared" si="3"/>
        <v/>
      </c>
    </row>
    <row r="34" spans="1:18" ht="18" customHeight="1">
      <c r="A34" s="134">
        <v>23</v>
      </c>
      <c r="B34" s="136" t="s">
        <v>292</v>
      </c>
      <c r="C34" s="221">
        <v>23</v>
      </c>
      <c r="D34" s="222"/>
      <c r="E34" s="222"/>
      <c r="F34" s="222"/>
      <c r="G34" s="222"/>
      <c r="H34" s="222"/>
      <c r="I34" s="230"/>
      <c r="J34" s="222"/>
      <c r="K34" s="222"/>
      <c r="L34" s="230"/>
      <c r="M34" s="230"/>
      <c r="N34" s="230"/>
      <c r="O34" s="230"/>
      <c r="P34" s="156" t="str">
        <f t="shared" si="1"/>
        <v/>
      </c>
      <c r="Q34" s="156" t="str">
        <f t="shared" si="2"/>
        <v/>
      </c>
      <c r="R34" s="156" t="str">
        <f t="shared" si="3"/>
        <v/>
      </c>
    </row>
    <row r="35" spans="1:18" ht="31.5">
      <c r="A35" s="134">
        <v>24</v>
      </c>
      <c r="B35" s="220" t="s">
        <v>350</v>
      </c>
      <c r="C35" s="221">
        <v>24</v>
      </c>
      <c r="D35" s="222"/>
      <c r="E35" s="222"/>
      <c r="F35" s="222"/>
      <c r="G35" s="222"/>
      <c r="H35" s="222"/>
      <c r="I35" s="230"/>
      <c r="J35" s="222"/>
      <c r="K35" s="222"/>
      <c r="L35" s="230"/>
      <c r="M35" s="230"/>
      <c r="N35" s="230"/>
      <c r="O35" s="230"/>
      <c r="P35" s="156" t="str">
        <f t="shared" si="1"/>
        <v/>
      </c>
      <c r="Q35" s="156" t="str">
        <f t="shared" si="2"/>
        <v/>
      </c>
      <c r="R35" s="156" t="str">
        <f t="shared" si="3"/>
        <v/>
      </c>
    </row>
    <row r="36" spans="1:18" ht="18" customHeight="1">
      <c r="A36" s="134">
        <v>25</v>
      </c>
      <c r="B36" s="136" t="s">
        <v>293</v>
      </c>
      <c r="C36" s="221">
        <v>25</v>
      </c>
      <c r="D36" s="222"/>
      <c r="E36" s="222"/>
      <c r="F36" s="222"/>
      <c r="G36" s="222"/>
      <c r="H36" s="222"/>
      <c r="I36" s="230"/>
      <c r="J36" s="222"/>
      <c r="K36" s="222"/>
      <c r="L36" s="230"/>
      <c r="M36" s="230"/>
      <c r="N36" s="230"/>
      <c r="O36" s="230"/>
      <c r="P36" s="156" t="str">
        <f t="shared" si="1"/>
        <v/>
      </c>
      <c r="Q36" s="156" t="str">
        <f t="shared" si="2"/>
        <v/>
      </c>
      <c r="R36" s="156" t="str">
        <f t="shared" si="3"/>
        <v/>
      </c>
    </row>
    <row r="37" spans="1:18" ht="18" customHeight="1">
      <c r="A37" s="134">
        <v>26</v>
      </c>
      <c r="B37" s="136" t="s">
        <v>294</v>
      </c>
      <c r="C37" s="221">
        <v>26</v>
      </c>
      <c r="D37" s="222"/>
      <c r="E37" s="222"/>
      <c r="F37" s="222"/>
      <c r="G37" s="222"/>
      <c r="H37" s="222"/>
      <c r="I37" s="230"/>
      <c r="J37" s="222"/>
      <c r="K37" s="222"/>
      <c r="L37" s="230"/>
      <c r="M37" s="230"/>
      <c r="N37" s="230"/>
      <c r="O37" s="230"/>
      <c r="P37" s="156" t="str">
        <f t="shared" si="1"/>
        <v/>
      </c>
      <c r="Q37" s="156" t="str">
        <f t="shared" si="2"/>
        <v/>
      </c>
      <c r="R37" s="156" t="str">
        <f t="shared" si="3"/>
        <v/>
      </c>
    </row>
    <row r="38" spans="1:18" ht="18" customHeight="1">
      <c r="A38" s="134">
        <v>27</v>
      </c>
      <c r="B38" s="136" t="s">
        <v>295</v>
      </c>
      <c r="C38" s="221">
        <v>27</v>
      </c>
      <c r="D38" s="222"/>
      <c r="E38" s="222"/>
      <c r="F38" s="222"/>
      <c r="G38" s="222"/>
      <c r="H38" s="222"/>
      <c r="I38" s="230"/>
      <c r="J38" s="222"/>
      <c r="K38" s="222"/>
      <c r="L38" s="230"/>
      <c r="M38" s="230"/>
      <c r="N38" s="230"/>
      <c r="O38" s="230"/>
      <c r="P38" s="156" t="str">
        <f t="shared" si="1"/>
        <v/>
      </c>
      <c r="Q38" s="156" t="str">
        <f t="shared" si="2"/>
        <v/>
      </c>
      <c r="R38" s="156" t="str">
        <f t="shared" si="3"/>
        <v/>
      </c>
    </row>
    <row r="39" spans="1:18" ht="18" customHeight="1">
      <c r="A39" s="134">
        <v>28</v>
      </c>
      <c r="B39" s="136" t="s">
        <v>296</v>
      </c>
      <c r="C39" s="221">
        <v>28</v>
      </c>
      <c r="D39" s="222"/>
      <c r="E39" s="222"/>
      <c r="F39" s="222"/>
      <c r="G39" s="222"/>
      <c r="H39" s="222"/>
      <c r="I39" s="230"/>
      <c r="J39" s="222"/>
      <c r="K39" s="222"/>
      <c r="L39" s="230"/>
      <c r="M39" s="230"/>
      <c r="N39" s="230"/>
      <c r="O39" s="230"/>
      <c r="P39" s="156" t="str">
        <f t="shared" si="1"/>
        <v/>
      </c>
      <c r="Q39" s="156" t="str">
        <f t="shared" si="2"/>
        <v/>
      </c>
      <c r="R39" s="156" t="str">
        <f t="shared" si="3"/>
        <v/>
      </c>
    </row>
    <row r="40" spans="1:18" ht="18" customHeight="1">
      <c r="A40" s="134">
        <v>29</v>
      </c>
      <c r="B40" s="136" t="s">
        <v>297</v>
      </c>
      <c r="C40" s="221">
        <v>29</v>
      </c>
      <c r="D40" s="222"/>
      <c r="E40" s="222"/>
      <c r="F40" s="222"/>
      <c r="G40" s="222"/>
      <c r="H40" s="222"/>
      <c r="I40" s="230"/>
      <c r="J40" s="222"/>
      <c r="K40" s="222"/>
      <c r="L40" s="230"/>
      <c r="M40" s="230"/>
      <c r="N40" s="230"/>
      <c r="O40" s="230"/>
      <c r="P40" s="156" t="str">
        <f t="shared" si="1"/>
        <v/>
      </c>
      <c r="Q40" s="156" t="str">
        <f t="shared" si="2"/>
        <v/>
      </c>
      <c r="R40" s="156" t="str">
        <f t="shared" si="3"/>
        <v/>
      </c>
    </row>
    <row r="41" spans="1:18" ht="18" customHeight="1">
      <c r="A41" s="134">
        <v>30</v>
      </c>
      <c r="B41" s="136" t="s">
        <v>298</v>
      </c>
      <c r="C41" s="221">
        <v>30</v>
      </c>
      <c r="D41" s="222"/>
      <c r="E41" s="222"/>
      <c r="F41" s="222"/>
      <c r="G41" s="222"/>
      <c r="H41" s="222"/>
      <c r="I41" s="230"/>
      <c r="J41" s="222"/>
      <c r="K41" s="222"/>
      <c r="L41" s="230"/>
      <c r="M41" s="230"/>
      <c r="N41" s="230"/>
      <c r="O41" s="230"/>
      <c r="P41" s="156" t="str">
        <f t="shared" si="1"/>
        <v/>
      </c>
      <c r="Q41" s="156" t="str">
        <f t="shared" si="2"/>
        <v/>
      </c>
      <c r="R41" s="156" t="str">
        <f t="shared" si="3"/>
        <v/>
      </c>
    </row>
    <row r="42" spans="1:18" ht="18" customHeight="1">
      <c r="A42" s="134">
        <v>31</v>
      </c>
      <c r="B42" s="136" t="s">
        <v>299</v>
      </c>
      <c r="C42" s="221">
        <v>31</v>
      </c>
      <c r="D42" s="222"/>
      <c r="E42" s="222"/>
      <c r="F42" s="222"/>
      <c r="G42" s="222"/>
      <c r="H42" s="222"/>
      <c r="I42" s="230"/>
      <c r="J42" s="222"/>
      <c r="K42" s="222"/>
      <c r="L42" s="230"/>
      <c r="M42" s="230"/>
      <c r="N42" s="230"/>
      <c r="O42" s="230"/>
      <c r="P42" s="156" t="str">
        <f t="shared" si="1"/>
        <v/>
      </c>
      <c r="Q42" s="156" t="str">
        <f t="shared" si="2"/>
        <v/>
      </c>
      <c r="R42" s="156" t="str">
        <f t="shared" si="3"/>
        <v/>
      </c>
    </row>
    <row r="43" spans="1:18" ht="18" customHeight="1">
      <c r="A43" s="147"/>
      <c r="B43" s="147" t="s">
        <v>264</v>
      </c>
      <c r="C43" s="323">
        <v>32</v>
      </c>
      <c r="D43" s="148">
        <f>+SUM(D12:D42)</f>
        <v>0</v>
      </c>
      <c r="E43" s="148">
        <f t="shared" ref="E43:O43" si="4">+SUM(E12:E42)</f>
        <v>0</v>
      </c>
      <c r="F43" s="148">
        <f t="shared" si="4"/>
        <v>0</v>
      </c>
      <c r="G43" s="148">
        <f t="shared" si="4"/>
        <v>0</v>
      </c>
      <c r="H43" s="148">
        <f t="shared" si="4"/>
        <v>0</v>
      </c>
      <c r="I43" s="234">
        <f t="shared" si="4"/>
        <v>0</v>
      </c>
      <c r="J43" s="148">
        <f t="shared" si="4"/>
        <v>0</v>
      </c>
      <c r="K43" s="148">
        <f t="shared" si="4"/>
        <v>0</v>
      </c>
      <c r="L43" s="234">
        <f t="shared" si="4"/>
        <v>0</v>
      </c>
      <c r="M43" s="234">
        <f t="shared" si="4"/>
        <v>0</v>
      </c>
      <c r="N43" s="234">
        <f t="shared" si="4"/>
        <v>0</v>
      </c>
      <c r="O43" s="234">
        <f t="shared" si="4"/>
        <v>0</v>
      </c>
      <c r="P43" s="156"/>
    </row>
    <row r="44" spans="1:18" s="140" customFormat="1" ht="16.5" customHeight="1">
      <c r="A44" s="138"/>
      <c r="B44" s="139"/>
      <c r="C44" s="324"/>
      <c r="D44" s="137" t="str">
        <f>IF(D43=i04d4a!D28,"","ДҮН ЗӨРҮҮТЭЙ БАЙНА")</f>
        <v/>
      </c>
      <c r="E44" s="137" t="str">
        <f>IF(E43=i04d4a!D9,"","ДҮН ЗӨРҮҮТЭЙ БАЙНА")</f>
        <v/>
      </c>
      <c r="F44" s="137" t="str">
        <f>IF(F43=(i04d4a!D22+i04d4a!D25),"","ДҮН ЗӨРҮҮТЭЙ БАЙНА")</f>
        <v/>
      </c>
      <c r="G44" s="137" t="str">
        <f>IF(G43=i04d4a!D19,"","ДҮН ЗӨРҮҮТЭЙ БАЙНА")</f>
        <v/>
      </c>
      <c r="H44" s="137" t="str">
        <f>IF(H43='i04137'!C39,"","ДҮН ЗӨРҮҮТЭЙ БАЙНА")</f>
        <v/>
      </c>
      <c r="I44" s="137" t="str">
        <f>IF(I43='i04137'!D39,"","ДҮН ЗӨРҮҮТЭЙ БАЙНА")</f>
        <v/>
      </c>
      <c r="J44" s="137" t="str">
        <f>IF(J43='i04137'!E39,"","ДҮН ЗӨРҮҮТЭЙ БАЙНА")</f>
        <v/>
      </c>
      <c r="K44" s="169" t="str">
        <f>IF(K43=SUM(i04d4b!D7-'i04137'!E39,i04d4b!D10:D14,SUMIF(i04d4b!D19:D23,"&gt;0",i04d4b!D19:D23)), "-","дүн зөрүүтэй байна")</f>
        <v>-</v>
      </c>
      <c r="N44" s="159"/>
      <c r="R44" s="165"/>
    </row>
    <row r="45" spans="1:18" s="140" customFormat="1" ht="16.5" customHeight="1">
      <c r="A45" s="138"/>
      <c r="C45" s="324"/>
      <c r="D45" s="141">
        <f>+D43-i04d4a!D28</f>
        <v>0</v>
      </c>
      <c r="E45" s="142">
        <f>+E43-i04d4a!D9</f>
        <v>0</v>
      </c>
      <c r="F45" s="142">
        <f>+F43-i04d4a!D22-i04d4a!D25</f>
        <v>0</v>
      </c>
      <c r="G45" s="142">
        <f>+G43-i04d4a!D19</f>
        <v>0</v>
      </c>
      <c r="H45" s="142">
        <f>+H43-'i04137'!C39</f>
        <v>0</v>
      </c>
      <c r="I45" s="142">
        <f>+I43-'i04137'!D39</f>
        <v>0</v>
      </c>
      <c r="J45" s="142">
        <f>+J43-'i04137'!E39</f>
        <v>0</v>
      </c>
      <c r="N45" s="159"/>
      <c r="R45" s="165"/>
    </row>
    <row r="46" spans="1:18" s="140" customFormat="1" ht="16.5" customHeight="1">
      <c r="A46" s="138"/>
      <c r="B46" s="279" t="s">
        <v>367</v>
      </c>
      <c r="C46" s="280"/>
      <c r="D46" s="280"/>
      <c r="E46" s="280"/>
      <c r="F46" s="280"/>
      <c r="G46" s="280"/>
      <c r="H46" s="280"/>
      <c r="I46" s="142"/>
      <c r="J46" s="142"/>
      <c r="K46" s="169"/>
      <c r="N46" s="159"/>
      <c r="R46" s="165"/>
    </row>
    <row r="47" spans="1:18" s="140" customFormat="1" ht="16.5" customHeight="1">
      <c r="A47" s="138"/>
      <c r="B47" s="280"/>
      <c r="C47" s="280"/>
      <c r="D47" s="280"/>
      <c r="E47" s="280"/>
      <c r="F47" s="280"/>
      <c r="G47" s="280"/>
      <c r="H47" s="280"/>
      <c r="I47" s="142"/>
      <c r="J47" s="142"/>
      <c r="K47" s="169"/>
      <c r="N47" s="159"/>
      <c r="R47" s="165"/>
    </row>
    <row r="48" spans="1:18" s="140" customFormat="1" ht="16.5" customHeight="1">
      <c r="A48" s="138"/>
      <c r="B48" s="280"/>
      <c r="C48" s="280"/>
      <c r="D48" s="280"/>
      <c r="E48" s="280"/>
      <c r="F48" s="280"/>
      <c r="G48" s="280"/>
      <c r="H48" s="280"/>
      <c r="I48" s="142"/>
      <c r="J48" s="142"/>
      <c r="K48" s="169"/>
      <c r="N48" s="159"/>
      <c r="R48" s="165"/>
    </row>
    <row r="49" spans="1:18" s="140" customFormat="1" ht="16.5" customHeight="1">
      <c r="A49" s="138"/>
      <c r="B49" s="280"/>
      <c r="C49" s="280"/>
      <c r="D49" s="280"/>
      <c r="E49" s="280"/>
      <c r="F49" s="280"/>
      <c r="G49" s="280"/>
      <c r="H49" s="280"/>
      <c r="I49" s="142"/>
      <c r="J49" s="142"/>
      <c r="K49" s="169"/>
      <c r="N49" s="159"/>
      <c r="R49" s="165"/>
    </row>
    <row r="50" spans="1:18" s="140" customFormat="1" ht="16.5" customHeight="1">
      <c r="A50" s="138"/>
      <c r="B50" s="280"/>
      <c r="C50" s="280"/>
      <c r="D50" s="280"/>
      <c r="E50" s="280"/>
      <c r="F50" s="280"/>
      <c r="G50" s="280"/>
      <c r="H50" s="280"/>
      <c r="I50" s="142"/>
      <c r="J50" s="142"/>
      <c r="K50" s="169"/>
      <c r="N50" s="159"/>
      <c r="R50" s="165"/>
    </row>
    <row r="51" spans="1:18" s="140" customFormat="1" ht="16.5" customHeight="1">
      <c r="A51" s="138"/>
      <c r="B51" s="280"/>
      <c r="C51" s="280"/>
      <c r="D51" s="280"/>
      <c r="E51" s="280"/>
      <c r="F51" s="280"/>
      <c r="G51" s="280"/>
      <c r="H51" s="280"/>
      <c r="I51" s="142"/>
      <c r="J51" s="142"/>
      <c r="K51" s="169"/>
      <c r="N51" s="159"/>
      <c r="R51" s="165"/>
    </row>
    <row r="52" spans="1:18" s="140" customFormat="1" ht="21.75" customHeight="1">
      <c r="A52" s="138"/>
      <c r="B52" s="280"/>
      <c r="C52" s="280"/>
      <c r="D52" s="280"/>
      <c r="E52" s="280"/>
      <c r="F52" s="280"/>
      <c r="G52" s="280"/>
      <c r="H52" s="280"/>
      <c r="I52" s="142"/>
      <c r="J52" s="142"/>
      <c r="K52" s="169"/>
      <c r="N52" s="159"/>
      <c r="R52" s="165"/>
    </row>
    <row r="53" spans="1:18" s="140" customFormat="1" ht="4.5" customHeight="1">
      <c r="A53" s="138"/>
      <c r="B53" s="280"/>
      <c r="C53" s="280"/>
      <c r="D53" s="280"/>
      <c r="E53" s="280"/>
      <c r="F53" s="280"/>
      <c r="G53" s="280"/>
      <c r="H53" s="280"/>
      <c r="I53" s="142"/>
      <c r="J53" s="142"/>
      <c r="K53" s="169"/>
      <c r="N53" s="159"/>
      <c r="R53" s="165"/>
    </row>
    <row r="54" spans="1:18" s="140" customFormat="1" ht="16.5" hidden="1" customHeight="1">
      <c r="A54" s="138"/>
      <c r="B54" s="280"/>
      <c r="C54" s="280"/>
      <c r="D54" s="280"/>
      <c r="E54" s="280"/>
      <c r="F54" s="280"/>
      <c r="G54" s="280"/>
      <c r="H54" s="280"/>
      <c r="I54" s="142"/>
      <c r="J54" s="142"/>
      <c r="K54" s="169"/>
      <c r="N54" s="159"/>
      <c r="R54" s="165"/>
    </row>
    <row r="55" spans="1:18" s="140" customFormat="1" ht="16.5" customHeight="1">
      <c r="A55" s="138"/>
      <c r="C55" s="324"/>
      <c r="D55" s="141"/>
      <c r="E55" s="142"/>
      <c r="F55" s="142"/>
      <c r="G55" s="142"/>
      <c r="H55" s="142"/>
      <c r="I55" s="142"/>
      <c r="J55" s="142"/>
      <c r="K55" s="169"/>
      <c r="N55" s="159"/>
      <c r="R55" s="165"/>
    </row>
    <row r="56" spans="1:18" ht="16.5" customHeight="1">
      <c r="A56" s="131"/>
      <c r="B56" s="131" t="str">
        <f>+i04d4a!B64</f>
        <v>тамга тэмдэг</v>
      </c>
      <c r="D56" s="131"/>
      <c r="E56" s="131"/>
      <c r="F56" s="131"/>
      <c r="K56" s="142"/>
      <c r="N56" s="158"/>
    </row>
    <row r="57" spans="1:18" ht="16.5" customHeight="1">
      <c r="A57" s="131"/>
      <c r="B57" s="131"/>
      <c r="D57" s="131"/>
      <c r="E57" s="131"/>
      <c r="F57" s="131"/>
      <c r="N57" s="158"/>
    </row>
    <row r="58" spans="1:18" ht="16.5" customHeight="1">
      <c r="A58" s="131"/>
      <c r="B58" s="131" t="str">
        <f>+i04d4a!B66</f>
        <v xml:space="preserve">ТАЙЛАН ГАРГАСАН:    </v>
      </c>
      <c r="D58" s="131"/>
      <c r="E58" s="131"/>
      <c r="F58" s="131"/>
      <c r="N58" s="158"/>
    </row>
    <row r="59" spans="1:18" ht="16.5" customHeight="1">
      <c r="A59" s="131"/>
      <c r="B59" s="131"/>
      <c r="D59" s="131"/>
      <c r="E59" s="131"/>
      <c r="F59" s="131"/>
      <c r="N59" s="158"/>
    </row>
    <row r="60" spans="1:18" ht="16.5" customHeight="1">
      <c r="A60" s="131"/>
      <c r="B60" s="143" t="str">
        <f>+i04d4a!B68</f>
        <v xml:space="preserve"> Гүйцэтгэх захирал</v>
      </c>
      <c r="E60" s="131" t="str">
        <f>+i04d4a!C68</f>
        <v xml:space="preserve">/…………………./   </v>
      </c>
      <c r="F60" s="131" t="str">
        <f>+i04d4a!D68</f>
        <v>/............................../</v>
      </c>
      <c r="N60" s="158"/>
    </row>
    <row r="61" spans="1:18" ht="16.5" customHeight="1">
      <c r="A61" s="131"/>
      <c r="B61" s="143"/>
      <c r="E61" s="131"/>
      <c r="F61" s="131"/>
      <c r="N61" s="158"/>
    </row>
    <row r="62" spans="1:18" ht="16.5" customHeight="1">
      <c r="A62" s="131"/>
      <c r="B62" s="143" t="str">
        <f>+i04d4a!B70</f>
        <v xml:space="preserve"> Ерөнхий нягтлан бодогч  </v>
      </c>
      <c r="E62" s="131" t="str">
        <f>+i04d4a!C70</f>
        <v xml:space="preserve">/…………………./   </v>
      </c>
      <c r="F62" s="131" t="str">
        <f>+i04d4a!D70</f>
        <v>/............................../</v>
      </c>
      <c r="N62" s="158"/>
    </row>
    <row r="63" spans="1:18" ht="16.5" customHeight="1">
      <c r="A63" s="131"/>
      <c r="B63" s="143"/>
      <c r="E63" s="131"/>
      <c r="F63" s="131"/>
      <c r="N63" s="158"/>
    </row>
    <row r="64" spans="1:18" ht="16.5" customHeight="1">
      <c r="A64" s="131"/>
      <c r="B64" s="143" t="str">
        <f>+i04d4a!B72</f>
        <v>.........................................................</v>
      </c>
      <c r="E64" s="131" t="str">
        <f>+i04d4a!C72</f>
        <v xml:space="preserve">/…………………./   </v>
      </c>
      <c r="F64" s="131" t="str">
        <f>+i04d4a!D72</f>
        <v>/............................../</v>
      </c>
      <c r="N64" s="158"/>
    </row>
    <row r="65" spans="1:14" ht="16.5" customHeight="1">
      <c r="A65" s="131"/>
      <c r="B65" s="132"/>
      <c r="N65" s="158"/>
    </row>
    <row r="66" spans="1:14" ht="16.5" customHeight="1">
      <c r="A66" s="131"/>
      <c r="B66" s="132"/>
      <c r="N66" s="158"/>
    </row>
    <row r="67" spans="1:14" ht="16.5" customHeight="1">
      <c r="A67" s="131"/>
      <c r="B67" s="132"/>
      <c r="N67" s="158"/>
    </row>
    <row r="68" spans="1:14" ht="16.5" customHeight="1">
      <c r="A68" s="131"/>
      <c r="B68" s="132"/>
      <c r="N68" s="158"/>
    </row>
    <row r="69" spans="1:14" ht="16.5" customHeight="1">
      <c r="A69" s="131"/>
      <c r="B69" s="132"/>
      <c r="N69" s="158"/>
    </row>
    <row r="70" spans="1:14" ht="16.5" customHeight="1">
      <c r="A70" s="131"/>
      <c r="B70" s="132"/>
      <c r="N70" s="158"/>
    </row>
    <row r="71" spans="1:14" ht="16.5" customHeight="1">
      <c r="A71" s="131"/>
      <c r="B71" s="132"/>
      <c r="N71" s="158"/>
    </row>
    <row r="72" spans="1:14" ht="16.5" customHeight="1">
      <c r="A72" s="131"/>
      <c r="B72" s="132"/>
      <c r="N72" s="158"/>
    </row>
    <row r="73" spans="1:14" ht="16.5" customHeight="1">
      <c r="A73" s="131"/>
      <c r="B73" s="132"/>
      <c r="N73" s="158"/>
    </row>
    <row r="74" spans="1:14" ht="16.5" customHeight="1">
      <c r="A74" s="131"/>
      <c r="B74" s="132"/>
      <c r="N74" s="158"/>
    </row>
    <row r="75" spans="1:14" ht="16.5" customHeight="1">
      <c r="A75" s="131"/>
      <c r="B75" s="132"/>
      <c r="N75" s="158"/>
    </row>
    <row r="76" spans="1:14" ht="16.5" customHeight="1">
      <c r="A76" s="131"/>
      <c r="B76" s="132"/>
      <c r="N76" s="158"/>
    </row>
    <row r="77" spans="1:14" ht="16.5" customHeight="1">
      <c r="A77" s="131"/>
      <c r="B77" s="132"/>
      <c r="N77" s="158"/>
    </row>
    <row r="78" spans="1:14" ht="16.5" customHeight="1">
      <c r="A78" s="131"/>
      <c r="B78" s="132"/>
      <c r="N78" s="158"/>
    </row>
    <row r="79" spans="1:14" ht="16.5" customHeight="1">
      <c r="A79" s="131"/>
      <c r="B79" s="132"/>
      <c r="N79" s="158"/>
    </row>
    <row r="80" spans="1:14" ht="16.5" customHeight="1">
      <c r="A80" s="131"/>
      <c r="B80" s="132"/>
      <c r="N80" s="158"/>
    </row>
    <row r="81" spans="1:14" ht="16.5" customHeight="1">
      <c r="A81" s="131"/>
      <c r="B81" s="132"/>
      <c r="N81" s="158"/>
    </row>
    <row r="82" spans="1:14" ht="16.5" customHeight="1">
      <c r="A82" s="131"/>
      <c r="B82" s="132"/>
      <c r="N82" s="158"/>
    </row>
    <row r="83" spans="1:14" ht="16.5" customHeight="1">
      <c r="A83" s="131"/>
      <c r="B83" s="132"/>
      <c r="N83" s="158"/>
    </row>
    <row r="84" spans="1:14" ht="16.5" customHeight="1">
      <c r="A84" s="131"/>
      <c r="B84" s="132"/>
      <c r="N84" s="158"/>
    </row>
    <row r="85" spans="1:14" ht="16.5" customHeight="1">
      <c r="A85" s="131"/>
      <c r="B85" s="132"/>
      <c r="N85" s="158"/>
    </row>
    <row r="86" spans="1:14" ht="16.5" customHeight="1">
      <c r="A86" s="131"/>
      <c r="B86" s="132"/>
      <c r="N86" s="158"/>
    </row>
    <row r="87" spans="1:14" ht="16.5" customHeight="1">
      <c r="A87" s="131"/>
      <c r="B87" s="132"/>
      <c r="N87" s="158"/>
    </row>
    <row r="88" spans="1:14" ht="16.5" customHeight="1">
      <c r="A88" s="131"/>
      <c r="B88" s="132"/>
      <c r="N88" s="158"/>
    </row>
    <row r="89" spans="1:14" ht="16.5" customHeight="1">
      <c r="A89" s="131"/>
      <c r="B89" s="132"/>
      <c r="N89" s="158"/>
    </row>
    <row r="90" spans="1:14" ht="16.5" customHeight="1">
      <c r="A90" s="131"/>
      <c r="B90" s="132"/>
      <c r="N90" s="158"/>
    </row>
    <row r="91" spans="1:14" ht="16.5" customHeight="1">
      <c r="A91" s="131"/>
      <c r="B91" s="132"/>
      <c r="N91" s="158"/>
    </row>
    <row r="92" spans="1:14" ht="16.5" customHeight="1">
      <c r="A92" s="131"/>
      <c r="B92" s="132"/>
      <c r="N92" s="158"/>
    </row>
    <row r="93" spans="1:14" ht="16.5" customHeight="1">
      <c r="A93" s="131"/>
      <c r="B93" s="132"/>
      <c r="N93" s="158"/>
    </row>
    <row r="94" spans="1:14" ht="16.5" customHeight="1">
      <c r="A94" s="131"/>
      <c r="B94" s="132"/>
      <c r="N94" s="158"/>
    </row>
    <row r="95" spans="1:14" ht="16.5" customHeight="1">
      <c r="A95" s="131"/>
      <c r="B95" s="132"/>
      <c r="N95" s="158"/>
    </row>
    <row r="96" spans="1:14" ht="16.5" customHeight="1">
      <c r="A96" s="131"/>
      <c r="B96" s="132"/>
      <c r="N96" s="158"/>
    </row>
    <row r="97" spans="1:14" ht="16.5" customHeight="1">
      <c r="A97" s="131"/>
      <c r="B97" s="132"/>
      <c r="N97" s="158"/>
    </row>
    <row r="98" spans="1:14" ht="16.5" customHeight="1">
      <c r="A98" s="131"/>
      <c r="B98" s="132"/>
      <c r="N98" s="158"/>
    </row>
    <row r="99" spans="1:14" ht="16.5" customHeight="1">
      <c r="A99" s="131"/>
      <c r="B99" s="132"/>
      <c r="N99" s="158"/>
    </row>
    <row r="100" spans="1:14" ht="16.5" customHeight="1">
      <c r="A100" s="131"/>
      <c r="B100" s="132"/>
      <c r="N100" s="158"/>
    </row>
    <row r="101" spans="1:14" ht="16.5" customHeight="1">
      <c r="A101" s="131"/>
      <c r="B101" s="132"/>
      <c r="N101" s="158"/>
    </row>
    <row r="102" spans="1:14" ht="16.5" customHeight="1">
      <c r="A102" s="131"/>
      <c r="B102" s="132"/>
      <c r="N102" s="158"/>
    </row>
    <row r="103" spans="1:14" ht="16.5" customHeight="1">
      <c r="A103" s="131"/>
      <c r="B103" s="132"/>
      <c r="N103" s="158"/>
    </row>
    <row r="104" spans="1:14" ht="16.5" customHeight="1">
      <c r="A104" s="131"/>
      <c r="B104" s="132"/>
      <c r="N104" s="158"/>
    </row>
    <row r="105" spans="1:14" ht="16.5" customHeight="1">
      <c r="A105" s="131"/>
      <c r="B105" s="132"/>
      <c r="N105" s="158"/>
    </row>
    <row r="106" spans="1:14" ht="16.5" customHeight="1">
      <c r="A106" s="131"/>
      <c r="B106" s="132"/>
      <c r="N106" s="158"/>
    </row>
    <row r="107" spans="1:14" ht="16.5" customHeight="1">
      <c r="A107" s="131"/>
      <c r="B107" s="132"/>
      <c r="N107" s="158"/>
    </row>
    <row r="108" spans="1:14" ht="16.5" customHeight="1">
      <c r="A108" s="131"/>
      <c r="B108" s="132"/>
      <c r="N108" s="158"/>
    </row>
    <row r="109" spans="1:14" ht="16.5" customHeight="1">
      <c r="A109" s="131"/>
      <c r="B109" s="132"/>
      <c r="N109" s="158"/>
    </row>
    <row r="110" spans="1:14" ht="16.5" customHeight="1">
      <c r="A110" s="131"/>
      <c r="B110" s="132"/>
      <c r="N110" s="158"/>
    </row>
    <row r="111" spans="1:14" ht="16.5" customHeight="1">
      <c r="A111" s="131"/>
      <c r="B111" s="132"/>
      <c r="N111" s="158"/>
    </row>
    <row r="112" spans="1:14" ht="16.5" customHeight="1">
      <c r="A112" s="131"/>
      <c r="B112" s="132"/>
      <c r="N112" s="158"/>
    </row>
    <row r="113" spans="1:14" ht="16.5" customHeight="1">
      <c r="A113" s="131"/>
      <c r="B113" s="132"/>
      <c r="N113" s="158"/>
    </row>
    <row r="114" spans="1:14" ht="16.5" customHeight="1">
      <c r="A114" s="131"/>
      <c r="B114" s="132"/>
      <c r="N114" s="158"/>
    </row>
    <row r="115" spans="1:14" ht="16.5" customHeight="1">
      <c r="A115" s="131"/>
      <c r="B115" s="132"/>
      <c r="N115" s="158"/>
    </row>
    <row r="116" spans="1:14" ht="16.5" customHeight="1">
      <c r="A116" s="131"/>
      <c r="B116" s="132"/>
      <c r="N116" s="158"/>
    </row>
    <row r="117" spans="1:14" ht="16.5" customHeight="1">
      <c r="A117" s="131"/>
      <c r="B117" s="132"/>
      <c r="N117" s="158"/>
    </row>
    <row r="118" spans="1:14" ht="16.5" customHeight="1">
      <c r="A118" s="131"/>
      <c r="B118" s="132"/>
      <c r="N118" s="158"/>
    </row>
    <row r="119" spans="1:14" ht="16.5" customHeight="1">
      <c r="A119" s="131"/>
      <c r="B119" s="132"/>
      <c r="N119" s="158"/>
    </row>
    <row r="120" spans="1:14" ht="16.5" customHeight="1">
      <c r="A120" s="131"/>
      <c r="B120" s="132"/>
      <c r="N120" s="158"/>
    </row>
    <row r="121" spans="1:14" ht="16.5" customHeight="1">
      <c r="A121" s="131"/>
      <c r="B121" s="132"/>
      <c r="N121" s="158"/>
    </row>
    <row r="122" spans="1:14" ht="16.5" customHeight="1">
      <c r="A122" s="131"/>
      <c r="B122" s="132"/>
      <c r="N122" s="158"/>
    </row>
    <row r="123" spans="1:14" ht="16.5" customHeight="1">
      <c r="A123" s="131"/>
      <c r="B123" s="132"/>
      <c r="N123" s="158"/>
    </row>
    <row r="124" spans="1:14" ht="16.5" customHeight="1">
      <c r="A124" s="131"/>
      <c r="B124" s="132"/>
      <c r="N124" s="158"/>
    </row>
    <row r="125" spans="1:14" ht="16.5" customHeight="1">
      <c r="A125" s="131"/>
      <c r="B125" s="132"/>
      <c r="N125" s="158"/>
    </row>
    <row r="126" spans="1:14" ht="16.5" customHeight="1">
      <c r="A126" s="131"/>
      <c r="B126" s="132"/>
      <c r="N126" s="158"/>
    </row>
    <row r="127" spans="1:14" ht="16.5" customHeight="1">
      <c r="A127" s="131"/>
      <c r="B127" s="132"/>
      <c r="N127" s="158"/>
    </row>
    <row r="128" spans="1:14" ht="16.5" customHeight="1">
      <c r="A128" s="131"/>
      <c r="B128" s="132"/>
      <c r="N128" s="158"/>
    </row>
    <row r="129" spans="1:14" ht="16.5" customHeight="1">
      <c r="A129" s="131"/>
      <c r="B129" s="132"/>
      <c r="N129" s="158"/>
    </row>
    <row r="130" spans="1:14" ht="16.5" customHeight="1">
      <c r="A130" s="131"/>
      <c r="B130" s="132"/>
      <c r="N130" s="158"/>
    </row>
    <row r="131" spans="1:14" ht="16.5" customHeight="1">
      <c r="A131" s="131"/>
      <c r="B131" s="132"/>
      <c r="N131" s="158"/>
    </row>
    <row r="132" spans="1:14" ht="16.5" customHeight="1">
      <c r="A132" s="131"/>
      <c r="B132" s="132"/>
      <c r="N132" s="158"/>
    </row>
    <row r="133" spans="1:14" ht="16.5" customHeight="1">
      <c r="A133" s="131"/>
      <c r="B133" s="132"/>
      <c r="N133" s="158"/>
    </row>
    <row r="134" spans="1:14" ht="16.5" customHeight="1">
      <c r="A134" s="131"/>
      <c r="B134" s="132"/>
      <c r="N134" s="158"/>
    </row>
    <row r="135" spans="1:14" ht="16.5" customHeight="1">
      <c r="A135" s="131"/>
      <c r="B135" s="132"/>
      <c r="N135" s="158"/>
    </row>
    <row r="136" spans="1:14" ht="16.5" customHeight="1">
      <c r="A136" s="131"/>
      <c r="B136" s="132"/>
      <c r="N136" s="158"/>
    </row>
    <row r="137" spans="1:14" ht="16.5" customHeight="1">
      <c r="A137" s="131"/>
      <c r="B137" s="132"/>
      <c r="N137" s="158"/>
    </row>
    <row r="138" spans="1:14" ht="16.5" customHeight="1">
      <c r="A138" s="131"/>
      <c r="B138" s="132"/>
      <c r="N138" s="158"/>
    </row>
    <row r="139" spans="1:14" ht="16.5" customHeight="1">
      <c r="A139" s="131"/>
      <c r="B139" s="132"/>
      <c r="N139" s="158"/>
    </row>
    <row r="140" spans="1:14" ht="16.5" customHeight="1">
      <c r="A140" s="131"/>
      <c r="B140" s="132"/>
      <c r="N140" s="158"/>
    </row>
    <row r="141" spans="1:14" ht="16.5" customHeight="1">
      <c r="A141" s="131"/>
      <c r="B141" s="132"/>
      <c r="N141" s="158"/>
    </row>
    <row r="142" spans="1:14" ht="16.5" customHeight="1">
      <c r="A142" s="131"/>
      <c r="B142" s="132"/>
      <c r="N142" s="158"/>
    </row>
    <row r="143" spans="1:14" ht="16.5" customHeight="1">
      <c r="A143" s="131"/>
      <c r="B143" s="132"/>
      <c r="N143" s="158"/>
    </row>
    <row r="144" spans="1:14" ht="16.5" customHeight="1">
      <c r="A144" s="131"/>
      <c r="B144" s="132"/>
      <c r="N144" s="158"/>
    </row>
    <row r="145" spans="1:14" ht="16.5" customHeight="1">
      <c r="A145" s="131"/>
      <c r="B145" s="132"/>
      <c r="N145" s="158"/>
    </row>
    <row r="146" spans="1:14" ht="16.5" customHeight="1">
      <c r="A146" s="131"/>
      <c r="B146" s="132"/>
      <c r="N146" s="158"/>
    </row>
    <row r="147" spans="1:14" ht="16.5" customHeight="1">
      <c r="A147" s="131"/>
      <c r="B147" s="132"/>
      <c r="N147" s="158"/>
    </row>
    <row r="148" spans="1:14" ht="16.5" customHeight="1">
      <c r="A148" s="131"/>
      <c r="B148" s="132"/>
      <c r="N148" s="158"/>
    </row>
    <row r="149" spans="1:14" ht="16.5" customHeight="1">
      <c r="A149" s="131"/>
      <c r="B149" s="132"/>
      <c r="N149" s="158"/>
    </row>
    <row r="150" spans="1:14" ht="16.5" customHeight="1">
      <c r="A150" s="131"/>
      <c r="B150" s="132"/>
      <c r="N150" s="158"/>
    </row>
    <row r="151" spans="1:14" ht="16.5" customHeight="1">
      <c r="A151" s="131"/>
      <c r="B151" s="132"/>
      <c r="N151" s="158"/>
    </row>
    <row r="152" spans="1:14" ht="16.5" customHeight="1">
      <c r="A152" s="131"/>
      <c r="B152" s="132"/>
      <c r="N152" s="158"/>
    </row>
    <row r="153" spans="1:14" ht="16.5" customHeight="1">
      <c r="A153" s="131"/>
      <c r="B153" s="132"/>
      <c r="N153" s="158"/>
    </row>
    <row r="154" spans="1:14" ht="16.5" customHeight="1">
      <c r="A154" s="131"/>
      <c r="B154" s="132"/>
      <c r="N154" s="158"/>
    </row>
    <row r="155" spans="1:14" ht="16.5" customHeight="1">
      <c r="A155" s="131"/>
      <c r="B155" s="132"/>
      <c r="N155" s="158"/>
    </row>
    <row r="156" spans="1:14" ht="16.5" customHeight="1">
      <c r="A156" s="131"/>
      <c r="B156" s="132"/>
      <c r="N156" s="158"/>
    </row>
    <row r="157" spans="1:14" ht="16.5" customHeight="1">
      <c r="A157" s="131"/>
      <c r="B157" s="132"/>
      <c r="N157" s="158"/>
    </row>
    <row r="158" spans="1:14" ht="16.5" customHeight="1">
      <c r="A158" s="131"/>
      <c r="B158" s="132"/>
      <c r="N158" s="158"/>
    </row>
    <row r="159" spans="1:14" ht="16.5" customHeight="1">
      <c r="A159" s="131"/>
      <c r="B159" s="132"/>
      <c r="N159" s="158"/>
    </row>
    <row r="160" spans="1:14" ht="16.5" customHeight="1">
      <c r="A160" s="131"/>
      <c r="B160" s="132"/>
      <c r="N160" s="158"/>
    </row>
    <row r="161" spans="1:14" ht="16.5" customHeight="1">
      <c r="A161" s="131"/>
      <c r="B161" s="132"/>
      <c r="N161" s="158"/>
    </row>
    <row r="162" spans="1:14" ht="16.5" customHeight="1">
      <c r="A162" s="131"/>
      <c r="B162" s="132"/>
      <c r="N162" s="158"/>
    </row>
    <row r="163" spans="1:14" ht="16.5" customHeight="1">
      <c r="A163" s="131"/>
      <c r="B163" s="132"/>
      <c r="N163" s="158"/>
    </row>
    <row r="164" spans="1:14" ht="16.5" customHeight="1">
      <c r="A164" s="131"/>
      <c r="B164" s="132"/>
      <c r="N164" s="158"/>
    </row>
    <row r="165" spans="1:14" ht="16.5" customHeight="1">
      <c r="A165" s="131"/>
      <c r="B165" s="132"/>
      <c r="N165" s="158"/>
    </row>
    <row r="166" spans="1:14" ht="16.5" customHeight="1">
      <c r="A166" s="131"/>
      <c r="B166" s="132"/>
      <c r="N166" s="158"/>
    </row>
    <row r="167" spans="1:14" ht="16.5" customHeight="1">
      <c r="A167" s="131"/>
      <c r="B167" s="132"/>
      <c r="N167" s="158"/>
    </row>
    <row r="168" spans="1:14" ht="16.5" customHeight="1">
      <c r="A168" s="131"/>
      <c r="B168" s="132"/>
      <c r="N168" s="158"/>
    </row>
    <row r="169" spans="1:14" ht="16.5" customHeight="1">
      <c r="A169" s="131"/>
      <c r="B169" s="132"/>
      <c r="N169" s="158"/>
    </row>
    <row r="170" spans="1:14" ht="16.5" customHeight="1">
      <c r="A170" s="131"/>
      <c r="B170" s="132"/>
      <c r="N170" s="158"/>
    </row>
    <row r="171" spans="1:14" ht="16.5" customHeight="1">
      <c r="A171" s="131"/>
      <c r="B171" s="132"/>
      <c r="N171" s="158"/>
    </row>
    <row r="172" spans="1:14" ht="16.5" customHeight="1">
      <c r="A172" s="131"/>
      <c r="B172" s="132"/>
      <c r="N172" s="158"/>
    </row>
    <row r="173" spans="1:14" ht="16.5" customHeight="1">
      <c r="A173" s="131"/>
      <c r="B173" s="132"/>
      <c r="N173" s="158"/>
    </row>
    <row r="174" spans="1:14" ht="16.5" customHeight="1">
      <c r="A174" s="131"/>
      <c r="B174" s="132"/>
      <c r="N174" s="158"/>
    </row>
    <row r="175" spans="1:14" ht="16.5" customHeight="1">
      <c r="A175" s="131"/>
      <c r="B175" s="132"/>
      <c r="N175" s="158"/>
    </row>
    <row r="176" spans="1:14" ht="16.5" customHeight="1">
      <c r="A176" s="131"/>
      <c r="B176" s="132"/>
      <c r="N176" s="158"/>
    </row>
    <row r="177" spans="1:14" ht="16.5" customHeight="1">
      <c r="A177" s="131"/>
      <c r="B177" s="132"/>
      <c r="N177" s="158"/>
    </row>
    <row r="178" spans="1:14" ht="16.5" customHeight="1">
      <c r="A178" s="131"/>
      <c r="B178" s="132"/>
      <c r="N178" s="158"/>
    </row>
    <row r="179" spans="1:14" ht="16.5" customHeight="1">
      <c r="A179" s="131"/>
      <c r="B179" s="132"/>
      <c r="N179" s="158"/>
    </row>
    <row r="180" spans="1:14" ht="16.5" customHeight="1">
      <c r="A180" s="131"/>
      <c r="B180" s="132"/>
      <c r="N180" s="158"/>
    </row>
    <row r="181" spans="1:14" ht="16.5" customHeight="1">
      <c r="A181" s="131"/>
      <c r="B181" s="132"/>
      <c r="N181" s="158"/>
    </row>
    <row r="182" spans="1:14" ht="16.5" customHeight="1">
      <c r="A182" s="131"/>
      <c r="B182" s="132"/>
      <c r="N182" s="158"/>
    </row>
    <row r="183" spans="1:14" ht="16.5" customHeight="1">
      <c r="A183" s="131"/>
      <c r="B183" s="132"/>
      <c r="N183" s="158"/>
    </row>
    <row r="184" spans="1:14" ht="16.5" customHeight="1">
      <c r="A184" s="131"/>
      <c r="B184" s="132"/>
      <c r="N184" s="158"/>
    </row>
    <row r="185" spans="1:14" ht="16.5" customHeight="1">
      <c r="A185" s="131"/>
      <c r="B185" s="132"/>
      <c r="N185" s="158"/>
    </row>
    <row r="186" spans="1:14" ht="16.5" customHeight="1">
      <c r="A186" s="131"/>
      <c r="B186" s="132"/>
      <c r="N186" s="158"/>
    </row>
    <row r="187" spans="1:14" ht="16.5" customHeight="1">
      <c r="A187" s="131"/>
      <c r="B187" s="132"/>
      <c r="N187" s="158"/>
    </row>
    <row r="188" spans="1:14" ht="16.5" customHeight="1">
      <c r="A188" s="131"/>
      <c r="B188" s="132"/>
      <c r="N188" s="158"/>
    </row>
    <row r="189" spans="1:14" ht="16.5" customHeight="1">
      <c r="A189" s="131"/>
      <c r="B189" s="132"/>
      <c r="N189" s="158"/>
    </row>
    <row r="190" spans="1:14" ht="16.5" customHeight="1">
      <c r="A190" s="131"/>
      <c r="B190" s="132"/>
      <c r="N190" s="158"/>
    </row>
    <row r="191" spans="1:14" ht="16.5" customHeight="1">
      <c r="A191" s="131"/>
      <c r="B191" s="132"/>
      <c r="N191" s="158"/>
    </row>
    <row r="192" spans="1:14" ht="16.5" customHeight="1">
      <c r="A192" s="131"/>
      <c r="B192" s="132"/>
      <c r="N192" s="158"/>
    </row>
    <row r="193" spans="1:14" ht="16.5" customHeight="1">
      <c r="A193" s="131"/>
      <c r="B193" s="132"/>
      <c r="N193" s="158"/>
    </row>
    <row r="194" spans="1:14" ht="16.5" customHeight="1">
      <c r="A194" s="131"/>
      <c r="B194" s="132"/>
      <c r="N194" s="158"/>
    </row>
    <row r="195" spans="1:14" ht="16.5" customHeight="1">
      <c r="A195" s="131"/>
      <c r="B195" s="132"/>
      <c r="N195" s="158"/>
    </row>
    <row r="196" spans="1:14" ht="16.5" customHeight="1">
      <c r="A196" s="131"/>
      <c r="B196" s="132"/>
      <c r="N196" s="158"/>
    </row>
    <row r="197" spans="1:14" ht="16.5" customHeight="1">
      <c r="A197" s="131"/>
      <c r="B197" s="132"/>
      <c r="N197" s="158"/>
    </row>
    <row r="198" spans="1:14" ht="16.5" customHeight="1">
      <c r="A198" s="131"/>
      <c r="B198" s="132"/>
      <c r="N198" s="158"/>
    </row>
    <row r="199" spans="1:14" ht="16.5" customHeight="1">
      <c r="A199" s="131"/>
      <c r="B199" s="132"/>
      <c r="N199" s="158"/>
    </row>
    <row r="200" spans="1:14" ht="16.5" customHeight="1">
      <c r="A200" s="131"/>
      <c r="B200" s="132"/>
      <c r="N200" s="158"/>
    </row>
    <row r="201" spans="1:14" ht="16.5" customHeight="1">
      <c r="A201" s="131"/>
      <c r="B201" s="132"/>
      <c r="N201" s="158"/>
    </row>
    <row r="202" spans="1:14" ht="16.5" customHeight="1">
      <c r="A202" s="131"/>
      <c r="B202" s="132"/>
      <c r="N202" s="158"/>
    </row>
    <row r="203" spans="1:14" ht="16.5" customHeight="1">
      <c r="A203" s="131"/>
      <c r="B203" s="132"/>
      <c r="N203" s="158"/>
    </row>
    <row r="204" spans="1:14" ht="16.5" customHeight="1">
      <c r="A204" s="131"/>
      <c r="B204" s="132"/>
      <c r="N204" s="158"/>
    </row>
    <row r="205" spans="1:14" ht="16.5" customHeight="1">
      <c r="A205" s="131"/>
      <c r="B205" s="132"/>
      <c r="N205" s="158"/>
    </row>
    <row r="206" spans="1:14" ht="16.5" customHeight="1">
      <c r="A206" s="131"/>
      <c r="B206" s="132"/>
      <c r="N206" s="158"/>
    </row>
    <row r="207" spans="1:14" ht="16.5" customHeight="1">
      <c r="A207" s="131"/>
      <c r="B207" s="132"/>
      <c r="N207" s="158"/>
    </row>
    <row r="208" spans="1:14" ht="16.5" customHeight="1">
      <c r="A208" s="131"/>
      <c r="B208" s="132"/>
      <c r="N208" s="158"/>
    </row>
    <row r="209" spans="1:14" ht="16.5" customHeight="1">
      <c r="A209" s="131"/>
      <c r="B209" s="132"/>
      <c r="N209" s="158"/>
    </row>
    <row r="210" spans="1:14" ht="16.5" customHeight="1">
      <c r="A210" s="131"/>
      <c r="B210" s="132"/>
      <c r="N210" s="158"/>
    </row>
    <row r="211" spans="1:14" ht="16.5" customHeight="1">
      <c r="A211" s="131"/>
      <c r="B211" s="132"/>
      <c r="N211" s="158"/>
    </row>
    <row r="212" spans="1:14" ht="16.5" customHeight="1">
      <c r="A212" s="131"/>
      <c r="B212" s="132"/>
      <c r="N212" s="158"/>
    </row>
    <row r="213" spans="1:14" ht="16.5" customHeight="1">
      <c r="A213" s="131"/>
      <c r="B213" s="132"/>
      <c r="N213" s="158"/>
    </row>
    <row r="214" spans="1:14" ht="16.5" customHeight="1">
      <c r="A214" s="131"/>
      <c r="B214" s="132"/>
      <c r="N214" s="158"/>
    </row>
    <row r="215" spans="1:14" ht="16.5" customHeight="1">
      <c r="A215" s="131"/>
      <c r="B215" s="132"/>
      <c r="N215" s="158"/>
    </row>
    <row r="216" spans="1:14" ht="16.5" customHeight="1">
      <c r="A216" s="131"/>
      <c r="B216" s="132"/>
      <c r="N216" s="158"/>
    </row>
    <row r="217" spans="1:14" ht="16.5" customHeight="1">
      <c r="A217" s="131"/>
      <c r="B217" s="132"/>
      <c r="N217" s="158"/>
    </row>
    <row r="218" spans="1:14" ht="16.5" customHeight="1">
      <c r="A218" s="131"/>
      <c r="B218" s="132"/>
      <c r="N218" s="158"/>
    </row>
    <row r="219" spans="1:14" ht="16.5" customHeight="1">
      <c r="A219" s="131"/>
      <c r="B219" s="132"/>
      <c r="N219" s="158"/>
    </row>
    <row r="220" spans="1:14" ht="16.5" customHeight="1">
      <c r="A220" s="131"/>
      <c r="B220" s="132"/>
      <c r="N220" s="158"/>
    </row>
    <row r="221" spans="1:14" ht="16.5" customHeight="1">
      <c r="A221" s="131"/>
      <c r="B221" s="132"/>
      <c r="N221" s="158"/>
    </row>
    <row r="222" spans="1:14" ht="16.5" customHeight="1">
      <c r="A222" s="131"/>
      <c r="B222" s="132"/>
      <c r="N222" s="158"/>
    </row>
    <row r="223" spans="1:14" ht="16.5" customHeight="1">
      <c r="A223" s="131"/>
      <c r="B223" s="132"/>
      <c r="N223" s="158"/>
    </row>
    <row r="224" spans="1:14" ht="16.5" customHeight="1">
      <c r="A224" s="131"/>
      <c r="B224" s="132"/>
      <c r="N224" s="158"/>
    </row>
    <row r="225" spans="1:14" ht="16.5" customHeight="1">
      <c r="A225" s="131"/>
      <c r="B225" s="132"/>
      <c r="N225" s="158"/>
    </row>
    <row r="226" spans="1:14" ht="16.5" customHeight="1">
      <c r="A226" s="131"/>
      <c r="B226" s="132"/>
      <c r="N226" s="158"/>
    </row>
    <row r="227" spans="1:14" ht="16.5" customHeight="1">
      <c r="A227" s="131"/>
      <c r="B227" s="132"/>
      <c r="N227" s="158"/>
    </row>
    <row r="228" spans="1:14" ht="16.5" customHeight="1">
      <c r="A228" s="131"/>
      <c r="B228" s="132"/>
      <c r="N228" s="158"/>
    </row>
    <row r="229" spans="1:14" ht="16.5" customHeight="1">
      <c r="A229" s="131"/>
      <c r="B229" s="132"/>
      <c r="N229" s="158"/>
    </row>
    <row r="230" spans="1:14" ht="16.5" customHeight="1">
      <c r="A230" s="131"/>
      <c r="B230" s="132"/>
      <c r="N230" s="158"/>
    </row>
    <row r="231" spans="1:14" ht="16.5" customHeight="1">
      <c r="A231" s="131"/>
      <c r="B231" s="132"/>
      <c r="N231" s="158"/>
    </row>
    <row r="232" spans="1:14" ht="16.5" customHeight="1">
      <c r="A232" s="131"/>
      <c r="B232" s="132"/>
      <c r="N232" s="158"/>
    </row>
    <row r="233" spans="1:14" ht="16.5" customHeight="1">
      <c r="A233" s="131"/>
      <c r="B233" s="132"/>
      <c r="N233" s="158"/>
    </row>
    <row r="234" spans="1:14" ht="16.5" customHeight="1">
      <c r="A234" s="131"/>
      <c r="B234" s="132"/>
      <c r="N234" s="158"/>
    </row>
    <row r="235" spans="1:14" ht="16.5" customHeight="1">
      <c r="A235" s="131"/>
      <c r="B235" s="132"/>
      <c r="N235" s="158"/>
    </row>
    <row r="236" spans="1:14" ht="16.5" customHeight="1">
      <c r="A236" s="131"/>
      <c r="B236" s="132"/>
      <c r="N236" s="158"/>
    </row>
    <row r="237" spans="1:14" ht="16.5" customHeight="1">
      <c r="A237" s="131"/>
      <c r="B237" s="132"/>
      <c r="N237" s="158"/>
    </row>
    <row r="238" spans="1:14" ht="16.5" customHeight="1">
      <c r="A238" s="131"/>
      <c r="B238" s="132"/>
      <c r="N238" s="158"/>
    </row>
    <row r="239" spans="1:14" ht="16.5" customHeight="1">
      <c r="A239" s="131"/>
      <c r="B239" s="132"/>
      <c r="N239" s="158"/>
    </row>
    <row r="240" spans="1:14" ht="16.5" customHeight="1">
      <c r="A240" s="131"/>
      <c r="B240" s="132"/>
      <c r="N240" s="158"/>
    </row>
    <row r="241" spans="1:14" ht="16.5" customHeight="1">
      <c r="A241" s="131"/>
      <c r="B241" s="132"/>
      <c r="N241" s="158"/>
    </row>
    <row r="242" spans="1:14" ht="16.5" customHeight="1">
      <c r="A242" s="131"/>
      <c r="B242" s="132"/>
      <c r="N242" s="158"/>
    </row>
    <row r="243" spans="1:14" ht="16.5" customHeight="1">
      <c r="A243" s="131"/>
      <c r="B243" s="132"/>
      <c r="N243" s="158"/>
    </row>
    <row r="244" spans="1:14" ht="16.5" customHeight="1">
      <c r="A244" s="131"/>
      <c r="B244" s="132"/>
      <c r="N244" s="158"/>
    </row>
    <row r="245" spans="1:14" ht="16.5" customHeight="1">
      <c r="A245" s="131"/>
      <c r="B245" s="132"/>
      <c r="N245" s="158"/>
    </row>
    <row r="246" spans="1:14" ht="16.5" customHeight="1">
      <c r="A246" s="131"/>
      <c r="B246" s="132"/>
      <c r="N246" s="158"/>
    </row>
    <row r="247" spans="1:14" ht="16.5" customHeight="1">
      <c r="A247" s="131"/>
      <c r="B247" s="132"/>
      <c r="N247" s="158"/>
    </row>
    <row r="248" spans="1:14" ht="16.5" customHeight="1">
      <c r="A248" s="131"/>
      <c r="B248" s="132"/>
      <c r="N248" s="158"/>
    </row>
    <row r="249" spans="1:14" ht="16.5" customHeight="1">
      <c r="A249" s="131"/>
      <c r="B249" s="132"/>
      <c r="N249" s="158"/>
    </row>
    <row r="250" spans="1:14" ht="16.5" customHeight="1">
      <c r="A250" s="131"/>
      <c r="B250" s="132"/>
      <c r="N250" s="158"/>
    </row>
    <row r="251" spans="1:14" ht="16.5" customHeight="1">
      <c r="A251" s="131"/>
      <c r="B251" s="132"/>
      <c r="N251" s="158"/>
    </row>
    <row r="252" spans="1:14" ht="16.5" customHeight="1">
      <c r="A252" s="131"/>
      <c r="B252" s="132"/>
      <c r="N252" s="158"/>
    </row>
    <row r="253" spans="1:14" ht="16.5" customHeight="1">
      <c r="A253" s="131"/>
      <c r="B253" s="132"/>
      <c r="N253" s="158"/>
    </row>
    <row r="254" spans="1:14" ht="16.5" customHeight="1">
      <c r="A254" s="131"/>
      <c r="B254" s="132"/>
      <c r="N254" s="158"/>
    </row>
    <row r="255" spans="1:14" ht="16.5" customHeight="1">
      <c r="A255" s="131"/>
      <c r="B255" s="132"/>
      <c r="N255" s="158"/>
    </row>
    <row r="256" spans="1:14" ht="16.5" customHeight="1">
      <c r="A256" s="131"/>
      <c r="B256" s="132"/>
      <c r="N256" s="158"/>
    </row>
    <row r="257" spans="1:14" ht="16.5" customHeight="1">
      <c r="A257" s="131"/>
      <c r="B257" s="132"/>
      <c r="N257" s="158"/>
    </row>
    <row r="258" spans="1:14" ht="16.5" customHeight="1">
      <c r="A258" s="131"/>
      <c r="B258" s="132"/>
      <c r="N258" s="158"/>
    </row>
    <row r="259" spans="1:14" ht="16.5" customHeight="1">
      <c r="A259" s="131"/>
      <c r="B259" s="132"/>
      <c r="N259" s="158"/>
    </row>
    <row r="260" spans="1:14" ht="16.5" customHeight="1">
      <c r="A260" s="131"/>
      <c r="B260" s="132"/>
      <c r="N260" s="158"/>
    </row>
    <row r="261" spans="1:14" ht="16.5" customHeight="1">
      <c r="A261" s="131"/>
      <c r="B261" s="132"/>
      <c r="N261" s="158"/>
    </row>
    <row r="262" spans="1:14" ht="16.5" customHeight="1">
      <c r="A262" s="131"/>
      <c r="B262" s="132"/>
      <c r="N262" s="158"/>
    </row>
    <row r="263" spans="1:14" ht="16.5" customHeight="1">
      <c r="A263" s="131"/>
      <c r="B263" s="132"/>
      <c r="N263" s="158"/>
    </row>
    <row r="264" spans="1:14" ht="16.5" customHeight="1">
      <c r="A264" s="131"/>
      <c r="B264" s="132"/>
      <c r="N264" s="158"/>
    </row>
    <row r="265" spans="1:14" ht="16.5" customHeight="1">
      <c r="A265" s="131"/>
      <c r="B265" s="132"/>
      <c r="N265" s="158"/>
    </row>
    <row r="266" spans="1:14" ht="16.5" customHeight="1">
      <c r="A266" s="131"/>
      <c r="B266" s="132"/>
      <c r="N266" s="158"/>
    </row>
    <row r="267" spans="1:14" ht="16.5" customHeight="1">
      <c r="A267" s="131"/>
      <c r="B267" s="132"/>
      <c r="N267" s="158"/>
    </row>
    <row r="268" spans="1:14" ht="16.5" customHeight="1">
      <c r="A268" s="131"/>
      <c r="B268" s="132"/>
      <c r="N268" s="158"/>
    </row>
    <row r="269" spans="1:14" ht="16.5" customHeight="1">
      <c r="A269" s="131"/>
      <c r="B269" s="132"/>
      <c r="N269" s="158"/>
    </row>
    <row r="270" spans="1:14" ht="16.5" customHeight="1">
      <c r="A270" s="131"/>
      <c r="B270" s="132"/>
      <c r="N270" s="158"/>
    </row>
    <row r="271" spans="1:14" ht="16.5" customHeight="1">
      <c r="A271" s="131"/>
      <c r="B271" s="132"/>
      <c r="N271" s="158"/>
    </row>
    <row r="272" spans="1:14" ht="16.5" customHeight="1">
      <c r="A272" s="131"/>
      <c r="B272" s="132"/>
      <c r="N272" s="158"/>
    </row>
    <row r="273" spans="1:14" ht="16.5" customHeight="1">
      <c r="A273" s="131"/>
      <c r="B273" s="132"/>
      <c r="N273" s="158"/>
    </row>
    <row r="274" spans="1:14" ht="16.5" customHeight="1">
      <c r="A274" s="131"/>
      <c r="B274" s="132"/>
      <c r="N274" s="158"/>
    </row>
    <row r="275" spans="1:14" ht="16.5" customHeight="1">
      <c r="A275" s="131"/>
      <c r="B275" s="132"/>
      <c r="N275" s="158"/>
    </row>
    <row r="276" spans="1:14" ht="16.5" customHeight="1">
      <c r="A276" s="131"/>
      <c r="B276" s="132"/>
      <c r="N276" s="158"/>
    </row>
    <row r="277" spans="1:14" ht="16.5" customHeight="1">
      <c r="A277" s="131"/>
      <c r="B277" s="132"/>
      <c r="N277" s="158"/>
    </row>
    <row r="278" spans="1:14" ht="16.5" customHeight="1">
      <c r="A278" s="131"/>
      <c r="B278" s="132"/>
      <c r="N278" s="158"/>
    </row>
    <row r="279" spans="1:14" ht="16.5" customHeight="1">
      <c r="A279" s="131"/>
      <c r="B279" s="132"/>
      <c r="N279" s="158"/>
    </row>
    <row r="280" spans="1:14" ht="16.5" customHeight="1">
      <c r="A280" s="131"/>
      <c r="B280" s="132"/>
      <c r="N280" s="158"/>
    </row>
    <row r="281" spans="1:14" ht="16.5" customHeight="1">
      <c r="A281" s="131"/>
      <c r="B281" s="132"/>
      <c r="N281" s="158"/>
    </row>
    <row r="282" spans="1:14" ht="16.5" customHeight="1">
      <c r="A282" s="131"/>
      <c r="B282" s="132"/>
      <c r="N282" s="158"/>
    </row>
    <row r="283" spans="1:14" ht="16.5" customHeight="1">
      <c r="A283" s="131"/>
      <c r="B283" s="132"/>
      <c r="N283" s="158"/>
    </row>
    <row r="284" spans="1:14" ht="16.5" customHeight="1">
      <c r="A284" s="131"/>
      <c r="B284" s="132"/>
      <c r="N284" s="158"/>
    </row>
    <row r="285" spans="1:14" ht="16.5" customHeight="1">
      <c r="A285" s="131"/>
      <c r="B285" s="132"/>
      <c r="N285" s="158"/>
    </row>
    <row r="286" spans="1:14" ht="16.5" customHeight="1">
      <c r="A286" s="131"/>
      <c r="B286" s="132"/>
      <c r="N286" s="158"/>
    </row>
    <row r="287" spans="1:14" ht="16.5" customHeight="1">
      <c r="A287" s="131"/>
      <c r="B287" s="132"/>
      <c r="N287" s="158"/>
    </row>
    <row r="288" spans="1:14" ht="16.5" customHeight="1">
      <c r="A288" s="131"/>
      <c r="B288" s="132"/>
      <c r="N288" s="158"/>
    </row>
    <row r="289" spans="1:14" ht="16.5" customHeight="1">
      <c r="A289" s="131"/>
      <c r="B289" s="132"/>
      <c r="N289" s="158"/>
    </row>
    <row r="290" spans="1:14" ht="16.5" customHeight="1">
      <c r="A290" s="131"/>
      <c r="B290" s="132"/>
      <c r="N290" s="158"/>
    </row>
    <row r="291" spans="1:14" ht="16.5" customHeight="1">
      <c r="A291" s="131"/>
      <c r="B291" s="132"/>
      <c r="N291" s="158"/>
    </row>
    <row r="292" spans="1:14" ht="16.5" customHeight="1">
      <c r="A292" s="131"/>
      <c r="B292" s="132"/>
      <c r="N292" s="158"/>
    </row>
    <row r="293" spans="1:14" ht="16.5" customHeight="1">
      <c r="A293" s="131"/>
      <c r="B293" s="132"/>
      <c r="N293" s="158"/>
    </row>
    <row r="294" spans="1:14" ht="16.5" customHeight="1">
      <c r="A294" s="131"/>
      <c r="B294" s="132"/>
      <c r="N294" s="158"/>
    </row>
    <row r="295" spans="1:14" ht="16.5" customHeight="1">
      <c r="A295" s="131"/>
      <c r="B295" s="132"/>
      <c r="N295" s="158"/>
    </row>
    <row r="296" spans="1:14" ht="16.5" customHeight="1">
      <c r="A296" s="131"/>
      <c r="B296" s="132"/>
      <c r="N296" s="158"/>
    </row>
    <row r="297" spans="1:14" ht="16.5" customHeight="1">
      <c r="A297" s="131"/>
      <c r="B297" s="132"/>
      <c r="N297" s="158"/>
    </row>
    <row r="298" spans="1:14" ht="16.5" customHeight="1">
      <c r="A298" s="131"/>
      <c r="B298" s="132"/>
      <c r="N298" s="158"/>
    </row>
    <row r="299" spans="1:14" ht="16.5" customHeight="1">
      <c r="A299" s="131"/>
      <c r="B299" s="132"/>
      <c r="N299" s="158"/>
    </row>
    <row r="300" spans="1:14" ht="16.5" customHeight="1">
      <c r="A300" s="131"/>
      <c r="B300" s="132"/>
      <c r="N300" s="158"/>
    </row>
    <row r="301" spans="1:14" ht="16.5" customHeight="1">
      <c r="A301" s="131"/>
      <c r="B301" s="132"/>
      <c r="N301" s="158"/>
    </row>
    <row r="302" spans="1:14" ht="16.5" customHeight="1">
      <c r="A302" s="131"/>
      <c r="B302" s="132"/>
      <c r="N302" s="158"/>
    </row>
    <row r="303" spans="1:14" ht="16.5" customHeight="1">
      <c r="A303" s="131"/>
      <c r="B303" s="132"/>
      <c r="N303" s="158"/>
    </row>
    <row r="304" spans="1:14" ht="16.5" customHeight="1">
      <c r="A304" s="131"/>
      <c r="B304" s="132"/>
      <c r="N304" s="158"/>
    </row>
    <row r="305" spans="1:14" ht="16.5" customHeight="1">
      <c r="A305" s="131"/>
      <c r="B305" s="132"/>
      <c r="N305" s="158"/>
    </row>
    <row r="306" spans="1:14" ht="16.5" customHeight="1">
      <c r="A306" s="131"/>
      <c r="B306" s="132"/>
      <c r="N306" s="158"/>
    </row>
    <row r="307" spans="1:14" ht="16.5" customHeight="1">
      <c r="A307" s="131"/>
      <c r="B307" s="132"/>
      <c r="N307" s="158"/>
    </row>
    <row r="308" spans="1:14" ht="16.5" customHeight="1">
      <c r="A308" s="131"/>
      <c r="B308" s="132"/>
      <c r="N308" s="158"/>
    </row>
    <row r="309" spans="1:14" ht="16.5" customHeight="1">
      <c r="A309" s="131"/>
      <c r="B309" s="132"/>
      <c r="N309" s="158"/>
    </row>
    <row r="310" spans="1:14" ht="16.5" customHeight="1">
      <c r="A310" s="131"/>
      <c r="B310" s="132"/>
      <c r="N310" s="158"/>
    </row>
    <row r="311" spans="1:14" ht="16.5" customHeight="1">
      <c r="A311" s="131"/>
      <c r="B311" s="132"/>
      <c r="N311" s="158"/>
    </row>
    <row r="312" spans="1:14" ht="16.5" customHeight="1">
      <c r="A312" s="131"/>
      <c r="B312" s="132"/>
      <c r="N312" s="158"/>
    </row>
    <row r="313" spans="1:14" ht="16.5" customHeight="1">
      <c r="A313" s="131"/>
      <c r="B313" s="132"/>
      <c r="N313" s="158"/>
    </row>
    <row r="314" spans="1:14" ht="16.5" customHeight="1">
      <c r="A314" s="131"/>
      <c r="B314" s="132"/>
      <c r="N314" s="158"/>
    </row>
    <row r="315" spans="1:14" ht="16.5" customHeight="1">
      <c r="A315" s="131"/>
      <c r="B315" s="132"/>
      <c r="N315" s="158"/>
    </row>
    <row r="316" spans="1:14" ht="16.5" customHeight="1">
      <c r="A316" s="131"/>
      <c r="B316" s="132"/>
      <c r="N316" s="158"/>
    </row>
    <row r="317" spans="1:14" ht="16.5" customHeight="1">
      <c r="A317" s="131"/>
      <c r="B317" s="132"/>
      <c r="N317" s="158"/>
    </row>
    <row r="318" spans="1:14" ht="16.5" customHeight="1">
      <c r="A318" s="131"/>
      <c r="B318" s="132"/>
      <c r="N318" s="158"/>
    </row>
    <row r="319" spans="1:14" ht="16.5" customHeight="1">
      <c r="A319" s="131"/>
      <c r="B319" s="132"/>
      <c r="N319" s="158"/>
    </row>
    <row r="320" spans="1:14" ht="16.5" customHeight="1">
      <c r="A320" s="131"/>
      <c r="B320" s="132"/>
      <c r="N320" s="158"/>
    </row>
    <row r="321" spans="1:14" ht="16.5" customHeight="1">
      <c r="A321" s="131"/>
      <c r="B321" s="132"/>
      <c r="N321" s="158"/>
    </row>
    <row r="322" spans="1:14" ht="16.5" customHeight="1">
      <c r="A322" s="131"/>
      <c r="B322" s="132"/>
      <c r="N322" s="158"/>
    </row>
    <row r="323" spans="1:14" ht="16.5" customHeight="1">
      <c r="A323" s="131"/>
      <c r="B323" s="132"/>
      <c r="N323" s="158"/>
    </row>
    <row r="324" spans="1:14" ht="16.5" customHeight="1">
      <c r="A324" s="131"/>
      <c r="B324" s="132"/>
      <c r="N324" s="158"/>
    </row>
    <row r="325" spans="1:14" ht="16.5" customHeight="1">
      <c r="A325" s="131"/>
      <c r="B325" s="132"/>
      <c r="N325" s="158"/>
    </row>
    <row r="326" spans="1:14" ht="16.5" customHeight="1">
      <c r="A326" s="131"/>
      <c r="B326" s="132"/>
      <c r="N326" s="158"/>
    </row>
    <row r="327" spans="1:14" ht="16.5" customHeight="1">
      <c r="A327" s="131"/>
      <c r="B327" s="132"/>
      <c r="N327" s="158"/>
    </row>
    <row r="328" spans="1:14" ht="16.5" customHeight="1">
      <c r="A328" s="131"/>
      <c r="B328" s="132"/>
      <c r="N328" s="158"/>
    </row>
    <row r="329" spans="1:14" ht="16.5" customHeight="1">
      <c r="A329" s="131"/>
      <c r="B329" s="132"/>
      <c r="N329" s="158"/>
    </row>
    <row r="330" spans="1:14" ht="16.5" customHeight="1">
      <c r="A330" s="131"/>
      <c r="B330" s="132"/>
      <c r="N330" s="158"/>
    </row>
    <row r="331" spans="1:14" ht="16.5" customHeight="1">
      <c r="A331" s="131"/>
      <c r="B331" s="132"/>
      <c r="N331" s="158"/>
    </row>
    <row r="332" spans="1:14" ht="16.5" customHeight="1">
      <c r="A332" s="131"/>
      <c r="B332" s="132"/>
      <c r="N332" s="158"/>
    </row>
    <row r="333" spans="1:14" ht="16.5" customHeight="1">
      <c r="A333" s="131"/>
      <c r="B333" s="132"/>
      <c r="N333" s="158"/>
    </row>
    <row r="334" spans="1:14" ht="16.5" customHeight="1">
      <c r="A334" s="131"/>
      <c r="B334" s="132"/>
      <c r="N334" s="158"/>
    </row>
    <row r="335" spans="1:14" ht="16.5" customHeight="1">
      <c r="A335" s="131"/>
      <c r="B335" s="132"/>
      <c r="N335" s="158"/>
    </row>
    <row r="336" spans="1:14" ht="16.5" customHeight="1">
      <c r="A336" s="131"/>
      <c r="B336" s="132"/>
      <c r="N336" s="158"/>
    </row>
    <row r="337" spans="1:14" ht="16.5" customHeight="1">
      <c r="A337" s="131"/>
      <c r="B337" s="132"/>
      <c r="N337" s="158"/>
    </row>
    <row r="338" spans="1:14" ht="16.5" customHeight="1">
      <c r="A338" s="131"/>
      <c r="B338" s="132"/>
      <c r="N338" s="158"/>
    </row>
    <row r="339" spans="1:14" ht="16.5" customHeight="1">
      <c r="A339" s="131"/>
      <c r="B339" s="132"/>
      <c r="N339" s="158"/>
    </row>
    <row r="340" spans="1:14" ht="16.5" customHeight="1">
      <c r="A340" s="131"/>
      <c r="B340" s="132"/>
      <c r="N340" s="158"/>
    </row>
    <row r="341" spans="1:14" ht="16.5" customHeight="1">
      <c r="A341" s="131"/>
      <c r="B341" s="132"/>
      <c r="N341" s="158"/>
    </row>
    <row r="342" spans="1:14" ht="16.5" customHeight="1">
      <c r="A342" s="131"/>
      <c r="B342" s="132"/>
      <c r="N342" s="158"/>
    </row>
    <row r="343" spans="1:14" ht="16.5" customHeight="1">
      <c r="A343" s="131"/>
      <c r="B343" s="132"/>
      <c r="N343" s="158"/>
    </row>
    <row r="344" spans="1:14" ht="16.5" customHeight="1">
      <c r="A344" s="131"/>
      <c r="B344" s="132"/>
      <c r="N344" s="158"/>
    </row>
    <row r="345" spans="1:14" ht="16.5" customHeight="1">
      <c r="A345" s="131"/>
      <c r="B345" s="132"/>
      <c r="N345" s="158"/>
    </row>
    <row r="346" spans="1:14" ht="16.5" customHeight="1">
      <c r="A346" s="131"/>
      <c r="B346" s="132"/>
      <c r="N346" s="158"/>
    </row>
    <row r="347" spans="1:14" ht="16.5" customHeight="1">
      <c r="A347" s="131"/>
      <c r="B347" s="132"/>
      <c r="N347" s="158"/>
    </row>
    <row r="348" spans="1:14" ht="16.5" customHeight="1">
      <c r="A348" s="131"/>
      <c r="B348" s="132"/>
      <c r="N348" s="158"/>
    </row>
    <row r="349" spans="1:14" ht="16.5" customHeight="1">
      <c r="A349" s="131"/>
      <c r="B349" s="132"/>
      <c r="N349" s="158"/>
    </row>
    <row r="350" spans="1:14" ht="16.5" customHeight="1">
      <c r="A350" s="131"/>
      <c r="B350" s="132"/>
      <c r="N350" s="158"/>
    </row>
    <row r="351" spans="1:14" ht="16.5" customHeight="1">
      <c r="A351" s="131"/>
      <c r="B351" s="132"/>
      <c r="N351" s="158"/>
    </row>
    <row r="352" spans="1:14" ht="16.5" customHeight="1">
      <c r="A352" s="131"/>
      <c r="B352" s="132"/>
      <c r="N352" s="158"/>
    </row>
    <row r="353" spans="1:14" ht="16.5" customHeight="1">
      <c r="A353" s="131"/>
      <c r="B353" s="132"/>
      <c r="N353" s="158"/>
    </row>
    <row r="354" spans="1:14" ht="16.5" customHeight="1">
      <c r="A354" s="131"/>
      <c r="B354" s="132"/>
      <c r="N354" s="158"/>
    </row>
    <row r="355" spans="1:14" ht="16.5" customHeight="1">
      <c r="A355" s="131"/>
      <c r="B355" s="132"/>
      <c r="N355" s="158"/>
    </row>
    <row r="356" spans="1:14" ht="16.5" customHeight="1">
      <c r="A356" s="131"/>
      <c r="B356" s="132"/>
      <c r="N356" s="158"/>
    </row>
    <row r="357" spans="1:14" ht="16.5" customHeight="1">
      <c r="A357" s="131"/>
      <c r="B357" s="132"/>
      <c r="N357" s="158"/>
    </row>
    <row r="358" spans="1:14" ht="16.5" customHeight="1">
      <c r="A358" s="131"/>
      <c r="B358" s="132"/>
      <c r="N358" s="158"/>
    </row>
    <row r="359" spans="1:14" ht="16.5" customHeight="1">
      <c r="A359" s="131"/>
      <c r="B359" s="132"/>
      <c r="N359" s="158"/>
    </row>
    <row r="360" spans="1:14" ht="16.5" customHeight="1">
      <c r="A360" s="131"/>
      <c r="B360" s="132"/>
      <c r="N360" s="158"/>
    </row>
    <row r="361" spans="1:14" ht="16.5" customHeight="1">
      <c r="A361" s="131"/>
      <c r="B361" s="132"/>
      <c r="N361" s="158"/>
    </row>
    <row r="362" spans="1:14" ht="16.5" customHeight="1">
      <c r="A362" s="131"/>
      <c r="B362" s="132"/>
      <c r="N362" s="158"/>
    </row>
    <row r="363" spans="1:14" ht="16.5" customHeight="1">
      <c r="A363" s="131"/>
      <c r="B363" s="132"/>
      <c r="N363" s="158"/>
    </row>
    <row r="364" spans="1:14" ht="16.5" customHeight="1">
      <c r="A364" s="131"/>
      <c r="B364" s="132"/>
      <c r="N364" s="158"/>
    </row>
    <row r="365" spans="1:14" ht="16.5" customHeight="1">
      <c r="A365" s="131"/>
      <c r="B365" s="132"/>
      <c r="N365" s="158"/>
    </row>
    <row r="366" spans="1:14" ht="16.5" customHeight="1">
      <c r="A366" s="131"/>
      <c r="B366" s="132"/>
      <c r="N366" s="158"/>
    </row>
    <row r="367" spans="1:14" ht="16.5" customHeight="1">
      <c r="A367" s="131"/>
      <c r="B367" s="132"/>
      <c r="N367" s="158"/>
    </row>
    <row r="368" spans="1:14" ht="16.5" customHeight="1">
      <c r="A368" s="131"/>
      <c r="B368" s="132"/>
      <c r="N368" s="158"/>
    </row>
    <row r="369" spans="1:14" ht="16.5" customHeight="1">
      <c r="A369" s="131"/>
      <c r="B369" s="132"/>
      <c r="N369" s="158"/>
    </row>
    <row r="370" spans="1:14" ht="16.5" customHeight="1">
      <c r="A370" s="131"/>
      <c r="B370" s="132"/>
      <c r="N370" s="158"/>
    </row>
    <row r="371" spans="1:14" ht="16.5" customHeight="1">
      <c r="A371" s="131"/>
      <c r="B371" s="132"/>
      <c r="N371" s="158"/>
    </row>
    <row r="372" spans="1:14" ht="16.5" customHeight="1">
      <c r="A372" s="131"/>
      <c r="B372" s="132"/>
      <c r="N372" s="158"/>
    </row>
    <row r="373" spans="1:14" ht="16.5" customHeight="1">
      <c r="A373" s="131"/>
      <c r="B373" s="132"/>
      <c r="N373" s="158"/>
    </row>
    <row r="374" spans="1:14" ht="16.5" customHeight="1">
      <c r="A374" s="131"/>
      <c r="B374" s="132"/>
      <c r="N374" s="158"/>
    </row>
    <row r="375" spans="1:14" ht="16.5" customHeight="1">
      <c r="A375" s="131"/>
      <c r="B375" s="132"/>
      <c r="N375" s="158"/>
    </row>
    <row r="376" spans="1:14" ht="16.5" customHeight="1">
      <c r="A376" s="131"/>
      <c r="B376" s="132"/>
      <c r="N376" s="158"/>
    </row>
    <row r="377" spans="1:14" ht="16.5" customHeight="1">
      <c r="A377" s="131"/>
      <c r="B377" s="132"/>
      <c r="N377" s="158"/>
    </row>
    <row r="378" spans="1:14" ht="16.5" customHeight="1">
      <c r="A378" s="131"/>
      <c r="B378" s="132"/>
      <c r="N378" s="158"/>
    </row>
    <row r="379" spans="1:14" ht="16.5" customHeight="1">
      <c r="A379" s="131"/>
      <c r="B379" s="132"/>
      <c r="N379" s="158"/>
    </row>
    <row r="380" spans="1:14" ht="16.5" customHeight="1">
      <c r="A380" s="131"/>
      <c r="B380" s="132"/>
      <c r="N380" s="158"/>
    </row>
    <row r="381" spans="1:14" ht="16.5" customHeight="1">
      <c r="A381" s="131"/>
      <c r="B381" s="132"/>
      <c r="N381" s="158"/>
    </row>
    <row r="382" spans="1:14" ht="16.5" customHeight="1">
      <c r="A382" s="131"/>
      <c r="B382" s="132"/>
      <c r="N382" s="158"/>
    </row>
    <row r="383" spans="1:14" ht="16.5" customHeight="1">
      <c r="A383" s="131"/>
      <c r="B383" s="132"/>
      <c r="N383" s="158"/>
    </row>
    <row r="384" spans="1:14" ht="16.5" customHeight="1">
      <c r="A384" s="131"/>
      <c r="B384" s="132"/>
      <c r="N384" s="158"/>
    </row>
    <row r="385" spans="1:14" ht="16.5" customHeight="1">
      <c r="A385" s="131"/>
      <c r="B385" s="132"/>
      <c r="N385" s="158"/>
    </row>
    <row r="386" spans="1:14" ht="16.5" customHeight="1">
      <c r="A386" s="131"/>
      <c r="B386" s="132"/>
      <c r="N386" s="158"/>
    </row>
    <row r="387" spans="1:14" ht="16.5" customHeight="1">
      <c r="A387" s="131"/>
      <c r="B387" s="132"/>
      <c r="N387" s="158"/>
    </row>
    <row r="388" spans="1:14" ht="16.5" customHeight="1">
      <c r="A388" s="131"/>
      <c r="B388" s="132"/>
      <c r="N388" s="158"/>
    </row>
    <row r="389" spans="1:14" ht="16.5" customHeight="1">
      <c r="A389" s="131"/>
      <c r="B389" s="132"/>
      <c r="N389" s="158"/>
    </row>
    <row r="390" spans="1:14" ht="16.5" customHeight="1">
      <c r="A390" s="131"/>
      <c r="B390" s="132"/>
      <c r="N390" s="158"/>
    </row>
    <row r="391" spans="1:14" ht="16.5" customHeight="1">
      <c r="A391" s="131"/>
      <c r="B391" s="132"/>
      <c r="N391" s="158"/>
    </row>
    <row r="392" spans="1:14" ht="16.5" customHeight="1">
      <c r="A392" s="131"/>
      <c r="B392" s="132"/>
      <c r="N392" s="158"/>
    </row>
    <row r="393" spans="1:14" ht="16.5" customHeight="1">
      <c r="A393" s="131"/>
      <c r="B393" s="132"/>
      <c r="N393" s="158"/>
    </row>
    <row r="394" spans="1:14" ht="16.5" customHeight="1">
      <c r="A394" s="131"/>
      <c r="B394" s="132"/>
      <c r="N394" s="158"/>
    </row>
    <row r="395" spans="1:14" ht="16.5" customHeight="1">
      <c r="A395" s="131"/>
      <c r="B395" s="132"/>
      <c r="N395" s="158"/>
    </row>
    <row r="396" spans="1:14" ht="16.5" customHeight="1">
      <c r="A396" s="131"/>
      <c r="B396" s="132"/>
      <c r="N396" s="158"/>
    </row>
    <row r="397" spans="1:14" ht="16.5" customHeight="1">
      <c r="A397" s="131"/>
      <c r="B397" s="132"/>
      <c r="N397" s="158"/>
    </row>
    <row r="398" spans="1:14" ht="16.5" customHeight="1">
      <c r="A398" s="131"/>
      <c r="B398" s="132"/>
      <c r="N398" s="158"/>
    </row>
    <row r="399" spans="1:14" ht="16.5" customHeight="1">
      <c r="A399" s="131"/>
      <c r="B399" s="132"/>
      <c r="N399" s="158"/>
    </row>
    <row r="400" spans="1:14" ht="16.5" customHeight="1">
      <c r="A400" s="131"/>
      <c r="B400" s="132"/>
      <c r="N400" s="158"/>
    </row>
    <row r="401" spans="1:14" ht="16.5" customHeight="1">
      <c r="A401" s="131"/>
      <c r="B401" s="132"/>
      <c r="N401" s="158"/>
    </row>
    <row r="402" spans="1:14" ht="16.5" customHeight="1">
      <c r="A402" s="131"/>
      <c r="B402" s="132"/>
      <c r="N402" s="158"/>
    </row>
    <row r="403" spans="1:14" ht="16.5" customHeight="1">
      <c r="A403" s="131"/>
      <c r="B403" s="132"/>
      <c r="N403" s="158"/>
    </row>
    <row r="404" spans="1:14" ht="16.5" customHeight="1">
      <c r="A404" s="131"/>
      <c r="B404" s="132"/>
      <c r="N404" s="158"/>
    </row>
    <row r="405" spans="1:14" ht="16.5" customHeight="1">
      <c r="A405" s="131"/>
      <c r="B405" s="132"/>
      <c r="N405" s="158"/>
    </row>
    <row r="406" spans="1:14" ht="16.5" customHeight="1">
      <c r="A406" s="131"/>
      <c r="B406" s="132"/>
      <c r="N406" s="158"/>
    </row>
    <row r="407" spans="1:14" ht="16.5" customHeight="1">
      <c r="A407" s="131"/>
      <c r="B407" s="132"/>
      <c r="N407" s="158"/>
    </row>
    <row r="408" spans="1:14" ht="16.5" customHeight="1">
      <c r="A408" s="131"/>
      <c r="B408" s="132"/>
      <c r="N408" s="158"/>
    </row>
    <row r="409" spans="1:14" ht="16.5" customHeight="1">
      <c r="A409" s="131"/>
      <c r="B409" s="132"/>
      <c r="N409" s="158"/>
    </row>
    <row r="410" spans="1:14" ht="16.5" customHeight="1">
      <c r="A410" s="131"/>
      <c r="B410" s="132"/>
      <c r="N410" s="158"/>
    </row>
    <row r="411" spans="1:14" ht="16.5" customHeight="1">
      <c r="A411" s="131"/>
      <c r="B411" s="132"/>
      <c r="N411" s="158"/>
    </row>
    <row r="412" spans="1:14" ht="16.5" customHeight="1">
      <c r="A412" s="131"/>
      <c r="B412" s="132"/>
      <c r="N412" s="158"/>
    </row>
    <row r="413" spans="1:14" ht="16.5" customHeight="1">
      <c r="A413" s="131"/>
      <c r="B413" s="132"/>
      <c r="N413" s="158"/>
    </row>
    <row r="414" spans="1:14" ht="16.5" customHeight="1">
      <c r="A414" s="131"/>
      <c r="B414" s="132"/>
      <c r="N414" s="158"/>
    </row>
    <row r="415" spans="1:14" ht="16.5" customHeight="1">
      <c r="A415" s="131"/>
      <c r="B415" s="132"/>
      <c r="N415" s="158"/>
    </row>
    <row r="416" spans="1:14" ht="16.5" customHeight="1">
      <c r="A416" s="131"/>
      <c r="B416" s="132"/>
      <c r="N416" s="158"/>
    </row>
    <row r="417" spans="1:14" ht="16.5" customHeight="1">
      <c r="A417" s="131"/>
      <c r="B417" s="132"/>
      <c r="N417" s="158"/>
    </row>
    <row r="418" spans="1:14" ht="16.5" customHeight="1">
      <c r="A418" s="131"/>
      <c r="B418" s="132"/>
      <c r="N418" s="158"/>
    </row>
    <row r="419" spans="1:14" ht="16.5" customHeight="1">
      <c r="A419" s="131"/>
      <c r="B419" s="132"/>
      <c r="N419" s="158"/>
    </row>
    <row r="420" spans="1:14" ht="16.5" customHeight="1">
      <c r="A420" s="131"/>
      <c r="B420" s="132"/>
      <c r="N420" s="158"/>
    </row>
    <row r="421" spans="1:14" ht="16.5" customHeight="1">
      <c r="A421" s="131"/>
      <c r="B421" s="132"/>
      <c r="N421" s="158"/>
    </row>
    <row r="422" spans="1:14" ht="16.5" customHeight="1">
      <c r="A422" s="131"/>
      <c r="B422" s="132"/>
      <c r="N422" s="158"/>
    </row>
    <row r="423" spans="1:14" ht="16.5" customHeight="1">
      <c r="A423" s="131"/>
      <c r="B423" s="132"/>
      <c r="N423" s="158"/>
    </row>
    <row r="424" spans="1:14" ht="16.5" customHeight="1">
      <c r="A424" s="131"/>
      <c r="B424" s="132"/>
      <c r="N424" s="158"/>
    </row>
    <row r="425" spans="1:14" ht="16.5" customHeight="1">
      <c r="A425" s="131"/>
      <c r="B425" s="132"/>
      <c r="N425" s="158"/>
    </row>
    <row r="426" spans="1:14" ht="16.5" customHeight="1">
      <c r="A426" s="131"/>
      <c r="B426" s="132"/>
      <c r="N426" s="158"/>
    </row>
    <row r="427" spans="1:14" ht="16.5" customHeight="1">
      <c r="A427" s="131"/>
      <c r="B427" s="132"/>
      <c r="N427" s="158"/>
    </row>
    <row r="428" spans="1:14" ht="16.5" customHeight="1">
      <c r="A428" s="131"/>
      <c r="B428" s="132"/>
      <c r="N428" s="158"/>
    </row>
    <row r="429" spans="1:14" ht="16.5" customHeight="1">
      <c r="A429" s="131"/>
      <c r="B429" s="132"/>
      <c r="N429" s="158"/>
    </row>
    <row r="430" spans="1:14" ht="16.5" customHeight="1">
      <c r="A430" s="131"/>
      <c r="B430" s="132"/>
      <c r="N430" s="158"/>
    </row>
    <row r="431" spans="1:14" ht="16.5" customHeight="1">
      <c r="A431" s="131"/>
      <c r="B431" s="132"/>
      <c r="N431" s="158"/>
    </row>
    <row r="432" spans="1:14" ht="16.5" customHeight="1">
      <c r="A432" s="131"/>
      <c r="B432" s="132"/>
      <c r="N432" s="158"/>
    </row>
    <row r="433" spans="1:14" ht="16.5" customHeight="1">
      <c r="A433" s="131"/>
      <c r="B433" s="132"/>
      <c r="N433" s="158"/>
    </row>
    <row r="434" spans="1:14" ht="16.5" customHeight="1">
      <c r="A434" s="131"/>
      <c r="B434" s="132"/>
      <c r="N434" s="158"/>
    </row>
    <row r="435" spans="1:14" ht="16.5" customHeight="1">
      <c r="A435" s="131"/>
      <c r="B435" s="132"/>
      <c r="N435" s="158"/>
    </row>
    <row r="436" spans="1:14" ht="16.5" customHeight="1">
      <c r="A436" s="131"/>
      <c r="B436" s="132"/>
      <c r="N436" s="158"/>
    </row>
    <row r="437" spans="1:14" ht="16.5" customHeight="1">
      <c r="A437" s="131"/>
      <c r="B437" s="132"/>
      <c r="N437" s="158"/>
    </row>
    <row r="438" spans="1:14" ht="16.5" customHeight="1">
      <c r="A438" s="131"/>
      <c r="B438" s="132"/>
      <c r="N438" s="158"/>
    </row>
    <row r="439" spans="1:14" ht="16.5" customHeight="1">
      <c r="A439" s="131"/>
      <c r="B439" s="132"/>
      <c r="N439" s="158"/>
    </row>
    <row r="440" spans="1:14" ht="16.5" customHeight="1">
      <c r="A440" s="131"/>
      <c r="B440" s="132"/>
      <c r="N440" s="158"/>
    </row>
    <row r="441" spans="1:14" ht="16.5" customHeight="1">
      <c r="A441" s="131"/>
      <c r="B441" s="132"/>
      <c r="N441" s="158"/>
    </row>
    <row r="442" spans="1:14" ht="16.5" customHeight="1">
      <c r="A442" s="131"/>
      <c r="B442" s="132"/>
      <c r="N442" s="158"/>
    </row>
    <row r="443" spans="1:14" ht="16.5" customHeight="1">
      <c r="A443" s="131"/>
      <c r="B443" s="132"/>
      <c r="N443" s="158"/>
    </row>
    <row r="444" spans="1:14" ht="16.5" customHeight="1">
      <c r="A444" s="131"/>
      <c r="B444" s="132"/>
      <c r="N444" s="158"/>
    </row>
    <row r="445" spans="1:14" ht="16.5" customHeight="1">
      <c r="A445" s="131"/>
      <c r="B445" s="132"/>
      <c r="N445" s="158"/>
    </row>
    <row r="446" spans="1:14" ht="16.5" customHeight="1">
      <c r="A446" s="131"/>
      <c r="B446" s="132"/>
      <c r="N446" s="158"/>
    </row>
    <row r="447" spans="1:14" ht="16.5" customHeight="1">
      <c r="A447" s="131"/>
      <c r="B447" s="132"/>
      <c r="N447" s="158"/>
    </row>
    <row r="448" spans="1:14" ht="16.5" customHeight="1">
      <c r="A448" s="131"/>
      <c r="B448" s="132"/>
      <c r="N448" s="158"/>
    </row>
    <row r="449" spans="1:14" ht="16.5" customHeight="1">
      <c r="A449" s="131"/>
      <c r="B449" s="132"/>
      <c r="N449" s="158"/>
    </row>
    <row r="450" spans="1:14" ht="16.5" customHeight="1">
      <c r="A450" s="131"/>
      <c r="B450" s="132"/>
      <c r="N450" s="158"/>
    </row>
    <row r="451" spans="1:14" ht="16.5" customHeight="1">
      <c r="A451" s="131"/>
      <c r="B451" s="132"/>
      <c r="N451" s="158"/>
    </row>
    <row r="452" spans="1:14" ht="16.5" customHeight="1">
      <c r="A452" s="131"/>
      <c r="B452" s="132"/>
      <c r="N452" s="158"/>
    </row>
    <row r="453" spans="1:14" ht="16.5" customHeight="1">
      <c r="A453" s="131"/>
      <c r="B453" s="132"/>
      <c r="N453" s="158"/>
    </row>
    <row r="454" spans="1:14" ht="16.5" customHeight="1">
      <c r="A454" s="131"/>
      <c r="B454" s="132"/>
      <c r="N454" s="158"/>
    </row>
    <row r="455" spans="1:14" ht="16.5" customHeight="1">
      <c r="A455" s="131"/>
      <c r="B455" s="132"/>
      <c r="N455" s="158"/>
    </row>
    <row r="456" spans="1:14" ht="16.5" customHeight="1">
      <c r="A456" s="131"/>
      <c r="B456" s="132"/>
      <c r="N456" s="158"/>
    </row>
    <row r="457" spans="1:14" ht="16.5" customHeight="1">
      <c r="A457" s="131"/>
      <c r="B457" s="132"/>
      <c r="N457" s="158"/>
    </row>
    <row r="458" spans="1:14" ht="16.5" customHeight="1">
      <c r="A458" s="131"/>
      <c r="B458" s="132"/>
      <c r="N458" s="158"/>
    </row>
    <row r="459" spans="1:14" ht="16.5" customHeight="1">
      <c r="A459" s="131"/>
      <c r="B459" s="132"/>
      <c r="N459" s="158"/>
    </row>
    <row r="460" spans="1:14" ht="16.5" customHeight="1">
      <c r="A460" s="131"/>
      <c r="B460" s="132"/>
      <c r="N460" s="158"/>
    </row>
    <row r="461" spans="1:14" ht="16.5" customHeight="1">
      <c r="A461" s="131"/>
      <c r="B461" s="132"/>
      <c r="N461" s="158"/>
    </row>
    <row r="462" spans="1:14" ht="16.5" customHeight="1">
      <c r="A462" s="131"/>
      <c r="B462" s="132"/>
      <c r="N462" s="158"/>
    </row>
    <row r="463" spans="1:14" ht="16.5" customHeight="1">
      <c r="A463" s="131"/>
      <c r="B463" s="132"/>
      <c r="N463" s="158"/>
    </row>
    <row r="464" spans="1:14" ht="16.5" customHeight="1">
      <c r="A464" s="131"/>
      <c r="B464" s="132"/>
      <c r="N464" s="158"/>
    </row>
    <row r="465" spans="1:14" ht="16.5" customHeight="1">
      <c r="A465" s="131"/>
      <c r="B465" s="132"/>
      <c r="N465" s="158"/>
    </row>
    <row r="466" spans="1:14" ht="16.5" customHeight="1">
      <c r="A466" s="131"/>
      <c r="B466" s="132"/>
      <c r="N466" s="158"/>
    </row>
    <row r="467" spans="1:14" ht="16.5" customHeight="1">
      <c r="A467" s="131"/>
      <c r="B467" s="132"/>
      <c r="N467" s="158"/>
    </row>
    <row r="468" spans="1:14" ht="16.5" customHeight="1">
      <c r="A468" s="131"/>
      <c r="B468" s="132"/>
      <c r="N468" s="158"/>
    </row>
    <row r="469" spans="1:14" ht="16.5" customHeight="1">
      <c r="A469" s="131"/>
      <c r="B469" s="132"/>
      <c r="N469" s="158"/>
    </row>
    <row r="470" spans="1:14" ht="16.5" customHeight="1">
      <c r="A470" s="131"/>
      <c r="B470" s="132"/>
      <c r="N470" s="158"/>
    </row>
    <row r="471" spans="1:14" ht="16.5" customHeight="1">
      <c r="A471" s="131"/>
      <c r="B471" s="132"/>
      <c r="N471" s="158"/>
    </row>
    <row r="472" spans="1:14" ht="16.5" customHeight="1">
      <c r="A472" s="131"/>
      <c r="B472" s="132"/>
      <c r="N472" s="158"/>
    </row>
    <row r="473" spans="1:14" ht="16.5" customHeight="1">
      <c r="A473" s="131"/>
      <c r="B473" s="132"/>
      <c r="N473" s="158"/>
    </row>
    <row r="474" spans="1:14" ht="16.5" customHeight="1">
      <c r="A474" s="131"/>
      <c r="B474" s="132"/>
      <c r="N474" s="158"/>
    </row>
    <row r="475" spans="1:14" ht="16.5" customHeight="1">
      <c r="A475" s="131"/>
      <c r="B475" s="132"/>
      <c r="N475" s="158"/>
    </row>
    <row r="476" spans="1:14" ht="16.5" customHeight="1">
      <c r="A476" s="131"/>
      <c r="B476" s="132"/>
      <c r="N476" s="158"/>
    </row>
    <row r="477" spans="1:14" ht="16.5" customHeight="1">
      <c r="A477" s="131"/>
      <c r="B477" s="132"/>
      <c r="N477" s="158"/>
    </row>
    <row r="478" spans="1:14" ht="16.5" customHeight="1">
      <c r="A478" s="131"/>
      <c r="B478" s="132"/>
      <c r="N478" s="158"/>
    </row>
    <row r="479" spans="1:14" ht="16.5" customHeight="1">
      <c r="A479" s="131"/>
      <c r="B479" s="132"/>
      <c r="N479" s="158"/>
    </row>
    <row r="480" spans="1:14" ht="16.5" customHeight="1">
      <c r="A480" s="131"/>
      <c r="B480" s="132"/>
      <c r="N480" s="158"/>
    </row>
    <row r="481" spans="1:14" ht="16.5" customHeight="1">
      <c r="A481" s="131"/>
      <c r="B481" s="132"/>
      <c r="N481" s="158"/>
    </row>
    <row r="482" spans="1:14" ht="16.5" customHeight="1">
      <c r="A482" s="131"/>
      <c r="B482" s="132"/>
      <c r="N482" s="158"/>
    </row>
    <row r="483" spans="1:14" ht="16.5" customHeight="1">
      <c r="A483" s="131"/>
      <c r="B483" s="132"/>
      <c r="N483" s="158"/>
    </row>
    <row r="484" spans="1:14" ht="16.5" customHeight="1">
      <c r="A484" s="131"/>
      <c r="B484" s="132"/>
      <c r="N484" s="158"/>
    </row>
    <row r="485" spans="1:14" ht="16.5" customHeight="1">
      <c r="A485" s="131"/>
      <c r="B485" s="132"/>
      <c r="N485" s="158"/>
    </row>
    <row r="486" spans="1:14" ht="16.5" customHeight="1">
      <c r="A486" s="131"/>
      <c r="B486" s="132"/>
      <c r="N486" s="158"/>
    </row>
    <row r="487" spans="1:14" ht="16.5" customHeight="1">
      <c r="A487" s="131"/>
      <c r="B487" s="132"/>
      <c r="N487" s="158"/>
    </row>
    <row r="488" spans="1:14" ht="16.5" customHeight="1">
      <c r="A488" s="131"/>
      <c r="B488" s="132"/>
      <c r="N488" s="158"/>
    </row>
    <row r="489" spans="1:14" ht="16.5" customHeight="1">
      <c r="A489" s="131"/>
      <c r="B489" s="132"/>
      <c r="N489" s="158"/>
    </row>
    <row r="490" spans="1:14" ht="16.5" customHeight="1">
      <c r="A490" s="131"/>
      <c r="B490" s="132"/>
      <c r="N490" s="158"/>
    </row>
    <row r="491" spans="1:14" ht="16.5" customHeight="1">
      <c r="A491" s="131"/>
      <c r="B491" s="132"/>
      <c r="N491" s="158"/>
    </row>
    <row r="492" spans="1:14" ht="16.5" customHeight="1">
      <c r="A492" s="131"/>
      <c r="B492" s="132"/>
      <c r="N492" s="158"/>
    </row>
    <row r="493" spans="1:14" ht="16.5" customHeight="1">
      <c r="A493" s="131"/>
      <c r="B493" s="132"/>
      <c r="N493" s="158"/>
    </row>
    <row r="494" spans="1:14" ht="16.5" customHeight="1">
      <c r="A494" s="131"/>
      <c r="B494" s="132"/>
      <c r="N494" s="158"/>
    </row>
    <row r="495" spans="1:14" ht="16.5" customHeight="1">
      <c r="A495" s="131"/>
      <c r="B495" s="132"/>
      <c r="N495" s="158"/>
    </row>
    <row r="496" spans="1:14" ht="16.5" customHeight="1">
      <c r="A496" s="131"/>
      <c r="B496" s="132"/>
      <c r="N496" s="158"/>
    </row>
    <row r="497" spans="1:14" ht="16.5" customHeight="1">
      <c r="A497" s="131"/>
      <c r="B497" s="132"/>
      <c r="N497" s="158"/>
    </row>
    <row r="498" spans="1:14" ht="16.5" customHeight="1">
      <c r="A498" s="131"/>
      <c r="B498" s="132"/>
      <c r="N498" s="158"/>
    </row>
    <row r="499" spans="1:14" ht="16.5" customHeight="1">
      <c r="A499" s="131"/>
      <c r="B499" s="132"/>
      <c r="N499" s="158"/>
    </row>
    <row r="500" spans="1:14" ht="16.5" customHeight="1">
      <c r="A500" s="131"/>
      <c r="B500" s="132"/>
      <c r="N500" s="158"/>
    </row>
    <row r="501" spans="1:14" ht="16.5" customHeight="1">
      <c r="A501" s="131"/>
      <c r="B501" s="132"/>
      <c r="N501" s="158"/>
    </row>
    <row r="502" spans="1:14" ht="16.5" customHeight="1">
      <c r="A502" s="131"/>
      <c r="B502" s="132"/>
      <c r="N502" s="158"/>
    </row>
    <row r="503" spans="1:14" ht="16.5" customHeight="1">
      <c r="A503" s="131"/>
      <c r="B503" s="132"/>
      <c r="N503" s="158"/>
    </row>
    <row r="504" spans="1:14" ht="16.5" customHeight="1">
      <c r="A504" s="131"/>
      <c r="B504" s="132"/>
      <c r="N504" s="158"/>
    </row>
    <row r="505" spans="1:14" ht="16.5" customHeight="1">
      <c r="A505" s="131"/>
      <c r="B505" s="132"/>
      <c r="N505" s="158"/>
    </row>
    <row r="506" spans="1:14" ht="16.5" customHeight="1">
      <c r="A506" s="131"/>
      <c r="B506" s="132"/>
      <c r="N506" s="158"/>
    </row>
    <row r="507" spans="1:14" ht="16.5" customHeight="1">
      <c r="A507" s="131"/>
      <c r="B507" s="132"/>
      <c r="N507" s="158"/>
    </row>
    <row r="508" spans="1:14" ht="16.5" customHeight="1">
      <c r="A508" s="131"/>
      <c r="B508" s="132"/>
      <c r="N508" s="158"/>
    </row>
    <row r="509" spans="1:14" ht="16.5" customHeight="1">
      <c r="A509" s="131"/>
      <c r="B509" s="132"/>
      <c r="N509" s="158"/>
    </row>
    <row r="510" spans="1:14" ht="16.5" customHeight="1">
      <c r="A510" s="131"/>
      <c r="B510" s="132"/>
      <c r="N510" s="158"/>
    </row>
    <row r="511" spans="1:14" ht="16.5" customHeight="1">
      <c r="A511" s="131"/>
      <c r="B511" s="132"/>
      <c r="N511" s="158"/>
    </row>
    <row r="512" spans="1:14" ht="16.5" customHeight="1">
      <c r="A512" s="131"/>
      <c r="B512" s="132"/>
      <c r="N512" s="158"/>
    </row>
    <row r="513" spans="1:14" ht="16.5" customHeight="1">
      <c r="A513" s="131"/>
      <c r="B513" s="132"/>
      <c r="N513" s="158"/>
    </row>
    <row r="514" spans="1:14" ht="16.5" customHeight="1">
      <c r="A514" s="131"/>
      <c r="B514" s="132"/>
      <c r="N514" s="158"/>
    </row>
    <row r="515" spans="1:14" ht="16.5" customHeight="1">
      <c r="A515" s="131"/>
      <c r="B515" s="132"/>
      <c r="N515" s="158"/>
    </row>
    <row r="516" spans="1:14" ht="16.5" customHeight="1">
      <c r="A516" s="131"/>
      <c r="B516" s="132"/>
      <c r="N516" s="158"/>
    </row>
    <row r="517" spans="1:14" ht="16.5" customHeight="1">
      <c r="A517" s="131"/>
      <c r="B517" s="132"/>
      <c r="N517" s="158"/>
    </row>
    <row r="518" spans="1:14" ht="16.5" customHeight="1">
      <c r="A518" s="131"/>
      <c r="B518" s="132"/>
      <c r="N518" s="158"/>
    </row>
    <row r="519" spans="1:14" ht="16.5" customHeight="1">
      <c r="A519" s="131"/>
      <c r="B519" s="132"/>
      <c r="N519" s="158"/>
    </row>
    <row r="520" spans="1:14" ht="16.5" customHeight="1">
      <c r="A520" s="131"/>
      <c r="B520" s="132"/>
      <c r="N520" s="158"/>
    </row>
    <row r="521" spans="1:14" ht="16.5" customHeight="1">
      <c r="A521" s="131"/>
      <c r="B521" s="132"/>
      <c r="N521" s="158"/>
    </row>
    <row r="522" spans="1:14" ht="16.5" customHeight="1">
      <c r="A522" s="131"/>
      <c r="B522" s="132"/>
      <c r="N522" s="158"/>
    </row>
    <row r="523" spans="1:14" ht="16.5" customHeight="1">
      <c r="A523" s="131"/>
      <c r="B523" s="132"/>
      <c r="N523" s="158"/>
    </row>
    <row r="524" spans="1:14" ht="16.5" customHeight="1">
      <c r="A524" s="131"/>
      <c r="B524" s="132"/>
      <c r="N524" s="158"/>
    </row>
    <row r="525" spans="1:14" ht="16.5" customHeight="1">
      <c r="A525" s="131"/>
      <c r="B525" s="132"/>
      <c r="N525" s="158"/>
    </row>
    <row r="526" spans="1:14" ht="16.5" customHeight="1">
      <c r="A526" s="131"/>
      <c r="B526" s="132"/>
      <c r="N526" s="158"/>
    </row>
    <row r="527" spans="1:14" ht="16.5" customHeight="1">
      <c r="A527" s="131"/>
      <c r="B527" s="132"/>
      <c r="N527" s="158"/>
    </row>
    <row r="528" spans="1:14" ht="16.5" customHeight="1">
      <c r="A528" s="131"/>
      <c r="B528" s="132"/>
      <c r="N528" s="158"/>
    </row>
    <row r="529" spans="1:14" ht="16.5" customHeight="1">
      <c r="A529" s="131"/>
      <c r="B529" s="132"/>
      <c r="N529" s="158"/>
    </row>
    <row r="530" spans="1:14" ht="16.5" customHeight="1">
      <c r="A530" s="131"/>
      <c r="B530" s="132"/>
      <c r="N530" s="158"/>
    </row>
    <row r="531" spans="1:14" ht="16.5" customHeight="1">
      <c r="A531" s="131"/>
      <c r="B531" s="132"/>
      <c r="N531" s="158"/>
    </row>
    <row r="532" spans="1:14" ht="16.5" customHeight="1">
      <c r="A532" s="131"/>
      <c r="B532" s="132"/>
      <c r="N532" s="158"/>
    </row>
    <row r="533" spans="1:14" ht="16.5" customHeight="1">
      <c r="A533" s="131"/>
      <c r="B533" s="132"/>
      <c r="N533" s="158"/>
    </row>
    <row r="534" spans="1:14" ht="16.5" customHeight="1">
      <c r="A534" s="131"/>
      <c r="B534" s="132"/>
      <c r="N534" s="158"/>
    </row>
    <row r="535" spans="1:14" ht="16.5" customHeight="1">
      <c r="A535" s="131"/>
      <c r="B535" s="132"/>
      <c r="N535" s="158"/>
    </row>
    <row r="536" spans="1:14" ht="16.5" customHeight="1">
      <c r="A536" s="131"/>
      <c r="B536" s="132"/>
      <c r="N536" s="158"/>
    </row>
    <row r="537" spans="1:14" ht="16.5" customHeight="1">
      <c r="A537" s="131"/>
      <c r="B537" s="132"/>
      <c r="N537" s="158"/>
    </row>
    <row r="538" spans="1:14" ht="16.5" customHeight="1">
      <c r="A538" s="131"/>
      <c r="B538" s="132"/>
      <c r="N538" s="158"/>
    </row>
    <row r="539" spans="1:14" ht="16.5" customHeight="1">
      <c r="A539" s="131"/>
      <c r="B539" s="132"/>
      <c r="N539" s="158"/>
    </row>
    <row r="540" spans="1:14" ht="16.5" customHeight="1">
      <c r="A540" s="131"/>
      <c r="B540" s="132"/>
      <c r="N540" s="158"/>
    </row>
    <row r="541" spans="1:14" ht="16.5" customHeight="1">
      <c r="A541" s="131"/>
      <c r="B541" s="132"/>
      <c r="N541" s="158"/>
    </row>
    <row r="542" spans="1:14" ht="16.5" customHeight="1">
      <c r="A542" s="131"/>
      <c r="B542" s="132"/>
      <c r="N542" s="158"/>
    </row>
    <row r="543" spans="1:14" ht="16.5" customHeight="1">
      <c r="A543" s="131"/>
      <c r="B543" s="132"/>
      <c r="N543" s="158"/>
    </row>
    <row r="544" spans="1:14" ht="16.5" customHeight="1">
      <c r="A544" s="131"/>
      <c r="B544" s="132"/>
      <c r="N544" s="158"/>
    </row>
    <row r="545" spans="1:14" ht="16.5" customHeight="1">
      <c r="A545" s="131"/>
      <c r="B545" s="132"/>
      <c r="N545" s="158"/>
    </row>
    <row r="546" spans="1:14" ht="16.5" customHeight="1">
      <c r="A546" s="131"/>
      <c r="B546" s="132"/>
      <c r="N546" s="158"/>
    </row>
    <row r="547" spans="1:14" ht="16.5" customHeight="1">
      <c r="A547" s="131"/>
      <c r="B547" s="132"/>
      <c r="N547" s="158"/>
    </row>
    <row r="548" spans="1:14" ht="16.5" customHeight="1">
      <c r="A548" s="131"/>
      <c r="B548" s="132"/>
      <c r="N548" s="158"/>
    </row>
    <row r="549" spans="1:14" ht="16.5" customHeight="1">
      <c r="A549" s="131"/>
      <c r="B549" s="132"/>
      <c r="N549" s="158"/>
    </row>
    <row r="550" spans="1:14" ht="16.5" customHeight="1">
      <c r="A550" s="131"/>
      <c r="B550" s="132"/>
      <c r="N550" s="158"/>
    </row>
    <row r="551" spans="1:14" ht="16.5" customHeight="1">
      <c r="A551" s="131"/>
      <c r="B551" s="132"/>
      <c r="N551" s="158"/>
    </row>
    <row r="552" spans="1:14" ht="16.5" customHeight="1">
      <c r="A552" s="131"/>
      <c r="B552" s="132"/>
      <c r="N552" s="158"/>
    </row>
    <row r="553" spans="1:14" ht="16.5" customHeight="1">
      <c r="A553" s="131"/>
      <c r="B553" s="132"/>
      <c r="N553" s="158"/>
    </row>
    <row r="554" spans="1:14" ht="16.5" customHeight="1">
      <c r="A554" s="131"/>
      <c r="B554" s="132"/>
      <c r="N554" s="158"/>
    </row>
    <row r="555" spans="1:14" ht="16.5" customHeight="1">
      <c r="A555" s="131"/>
      <c r="B555" s="132"/>
      <c r="N555" s="158"/>
    </row>
    <row r="556" spans="1:14" ht="16.5" customHeight="1">
      <c r="A556" s="131"/>
      <c r="B556" s="132"/>
      <c r="N556" s="158"/>
    </row>
    <row r="557" spans="1:14" ht="16.5" customHeight="1">
      <c r="A557" s="131"/>
      <c r="B557" s="132"/>
      <c r="N557" s="158"/>
    </row>
    <row r="558" spans="1:14" ht="16.5" customHeight="1">
      <c r="A558" s="131"/>
      <c r="B558" s="132"/>
      <c r="N558" s="158"/>
    </row>
    <row r="559" spans="1:14" ht="16.5" customHeight="1">
      <c r="A559" s="131"/>
      <c r="B559" s="132"/>
      <c r="N559" s="158"/>
    </row>
    <row r="560" spans="1:14" ht="16.5" customHeight="1">
      <c r="A560" s="131"/>
      <c r="B560" s="132"/>
      <c r="N560" s="158"/>
    </row>
    <row r="561" spans="1:14" ht="16.5" customHeight="1">
      <c r="A561" s="131"/>
      <c r="B561" s="132"/>
      <c r="N561" s="158"/>
    </row>
    <row r="562" spans="1:14" ht="16.5" customHeight="1">
      <c r="A562" s="131"/>
      <c r="B562" s="132"/>
      <c r="N562" s="158"/>
    </row>
    <row r="563" spans="1:14" ht="16.5" customHeight="1">
      <c r="A563" s="131"/>
      <c r="B563" s="132"/>
      <c r="N563" s="158"/>
    </row>
    <row r="564" spans="1:14" ht="16.5" customHeight="1">
      <c r="A564" s="131"/>
      <c r="B564" s="132"/>
      <c r="N564" s="158"/>
    </row>
    <row r="565" spans="1:14" ht="16.5" customHeight="1">
      <c r="A565" s="131"/>
      <c r="B565" s="132"/>
      <c r="N565" s="158"/>
    </row>
    <row r="566" spans="1:14" ht="16.5" customHeight="1">
      <c r="A566" s="131"/>
      <c r="B566" s="132"/>
      <c r="N566" s="158"/>
    </row>
    <row r="567" spans="1:14" ht="16.5" customHeight="1">
      <c r="A567" s="131"/>
      <c r="B567" s="132"/>
      <c r="N567" s="158"/>
    </row>
    <row r="568" spans="1:14" ht="16.5" customHeight="1">
      <c r="A568" s="131"/>
      <c r="B568" s="132"/>
      <c r="N568" s="158"/>
    </row>
    <row r="569" spans="1:14" ht="16.5" customHeight="1">
      <c r="A569" s="131"/>
      <c r="B569" s="132"/>
      <c r="N569" s="158"/>
    </row>
    <row r="570" spans="1:14" ht="16.5" customHeight="1">
      <c r="A570" s="131"/>
      <c r="B570" s="132"/>
      <c r="N570" s="158"/>
    </row>
    <row r="571" spans="1:14" ht="16.5" customHeight="1">
      <c r="A571" s="131"/>
      <c r="B571" s="132"/>
      <c r="N571" s="158"/>
    </row>
    <row r="572" spans="1:14" ht="16.5" customHeight="1">
      <c r="A572" s="131"/>
      <c r="B572" s="132"/>
      <c r="N572" s="158"/>
    </row>
    <row r="573" spans="1:14" ht="16.5" customHeight="1">
      <c r="A573" s="131"/>
      <c r="B573" s="132"/>
      <c r="N573" s="158"/>
    </row>
    <row r="574" spans="1:14" ht="16.5" customHeight="1">
      <c r="A574" s="131"/>
      <c r="B574" s="132"/>
      <c r="N574" s="158"/>
    </row>
    <row r="575" spans="1:14" ht="16.5" customHeight="1">
      <c r="A575" s="131"/>
      <c r="B575" s="132"/>
      <c r="N575" s="158"/>
    </row>
    <row r="576" spans="1:14" ht="16.5" customHeight="1">
      <c r="A576" s="131"/>
      <c r="B576" s="132"/>
      <c r="N576" s="158"/>
    </row>
    <row r="577" spans="1:14" ht="16.5" customHeight="1">
      <c r="A577" s="131"/>
      <c r="B577" s="132"/>
      <c r="N577" s="158"/>
    </row>
    <row r="578" spans="1:14" ht="16.5" customHeight="1">
      <c r="A578" s="131"/>
      <c r="B578" s="132"/>
      <c r="N578" s="158"/>
    </row>
    <row r="579" spans="1:14" ht="16.5" customHeight="1">
      <c r="A579" s="131"/>
      <c r="B579" s="132"/>
      <c r="N579" s="158"/>
    </row>
    <row r="580" spans="1:14" ht="16.5" customHeight="1">
      <c r="A580" s="131"/>
      <c r="B580" s="132"/>
      <c r="N580" s="158"/>
    </row>
    <row r="581" spans="1:14" ht="16.5" customHeight="1">
      <c r="A581" s="131"/>
      <c r="B581" s="132"/>
      <c r="N581" s="158"/>
    </row>
    <row r="582" spans="1:14" ht="16.5" customHeight="1">
      <c r="A582" s="131"/>
      <c r="B582" s="132"/>
      <c r="N582" s="158"/>
    </row>
    <row r="583" spans="1:14" ht="16.5" customHeight="1">
      <c r="A583" s="131"/>
      <c r="B583" s="132"/>
      <c r="N583" s="158"/>
    </row>
    <row r="584" spans="1:14" ht="16.5" customHeight="1">
      <c r="A584" s="131"/>
      <c r="B584" s="132"/>
      <c r="N584" s="158"/>
    </row>
    <row r="585" spans="1:14" ht="16.5" customHeight="1">
      <c r="A585" s="131"/>
      <c r="B585" s="132"/>
      <c r="N585" s="158"/>
    </row>
    <row r="586" spans="1:14" ht="16.5" customHeight="1">
      <c r="A586" s="131"/>
      <c r="B586" s="132"/>
      <c r="N586" s="158"/>
    </row>
    <row r="587" spans="1:14" ht="16.5" customHeight="1">
      <c r="A587" s="131"/>
      <c r="B587" s="132"/>
      <c r="N587" s="158"/>
    </row>
    <row r="588" spans="1:14" ht="16.5" customHeight="1">
      <c r="A588" s="131"/>
      <c r="B588" s="132"/>
      <c r="N588" s="158"/>
    </row>
    <row r="589" spans="1:14" ht="16.5" customHeight="1">
      <c r="A589" s="131"/>
      <c r="B589" s="132"/>
      <c r="N589" s="158"/>
    </row>
    <row r="590" spans="1:14" ht="16.5" customHeight="1">
      <c r="A590" s="131"/>
      <c r="B590" s="132"/>
      <c r="N590" s="158"/>
    </row>
    <row r="591" spans="1:14" ht="16.5" customHeight="1">
      <c r="A591" s="131"/>
      <c r="B591" s="132"/>
      <c r="N591" s="158"/>
    </row>
    <row r="592" spans="1:14" ht="16.5" customHeight="1">
      <c r="A592" s="131"/>
      <c r="B592" s="132"/>
      <c r="N592" s="158"/>
    </row>
    <row r="593" spans="1:14" ht="16.5" customHeight="1">
      <c r="A593" s="131"/>
      <c r="B593" s="132"/>
      <c r="N593" s="158"/>
    </row>
    <row r="594" spans="1:14" ht="16.5" customHeight="1">
      <c r="A594" s="131"/>
      <c r="B594" s="132"/>
      <c r="N594" s="158"/>
    </row>
    <row r="595" spans="1:14" ht="16.5" customHeight="1">
      <c r="A595" s="131"/>
      <c r="B595" s="132"/>
      <c r="N595" s="158"/>
    </row>
    <row r="596" spans="1:14" ht="16.5" customHeight="1">
      <c r="A596" s="131"/>
      <c r="B596" s="132"/>
      <c r="N596" s="158"/>
    </row>
    <row r="597" spans="1:14" ht="16.5" customHeight="1">
      <c r="A597" s="131"/>
      <c r="B597" s="132"/>
      <c r="N597" s="158"/>
    </row>
    <row r="598" spans="1:14" ht="16.5" customHeight="1">
      <c r="A598" s="131"/>
      <c r="B598" s="132"/>
      <c r="N598" s="158"/>
    </row>
    <row r="599" spans="1:14" ht="16.5" customHeight="1">
      <c r="A599" s="131"/>
      <c r="B599" s="132"/>
      <c r="N599" s="158"/>
    </row>
    <row r="600" spans="1:14" ht="16.5" customHeight="1">
      <c r="A600" s="131"/>
      <c r="B600" s="132"/>
      <c r="N600" s="158"/>
    </row>
    <row r="601" spans="1:14" ht="16.5" customHeight="1">
      <c r="A601" s="131"/>
      <c r="B601" s="132"/>
      <c r="N601" s="158"/>
    </row>
    <row r="602" spans="1:14" ht="16.5" customHeight="1">
      <c r="A602" s="131"/>
      <c r="B602" s="132"/>
      <c r="N602" s="158"/>
    </row>
    <row r="603" spans="1:14" ht="16.5" customHeight="1">
      <c r="A603" s="131"/>
      <c r="B603" s="132"/>
      <c r="N603" s="158"/>
    </row>
    <row r="604" spans="1:14" ht="16.5" customHeight="1">
      <c r="A604" s="131"/>
      <c r="B604" s="132"/>
      <c r="N604" s="158"/>
    </row>
    <row r="605" spans="1:14" ht="16.5" customHeight="1">
      <c r="A605" s="131"/>
      <c r="B605" s="132"/>
      <c r="N605" s="158"/>
    </row>
    <row r="606" spans="1:14" ht="16.5" customHeight="1">
      <c r="A606" s="131"/>
      <c r="B606" s="132"/>
      <c r="N606" s="158"/>
    </row>
    <row r="607" spans="1:14" ht="16.5" customHeight="1">
      <c r="A607" s="131"/>
      <c r="B607" s="132"/>
      <c r="N607" s="158"/>
    </row>
    <row r="608" spans="1:14" ht="16.5" customHeight="1">
      <c r="A608" s="131"/>
      <c r="B608" s="132"/>
      <c r="N608" s="158"/>
    </row>
    <row r="609" spans="1:14" ht="16.5" customHeight="1">
      <c r="A609" s="131"/>
      <c r="B609" s="132"/>
      <c r="N609" s="158"/>
    </row>
    <row r="610" spans="1:14" ht="16.5" customHeight="1">
      <c r="A610" s="131"/>
      <c r="B610" s="132"/>
      <c r="N610" s="158"/>
    </row>
    <row r="611" spans="1:14" ht="16.5" customHeight="1">
      <c r="A611" s="131"/>
      <c r="B611" s="132"/>
      <c r="N611" s="158"/>
    </row>
    <row r="612" spans="1:14" ht="16.5" customHeight="1">
      <c r="A612" s="131"/>
      <c r="B612" s="132"/>
      <c r="N612" s="158"/>
    </row>
    <row r="613" spans="1:14" ht="16.5" customHeight="1">
      <c r="A613" s="131"/>
      <c r="B613" s="132"/>
      <c r="N613" s="158"/>
    </row>
    <row r="614" spans="1:14" ht="16.5" customHeight="1">
      <c r="A614" s="131"/>
      <c r="B614" s="132"/>
      <c r="N614" s="158"/>
    </row>
    <row r="615" spans="1:14" ht="16.5" customHeight="1">
      <c r="A615" s="131"/>
      <c r="B615" s="132"/>
      <c r="N615" s="158"/>
    </row>
    <row r="616" spans="1:14" ht="16.5" customHeight="1">
      <c r="A616" s="131"/>
      <c r="B616" s="132"/>
      <c r="N616" s="158"/>
    </row>
    <row r="617" spans="1:14" ht="16.5" customHeight="1">
      <c r="A617" s="131"/>
      <c r="B617" s="132"/>
      <c r="N617" s="158"/>
    </row>
    <row r="618" spans="1:14" ht="16.5" customHeight="1">
      <c r="A618" s="131"/>
      <c r="B618" s="132"/>
      <c r="N618" s="158"/>
    </row>
    <row r="619" spans="1:14" ht="16.5" customHeight="1">
      <c r="A619" s="131"/>
      <c r="B619" s="132"/>
      <c r="N619" s="158"/>
    </row>
    <row r="620" spans="1:14" ht="16.5" customHeight="1">
      <c r="A620" s="131"/>
      <c r="B620" s="132"/>
      <c r="N620" s="158"/>
    </row>
    <row r="621" spans="1:14" ht="16.5" customHeight="1">
      <c r="A621" s="131"/>
      <c r="B621" s="132"/>
      <c r="N621" s="158"/>
    </row>
    <row r="622" spans="1:14" ht="16.5" customHeight="1">
      <c r="A622" s="131"/>
      <c r="B622" s="132"/>
      <c r="N622" s="158"/>
    </row>
    <row r="623" spans="1:14" ht="16.5" customHeight="1">
      <c r="A623" s="131"/>
      <c r="B623" s="132"/>
      <c r="N623" s="158"/>
    </row>
    <row r="624" spans="1:14" ht="16.5" customHeight="1">
      <c r="A624" s="131"/>
      <c r="B624" s="132"/>
      <c r="N624" s="158"/>
    </row>
    <row r="625" spans="1:14" ht="16.5" customHeight="1">
      <c r="A625" s="131"/>
      <c r="B625" s="132"/>
      <c r="N625" s="158"/>
    </row>
    <row r="626" spans="1:14" ht="16.5" customHeight="1">
      <c r="A626" s="131"/>
      <c r="B626" s="132"/>
      <c r="N626" s="158"/>
    </row>
    <row r="627" spans="1:14" ht="16.5" customHeight="1">
      <c r="A627" s="131"/>
      <c r="B627" s="132"/>
      <c r="N627" s="158"/>
    </row>
    <row r="628" spans="1:14" ht="16.5" customHeight="1">
      <c r="A628" s="131"/>
      <c r="B628" s="132"/>
      <c r="N628" s="158"/>
    </row>
    <row r="629" spans="1:14" ht="16.5" customHeight="1">
      <c r="A629" s="131"/>
      <c r="B629" s="132"/>
      <c r="N629" s="158"/>
    </row>
    <row r="630" spans="1:14" ht="16.5" customHeight="1">
      <c r="A630" s="131"/>
      <c r="B630" s="132"/>
      <c r="N630" s="158"/>
    </row>
    <row r="631" spans="1:14" ht="16.5" customHeight="1">
      <c r="A631" s="131"/>
      <c r="B631" s="132"/>
      <c r="N631" s="158"/>
    </row>
    <row r="632" spans="1:14" ht="16.5" customHeight="1">
      <c r="A632" s="131"/>
      <c r="B632" s="132"/>
      <c r="N632" s="158"/>
    </row>
    <row r="633" spans="1:14" ht="16.5" customHeight="1">
      <c r="A633" s="131"/>
      <c r="B633" s="132"/>
      <c r="N633" s="158"/>
    </row>
    <row r="634" spans="1:14" ht="16.5" customHeight="1">
      <c r="A634" s="131"/>
      <c r="B634" s="132"/>
      <c r="N634" s="158"/>
    </row>
    <row r="635" spans="1:14" ht="16.5" customHeight="1">
      <c r="A635" s="131"/>
      <c r="B635" s="132"/>
      <c r="N635" s="158"/>
    </row>
    <row r="636" spans="1:14" ht="16.5" customHeight="1">
      <c r="A636" s="131"/>
      <c r="B636" s="132"/>
      <c r="N636" s="158"/>
    </row>
    <row r="637" spans="1:14" ht="16.5" customHeight="1">
      <c r="A637" s="131"/>
      <c r="B637" s="132"/>
      <c r="N637" s="158"/>
    </row>
    <row r="638" spans="1:14" ht="16.5" customHeight="1">
      <c r="A638" s="131"/>
      <c r="B638" s="132"/>
      <c r="N638" s="158"/>
    </row>
    <row r="639" spans="1:14" ht="16.5" customHeight="1">
      <c r="A639" s="131"/>
      <c r="B639" s="132"/>
      <c r="N639" s="158"/>
    </row>
    <row r="640" spans="1:14" ht="16.5" customHeight="1">
      <c r="A640" s="131"/>
      <c r="B640" s="132"/>
      <c r="N640" s="158"/>
    </row>
    <row r="641" spans="1:14" ht="16.5" customHeight="1">
      <c r="A641" s="131"/>
      <c r="B641" s="132"/>
      <c r="N641" s="158"/>
    </row>
    <row r="642" spans="1:14" ht="16.5" customHeight="1">
      <c r="A642" s="131"/>
      <c r="B642" s="132"/>
      <c r="N642" s="158"/>
    </row>
    <row r="643" spans="1:14" ht="16.5" customHeight="1">
      <c r="A643" s="131"/>
      <c r="B643" s="132"/>
      <c r="N643" s="158"/>
    </row>
    <row r="644" spans="1:14" ht="16.5" customHeight="1">
      <c r="A644" s="131"/>
      <c r="B644" s="132"/>
      <c r="N644" s="158"/>
    </row>
    <row r="645" spans="1:14" ht="16.5" customHeight="1">
      <c r="A645" s="131"/>
      <c r="B645" s="132"/>
      <c r="N645" s="158"/>
    </row>
    <row r="646" spans="1:14" ht="16.5" customHeight="1">
      <c r="A646" s="131"/>
      <c r="B646" s="132"/>
      <c r="N646" s="158"/>
    </row>
    <row r="647" spans="1:14" ht="16.5" customHeight="1">
      <c r="A647" s="131"/>
      <c r="B647" s="132"/>
      <c r="N647" s="158"/>
    </row>
    <row r="648" spans="1:14" ht="16.5" customHeight="1">
      <c r="A648" s="131"/>
      <c r="B648" s="132"/>
      <c r="N648" s="158"/>
    </row>
    <row r="649" spans="1:14" ht="16.5" customHeight="1">
      <c r="A649" s="131"/>
      <c r="B649" s="132"/>
      <c r="N649" s="158"/>
    </row>
    <row r="650" spans="1:14" ht="16.5" customHeight="1">
      <c r="A650" s="131"/>
      <c r="B650" s="132"/>
      <c r="N650" s="158"/>
    </row>
    <row r="651" spans="1:14" ht="16.5" customHeight="1">
      <c r="A651" s="131"/>
      <c r="B651" s="132"/>
      <c r="N651" s="158"/>
    </row>
    <row r="652" spans="1:14" ht="16.5" customHeight="1">
      <c r="A652" s="131"/>
      <c r="B652" s="132"/>
      <c r="N652" s="158"/>
    </row>
    <row r="653" spans="1:14" ht="16.5" customHeight="1">
      <c r="A653" s="131"/>
      <c r="B653" s="132"/>
      <c r="N653" s="158"/>
    </row>
    <row r="654" spans="1:14" ht="16.5" customHeight="1">
      <c r="A654" s="131"/>
      <c r="B654" s="132"/>
      <c r="N654" s="158"/>
    </row>
    <row r="655" spans="1:14" ht="16.5" customHeight="1">
      <c r="A655" s="131"/>
      <c r="B655" s="132"/>
      <c r="N655" s="158"/>
    </row>
    <row r="656" spans="1:14" ht="16.5" customHeight="1">
      <c r="A656" s="131"/>
      <c r="B656" s="132"/>
      <c r="N656" s="158"/>
    </row>
    <row r="657" spans="1:14" ht="16.5" customHeight="1">
      <c r="A657" s="131"/>
      <c r="B657" s="132"/>
      <c r="N657" s="158"/>
    </row>
    <row r="658" spans="1:14" ht="16.5" customHeight="1">
      <c r="A658" s="131"/>
      <c r="B658" s="132"/>
      <c r="N658" s="158"/>
    </row>
    <row r="659" spans="1:14" ht="16.5" customHeight="1">
      <c r="A659" s="131"/>
      <c r="B659" s="132"/>
      <c r="N659" s="158"/>
    </row>
    <row r="660" spans="1:14" ht="16.5" customHeight="1">
      <c r="A660" s="131"/>
      <c r="B660" s="132"/>
      <c r="N660" s="158"/>
    </row>
    <row r="661" spans="1:14" ht="16.5" customHeight="1">
      <c r="A661" s="131"/>
      <c r="B661" s="132"/>
      <c r="N661" s="158"/>
    </row>
    <row r="662" spans="1:14" ht="16.5" customHeight="1">
      <c r="A662" s="131"/>
      <c r="B662" s="132"/>
      <c r="N662" s="158"/>
    </row>
    <row r="663" spans="1:14" ht="16.5" customHeight="1">
      <c r="A663" s="131"/>
      <c r="B663" s="132"/>
      <c r="N663" s="158"/>
    </row>
    <row r="664" spans="1:14" ht="16.5" customHeight="1">
      <c r="A664" s="131"/>
      <c r="B664" s="132"/>
      <c r="N664" s="158"/>
    </row>
    <row r="665" spans="1:14" ht="16.5" customHeight="1">
      <c r="A665" s="131"/>
      <c r="B665" s="132"/>
      <c r="N665" s="158"/>
    </row>
    <row r="666" spans="1:14" ht="16.5" customHeight="1">
      <c r="A666" s="131"/>
      <c r="B666" s="132"/>
      <c r="N666" s="158"/>
    </row>
    <row r="667" spans="1:14" ht="16.5" customHeight="1">
      <c r="A667" s="131"/>
      <c r="B667" s="132"/>
      <c r="N667" s="158"/>
    </row>
    <row r="668" spans="1:14" ht="16.5" customHeight="1">
      <c r="A668" s="131"/>
      <c r="B668" s="132"/>
      <c r="N668" s="158"/>
    </row>
    <row r="669" spans="1:14" ht="16.5" customHeight="1">
      <c r="A669" s="131"/>
      <c r="B669" s="132"/>
      <c r="N669" s="158"/>
    </row>
    <row r="670" spans="1:14" ht="16.5" customHeight="1">
      <c r="A670" s="131"/>
      <c r="B670" s="132"/>
      <c r="N670" s="158"/>
    </row>
    <row r="671" spans="1:14" ht="16.5" customHeight="1">
      <c r="A671" s="131"/>
      <c r="B671" s="132"/>
      <c r="N671" s="158"/>
    </row>
    <row r="672" spans="1:14" ht="16.5" customHeight="1">
      <c r="A672" s="131"/>
      <c r="B672" s="132"/>
      <c r="N672" s="158"/>
    </row>
    <row r="673" spans="1:14" ht="16.5" customHeight="1">
      <c r="A673" s="131"/>
      <c r="B673" s="132"/>
      <c r="N673" s="158"/>
    </row>
    <row r="674" spans="1:14" ht="16.5" customHeight="1">
      <c r="A674" s="131"/>
      <c r="B674" s="132"/>
      <c r="N674" s="158"/>
    </row>
    <row r="675" spans="1:14" ht="16.5" customHeight="1">
      <c r="A675" s="131"/>
      <c r="B675" s="132"/>
      <c r="N675" s="158"/>
    </row>
    <row r="676" spans="1:14" ht="16.5" customHeight="1">
      <c r="A676" s="131"/>
      <c r="B676" s="132"/>
      <c r="N676" s="158"/>
    </row>
    <row r="677" spans="1:14" ht="16.5" customHeight="1">
      <c r="A677" s="131"/>
      <c r="B677" s="132"/>
      <c r="N677" s="158"/>
    </row>
    <row r="678" spans="1:14" ht="16.5" customHeight="1">
      <c r="A678" s="131"/>
      <c r="B678" s="132"/>
      <c r="N678" s="158"/>
    </row>
    <row r="679" spans="1:14" ht="16.5" customHeight="1">
      <c r="A679" s="131"/>
      <c r="B679" s="132"/>
      <c r="N679" s="158"/>
    </row>
    <row r="680" spans="1:14" ht="16.5" customHeight="1">
      <c r="A680" s="131"/>
      <c r="B680" s="132"/>
      <c r="N680" s="158"/>
    </row>
    <row r="681" spans="1:14" ht="16.5" customHeight="1">
      <c r="A681" s="131"/>
      <c r="B681" s="132"/>
      <c r="N681" s="158"/>
    </row>
    <row r="682" spans="1:14" ht="16.5" customHeight="1">
      <c r="A682" s="131"/>
      <c r="B682" s="132"/>
      <c r="N682" s="158"/>
    </row>
    <row r="683" spans="1:14" ht="16.5" customHeight="1">
      <c r="A683" s="131"/>
      <c r="B683" s="132"/>
      <c r="N683" s="158"/>
    </row>
    <row r="684" spans="1:14" ht="16.5" customHeight="1">
      <c r="A684" s="131"/>
      <c r="B684" s="132"/>
      <c r="N684" s="158"/>
    </row>
    <row r="685" spans="1:14" ht="16.5" customHeight="1">
      <c r="A685" s="131"/>
      <c r="B685" s="132"/>
      <c r="N685" s="158"/>
    </row>
    <row r="686" spans="1:14" ht="16.5" customHeight="1">
      <c r="A686" s="131"/>
      <c r="B686" s="132"/>
      <c r="N686" s="158"/>
    </row>
    <row r="687" spans="1:14" ht="16.5" customHeight="1">
      <c r="A687" s="131"/>
      <c r="B687" s="132"/>
      <c r="N687" s="158"/>
    </row>
    <row r="688" spans="1:14" ht="16.5" customHeight="1">
      <c r="A688" s="131"/>
      <c r="B688" s="132"/>
      <c r="N688" s="158"/>
    </row>
    <row r="689" spans="1:14" ht="16.5" customHeight="1">
      <c r="A689" s="131"/>
      <c r="B689" s="132"/>
      <c r="N689" s="158"/>
    </row>
    <row r="690" spans="1:14" ht="16.5" customHeight="1">
      <c r="A690" s="131"/>
      <c r="B690" s="132"/>
      <c r="N690" s="158"/>
    </row>
    <row r="691" spans="1:14" ht="16.5" customHeight="1">
      <c r="A691" s="131"/>
      <c r="B691" s="132"/>
      <c r="N691" s="158"/>
    </row>
    <row r="692" spans="1:14" ht="16.5" customHeight="1">
      <c r="A692" s="131"/>
      <c r="B692" s="132"/>
      <c r="N692" s="158"/>
    </row>
    <row r="693" spans="1:14" ht="16.5" customHeight="1">
      <c r="A693" s="131"/>
      <c r="B693" s="132"/>
      <c r="N693" s="158"/>
    </row>
    <row r="694" spans="1:14" ht="16.5" customHeight="1">
      <c r="A694" s="131"/>
      <c r="B694" s="132"/>
      <c r="N694" s="158"/>
    </row>
    <row r="695" spans="1:14" ht="16.5" customHeight="1">
      <c r="A695" s="131"/>
      <c r="B695" s="132"/>
      <c r="N695" s="158"/>
    </row>
    <row r="696" spans="1:14" ht="16.5" customHeight="1">
      <c r="A696" s="131"/>
      <c r="B696" s="132"/>
      <c r="N696" s="158"/>
    </row>
    <row r="697" spans="1:14" ht="16.5" customHeight="1">
      <c r="A697" s="131"/>
      <c r="B697" s="132"/>
      <c r="N697" s="158"/>
    </row>
    <row r="698" spans="1:14" ht="16.5" customHeight="1">
      <c r="A698" s="131"/>
      <c r="B698" s="132"/>
      <c r="N698" s="158"/>
    </row>
    <row r="699" spans="1:14" ht="16.5" customHeight="1">
      <c r="A699" s="131"/>
      <c r="B699" s="132"/>
      <c r="N699" s="158"/>
    </row>
    <row r="700" spans="1:14" ht="16.5" customHeight="1">
      <c r="A700" s="131"/>
      <c r="B700" s="132"/>
      <c r="N700" s="158"/>
    </row>
    <row r="701" spans="1:14" ht="16.5" customHeight="1">
      <c r="A701" s="131"/>
      <c r="B701" s="132"/>
      <c r="N701" s="158"/>
    </row>
    <row r="702" spans="1:14" ht="16.5" customHeight="1">
      <c r="A702" s="131"/>
      <c r="B702" s="132"/>
      <c r="N702" s="158"/>
    </row>
    <row r="703" spans="1:14" ht="16.5" customHeight="1">
      <c r="A703" s="131"/>
      <c r="B703" s="132"/>
      <c r="N703" s="158"/>
    </row>
    <row r="704" spans="1:14" ht="16.5" customHeight="1">
      <c r="A704" s="131"/>
      <c r="B704" s="132"/>
      <c r="N704" s="158"/>
    </row>
    <row r="705" spans="1:14" ht="16.5" customHeight="1">
      <c r="A705" s="131"/>
      <c r="B705" s="132"/>
      <c r="N705" s="158"/>
    </row>
    <row r="706" spans="1:14" ht="16.5" customHeight="1">
      <c r="A706" s="131"/>
      <c r="B706" s="132"/>
      <c r="N706" s="158"/>
    </row>
    <row r="707" spans="1:14" ht="16.5" customHeight="1">
      <c r="A707" s="131"/>
      <c r="B707" s="132"/>
      <c r="N707" s="158"/>
    </row>
    <row r="708" spans="1:14" ht="16.5" customHeight="1">
      <c r="A708" s="131"/>
      <c r="B708" s="132"/>
      <c r="N708" s="158"/>
    </row>
    <row r="709" spans="1:14" ht="16.5" customHeight="1">
      <c r="A709" s="131"/>
      <c r="B709" s="132"/>
      <c r="N709" s="158"/>
    </row>
    <row r="710" spans="1:14" ht="16.5" customHeight="1">
      <c r="A710" s="131"/>
      <c r="B710" s="132"/>
      <c r="N710" s="158"/>
    </row>
    <row r="711" spans="1:14" ht="16.5" customHeight="1">
      <c r="A711" s="131"/>
      <c r="B711" s="132"/>
      <c r="N711" s="158"/>
    </row>
    <row r="712" spans="1:14" ht="16.5" customHeight="1">
      <c r="A712" s="131"/>
      <c r="B712" s="132"/>
      <c r="N712" s="158"/>
    </row>
    <row r="713" spans="1:14" ht="16.5" customHeight="1">
      <c r="A713" s="131"/>
      <c r="B713" s="132"/>
      <c r="N713" s="158"/>
    </row>
    <row r="714" spans="1:14" ht="16.5" customHeight="1">
      <c r="A714" s="131"/>
      <c r="B714" s="132"/>
      <c r="N714" s="158"/>
    </row>
    <row r="715" spans="1:14" ht="16.5" customHeight="1">
      <c r="A715" s="131"/>
      <c r="B715" s="132"/>
      <c r="N715" s="158"/>
    </row>
    <row r="716" spans="1:14" ht="16.5" customHeight="1">
      <c r="A716" s="131"/>
      <c r="B716" s="132"/>
      <c r="N716" s="158"/>
    </row>
    <row r="717" spans="1:14" ht="16.5" customHeight="1">
      <c r="A717" s="131"/>
      <c r="B717" s="132"/>
      <c r="N717" s="158"/>
    </row>
    <row r="718" spans="1:14" ht="16.5" customHeight="1">
      <c r="A718" s="131"/>
      <c r="B718" s="132"/>
      <c r="N718" s="158"/>
    </row>
    <row r="719" spans="1:14" ht="16.5" customHeight="1">
      <c r="A719" s="131"/>
      <c r="B719" s="132"/>
      <c r="N719" s="158"/>
    </row>
    <row r="720" spans="1:14" ht="16.5" customHeight="1">
      <c r="A720" s="131"/>
      <c r="B720" s="132"/>
      <c r="N720" s="158"/>
    </row>
    <row r="721" spans="1:14" ht="16.5" customHeight="1">
      <c r="A721" s="131"/>
      <c r="B721" s="132"/>
      <c r="N721" s="158"/>
    </row>
    <row r="722" spans="1:14" ht="16.5" customHeight="1">
      <c r="A722" s="131"/>
      <c r="B722" s="132"/>
      <c r="N722" s="158"/>
    </row>
    <row r="723" spans="1:14" ht="16.5" customHeight="1">
      <c r="A723" s="131"/>
      <c r="B723" s="132"/>
      <c r="N723" s="158"/>
    </row>
    <row r="724" spans="1:14" ht="16.5" customHeight="1">
      <c r="A724" s="131"/>
      <c r="B724" s="132"/>
      <c r="N724" s="158"/>
    </row>
    <row r="725" spans="1:14" ht="16.5" customHeight="1">
      <c r="A725" s="131"/>
      <c r="B725" s="132"/>
      <c r="N725" s="158"/>
    </row>
    <row r="726" spans="1:14" ht="16.5" customHeight="1">
      <c r="A726" s="131"/>
      <c r="B726" s="132"/>
      <c r="N726" s="158"/>
    </row>
    <row r="727" spans="1:14" ht="16.5" customHeight="1">
      <c r="A727" s="131"/>
      <c r="B727" s="132"/>
      <c r="N727" s="158"/>
    </row>
    <row r="728" spans="1:14" ht="16.5" customHeight="1">
      <c r="A728" s="131"/>
      <c r="B728" s="132"/>
      <c r="N728" s="158"/>
    </row>
    <row r="729" spans="1:14" ht="16.5" customHeight="1">
      <c r="A729" s="131"/>
      <c r="B729" s="132"/>
      <c r="N729" s="158"/>
    </row>
    <row r="730" spans="1:14" ht="16.5" customHeight="1">
      <c r="A730" s="131"/>
      <c r="B730" s="132"/>
      <c r="N730" s="158"/>
    </row>
    <row r="731" spans="1:14" ht="16.5" customHeight="1">
      <c r="A731" s="131"/>
      <c r="B731" s="132"/>
      <c r="N731" s="158"/>
    </row>
    <row r="732" spans="1:14" ht="16.5" customHeight="1">
      <c r="A732" s="131"/>
      <c r="B732" s="132"/>
      <c r="N732" s="158"/>
    </row>
    <row r="733" spans="1:14" ht="16.5" customHeight="1">
      <c r="A733" s="131"/>
      <c r="B733" s="132"/>
      <c r="N733" s="158"/>
    </row>
    <row r="734" spans="1:14" ht="16.5" customHeight="1">
      <c r="A734" s="131"/>
      <c r="B734" s="132"/>
      <c r="N734" s="158"/>
    </row>
    <row r="735" spans="1:14" ht="16.5" customHeight="1">
      <c r="A735" s="131"/>
      <c r="B735" s="132"/>
      <c r="N735" s="158"/>
    </row>
    <row r="736" spans="1:14" ht="16.5" customHeight="1">
      <c r="A736" s="131"/>
      <c r="B736" s="132"/>
      <c r="N736" s="158"/>
    </row>
    <row r="737" spans="1:14" ht="16.5" customHeight="1">
      <c r="A737" s="131"/>
      <c r="B737" s="132"/>
      <c r="N737" s="158"/>
    </row>
    <row r="738" spans="1:14" ht="16.5" customHeight="1">
      <c r="A738" s="131"/>
      <c r="B738" s="132"/>
      <c r="N738" s="158"/>
    </row>
    <row r="739" spans="1:14" ht="16.5" customHeight="1">
      <c r="A739" s="131"/>
      <c r="B739" s="132"/>
      <c r="N739" s="158"/>
    </row>
    <row r="740" spans="1:14" ht="16.5" customHeight="1">
      <c r="A740" s="131"/>
      <c r="B740" s="132"/>
      <c r="N740" s="158"/>
    </row>
    <row r="741" spans="1:14" ht="16.5" customHeight="1">
      <c r="A741" s="131"/>
      <c r="B741" s="132"/>
      <c r="N741" s="158"/>
    </row>
    <row r="742" spans="1:14" ht="16.5" customHeight="1">
      <c r="A742" s="131"/>
      <c r="B742" s="132"/>
      <c r="N742" s="158"/>
    </row>
    <row r="743" spans="1:14" ht="16.5" customHeight="1">
      <c r="A743" s="131"/>
      <c r="B743" s="132"/>
      <c r="N743" s="158"/>
    </row>
    <row r="744" spans="1:14" ht="16.5" customHeight="1">
      <c r="A744" s="131"/>
      <c r="B744" s="132"/>
      <c r="N744" s="158"/>
    </row>
    <row r="745" spans="1:14" ht="16.5" customHeight="1">
      <c r="A745" s="131"/>
      <c r="B745" s="132"/>
      <c r="N745" s="158"/>
    </row>
    <row r="746" spans="1:14" ht="16.5" customHeight="1">
      <c r="A746" s="131"/>
      <c r="B746" s="132"/>
      <c r="N746" s="158"/>
    </row>
    <row r="747" spans="1:14" ht="16.5" customHeight="1">
      <c r="A747" s="131"/>
      <c r="B747" s="132"/>
      <c r="N747" s="158"/>
    </row>
    <row r="748" spans="1:14" ht="16.5" customHeight="1">
      <c r="A748" s="131"/>
      <c r="B748" s="132"/>
      <c r="N748" s="158"/>
    </row>
    <row r="749" spans="1:14" ht="16.5" customHeight="1">
      <c r="A749" s="131"/>
      <c r="B749" s="132"/>
      <c r="N749" s="158"/>
    </row>
    <row r="750" spans="1:14" ht="16.5" customHeight="1">
      <c r="A750" s="131"/>
      <c r="B750" s="132"/>
      <c r="N750" s="158"/>
    </row>
    <row r="751" spans="1:14" ht="16.5" customHeight="1">
      <c r="A751" s="131"/>
      <c r="B751" s="132"/>
      <c r="N751" s="158"/>
    </row>
    <row r="752" spans="1:14" ht="16.5" customHeight="1">
      <c r="A752" s="131"/>
      <c r="B752" s="132"/>
      <c r="N752" s="158"/>
    </row>
    <row r="753" spans="1:14" ht="16.5" customHeight="1">
      <c r="A753" s="131"/>
      <c r="B753" s="132"/>
      <c r="N753" s="158"/>
    </row>
    <row r="754" spans="1:14" ht="16.5" customHeight="1">
      <c r="A754" s="131"/>
      <c r="B754" s="132"/>
      <c r="N754" s="158"/>
    </row>
    <row r="755" spans="1:14" ht="16.5" customHeight="1">
      <c r="A755" s="131"/>
      <c r="B755" s="132"/>
      <c r="N755" s="158"/>
    </row>
    <row r="756" spans="1:14" ht="16.5" customHeight="1">
      <c r="A756" s="131"/>
      <c r="B756" s="132"/>
      <c r="N756" s="158"/>
    </row>
    <row r="757" spans="1:14" ht="16.5" customHeight="1">
      <c r="A757" s="131"/>
      <c r="B757" s="132"/>
      <c r="N757" s="158"/>
    </row>
    <row r="758" spans="1:14" ht="16.5" customHeight="1">
      <c r="A758" s="131"/>
      <c r="B758" s="132"/>
      <c r="N758" s="158"/>
    </row>
    <row r="759" spans="1:14" ht="16.5" customHeight="1">
      <c r="A759" s="131"/>
      <c r="B759" s="132"/>
      <c r="N759" s="158"/>
    </row>
    <row r="760" spans="1:14" ht="16.5" customHeight="1">
      <c r="A760" s="131"/>
      <c r="B760" s="132"/>
      <c r="N760" s="158"/>
    </row>
    <row r="761" spans="1:14" ht="16.5" customHeight="1">
      <c r="A761" s="131"/>
      <c r="B761" s="132"/>
      <c r="N761" s="158"/>
    </row>
    <row r="762" spans="1:14" ht="16.5" customHeight="1">
      <c r="A762" s="131"/>
      <c r="B762" s="132"/>
      <c r="N762" s="158"/>
    </row>
    <row r="763" spans="1:14" ht="16.5" customHeight="1">
      <c r="A763" s="131"/>
      <c r="B763" s="132"/>
      <c r="N763" s="158"/>
    </row>
    <row r="764" spans="1:14" ht="16.5" customHeight="1">
      <c r="A764" s="131"/>
      <c r="B764" s="132"/>
      <c r="N764" s="158"/>
    </row>
    <row r="765" spans="1:14" ht="16.5" customHeight="1">
      <c r="A765" s="131"/>
      <c r="B765" s="132"/>
      <c r="N765" s="158"/>
    </row>
    <row r="766" spans="1:14" ht="16.5" customHeight="1">
      <c r="A766" s="131"/>
      <c r="B766" s="132"/>
      <c r="N766" s="158"/>
    </row>
    <row r="767" spans="1:14" ht="16.5" customHeight="1">
      <c r="A767" s="131"/>
      <c r="B767" s="132"/>
      <c r="N767" s="158"/>
    </row>
    <row r="768" spans="1:14" ht="16.5" customHeight="1">
      <c r="A768" s="131"/>
      <c r="B768" s="132"/>
      <c r="N768" s="158"/>
    </row>
    <row r="769" spans="1:14" ht="16.5" customHeight="1">
      <c r="A769" s="131"/>
      <c r="B769" s="132"/>
      <c r="N769" s="158"/>
    </row>
    <row r="770" spans="1:14" ht="16.5" customHeight="1">
      <c r="A770" s="131"/>
      <c r="B770" s="132"/>
      <c r="N770" s="158"/>
    </row>
    <row r="771" spans="1:14" ht="16.5" customHeight="1">
      <c r="A771" s="131"/>
      <c r="B771" s="132"/>
      <c r="N771" s="158"/>
    </row>
    <row r="772" spans="1:14" ht="16.5" customHeight="1">
      <c r="A772" s="131"/>
      <c r="B772" s="132"/>
      <c r="N772" s="158"/>
    </row>
    <row r="773" spans="1:14" ht="16.5" customHeight="1">
      <c r="A773" s="131"/>
      <c r="B773" s="132"/>
      <c r="N773" s="158"/>
    </row>
    <row r="774" spans="1:14" ht="16.5" customHeight="1">
      <c r="A774" s="131"/>
      <c r="B774" s="132"/>
      <c r="N774" s="158"/>
    </row>
    <row r="775" spans="1:14" ht="16.5" customHeight="1">
      <c r="A775" s="131"/>
      <c r="B775" s="132"/>
      <c r="N775" s="158"/>
    </row>
    <row r="776" spans="1:14" ht="16.5" customHeight="1">
      <c r="A776" s="131"/>
      <c r="B776" s="132"/>
      <c r="N776" s="158"/>
    </row>
    <row r="777" spans="1:14" ht="16.5" customHeight="1">
      <c r="A777" s="131"/>
      <c r="B777" s="132"/>
      <c r="N777" s="158"/>
    </row>
    <row r="778" spans="1:14" ht="16.5" customHeight="1">
      <c r="A778" s="131"/>
      <c r="B778" s="132"/>
      <c r="N778" s="158"/>
    </row>
    <row r="779" spans="1:14" ht="16.5" customHeight="1">
      <c r="A779" s="131"/>
      <c r="B779" s="132"/>
      <c r="N779" s="158"/>
    </row>
    <row r="780" spans="1:14" ht="16.5" customHeight="1">
      <c r="A780" s="131"/>
      <c r="B780" s="132"/>
      <c r="N780" s="158"/>
    </row>
    <row r="781" spans="1:14" ht="16.5" customHeight="1">
      <c r="A781" s="131"/>
      <c r="B781" s="132"/>
      <c r="N781" s="158"/>
    </row>
    <row r="782" spans="1:14" ht="16.5" customHeight="1">
      <c r="A782" s="131"/>
      <c r="B782" s="132"/>
      <c r="N782" s="158"/>
    </row>
    <row r="783" spans="1:14" ht="16.5" customHeight="1">
      <c r="A783" s="131"/>
      <c r="B783" s="132"/>
      <c r="N783" s="158"/>
    </row>
    <row r="784" spans="1:14" ht="16.5" customHeight="1">
      <c r="A784" s="131"/>
      <c r="B784" s="132"/>
      <c r="N784" s="158"/>
    </row>
    <row r="785" spans="1:14" ht="16.5" customHeight="1">
      <c r="A785" s="131"/>
      <c r="B785" s="132"/>
      <c r="N785" s="158"/>
    </row>
    <row r="786" spans="1:14" ht="16.5" customHeight="1">
      <c r="A786" s="131"/>
      <c r="B786" s="132"/>
      <c r="N786" s="158"/>
    </row>
    <row r="787" spans="1:14" ht="16.5" customHeight="1">
      <c r="A787" s="131"/>
      <c r="B787" s="132"/>
      <c r="N787" s="158"/>
    </row>
    <row r="788" spans="1:14" ht="16.5" customHeight="1">
      <c r="A788" s="131"/>
      <c r="B788" s="132"/>
      <c r="N788" s="158"/>
    </row>
    <row r="789" spans="1:14" ht="16.5" customHeight="1">
      <c r="A789" s="131"/>
      <c r="B789" s="132"/>
      <c r="N789" s="158"/>
    </row>
    <row r="790" spans="1:14" ht="16.5" customHeight="1">
      <c r="A790" s="131"/>
      <c r="B790" s="132"/>
      <c r="N790" s="158"/>
    </row>
    <row r="791" spans="1:14" ht="16.5" customHeight="1">
      <c r="A791" s="131"/>
      <c r="B791" s="132"/>
      <c r="N791" s="158"/>
    </row>
    <row r="792" spans="1:14" ht="16.5" customHeight="1">
      <c r="A792" s="131"/>
      <c r="B792" s="132"/>
      <c r="N792" s="158"/>
    </row>
    <row r="793" spans="1:14" ht="16.5" customHeight="1">
      <c r="A793" s="131"/>
      <c r="B793" s="132"/>
      <c r="N793" s="158"/>
    </row>
    <row r="794" spans="1:14" ht="16.5" customHeight="1">
      <c r="A794" s="131"/>
      <c r="B794" s="132"/>
      <c r="N794" s="158"/>
    </row>
    <row r="795" spans="1:14" ht="16.5" customHeight="1">
      <c r="A795" s="131"/>
      <c r="B795" s="132"/>
      <c r="N795" s="158"/>
    </row>
    <row r="796" spans="1:14" ht="16.5" customHeight="1">
      <c r="A796" s="131"/>
      <c r="B796" s="132"/>
      <c r="N796" s="158"/>
    </row>
    <row r="797" spans="1:14" ht="16.5" customHeight="1">
      <c r="A797" s="131"/>
      <c r="B797" s="132"/>
      <c r="N797" s="158"/>
    </row>
    <row r="798" spans="1:14" ht="16.5" customHeight="1">
      <c r="A798" s="131"/>
      <c r="B798" s="132"/>
      <c r="N798" s="158"/>
    </row>
    <row r="799" spans="1:14" ht="16.5" customHeight="1">
      <c r="A799" s="131"/>
      <c r="B799" s="132"/>
      <c r="N799" s="158"/>
    </row>
    <row r="800" spans="1:14" ht="16.5" customHeight="1">
      <c r="A800" s="131"/>
      <c r="B800" s="132"/>
      <c r="N800" s="158"/>
    </row>
    <row r="801" spans="1:14" ht="16.5" customHeight="1">
      <c r="A801" s="131"/>
      <c r="B801" s="132"/>
      <c r="N801" s="158"/>
    </row>
    <row r="802" spans="1:14" ht="16.5" customHeight="1">
      <c r="A802" s="131"/>
      <c r="B802" s="132"/>
      <c r="N802" s="158"/>
    </row>
    <row r="803" spans="1:14" ht="16.5" customHeight="1">
      <c r="A803" s="131"/>
      <c r="B803" s="132"/>
      <c r="N803" s="158"/>
    </row>
    <row r="804" spans="1:14" ht="16.5" customHeight="1">
      <c r="A804" s="131"/>
      <c r="B804" s="132"/>
      <c r="N804" s="158"/>
    </row>
    <row r="805" spans="1:14" ht="16.5" customHeight="1">
      <c r="A805" s="131"/>
      <c r="B805" s="132"/>
      <c r="N805" s="158"/>
    </row>
    <row r="806" spans="1:14" ht="16.5" customHeight="1">
      <c r="A806" s="131"/>
      <c r="B806" s="132"/>
      <c r="N806" s="158"/>
    </row>
    <row r="807" spans="1:14" ht="16.5" customHeight="1">
      <c r="A807" s="131"/>
      <c r="B807" s="132"/>
      <c r="N807" s="158"/>
    </row>
    <row r="808" spans="1:14" ht="16.5" customHeight="1">
      <c r="A808" s="131"/>
      <c r="B808" s="132"/>
      <c r="N808" s="158"/>
    </row>
    <row r="809" spans="1:14" ht="16.5" customHeight="1">
      <c r="A809" s="131"/>
      <c r="B809" s="132"/>
      <c r="N809" s="158"/>
    </row>
    <row r="810" spans="1:14" ht="16.5" customHeight="1">
      <c r="A810" s="131"/>
      <c r="B810" s="132"/>
      <c r="N810" s="158"/>
    </row>
    <row r="811" spans="1:14" ht="16.5" customHeight="1">
      <c r="A811" s="131"/>
      <c r="B811" s="132"/>
      <c r="N811" s="158"/>
    </row>
    <row r="812" spans="1:14" ht="16.5" customHeight="1">
      <c r="A812" s="131"/>
      <c r="B812" s="132"/>
      <c r="N812" s="158"/>
    </row>
    <row r="813" spans="1:14" ht="16.5" customHeight="1">
      <c r="A813" s="131"/>
      <c r="B813" s="132"/>
      <c r="N813" s="158"/>
    </row>
    <row r="814" spans="1:14" ht="16.5" customHeight="1">
      <c r="A814" s="131"/>
      <c r="B814" s="132"/>
      <c r="N814" s="158"/>
    </row>
    <row r="815" spans="1:14" ht="16.5" customHeight="1">
      <c r="A815" s="131"/>
      <c r="B815" s="132"/>
      <c r="N815" s="158"/>
    </row>
    <row r="816" spans="1:14" ht="16.5" customHeight="1">
      <c r="A816" s="131"/>
      <c r="B816" s="132"/>
      <c r="N816" s="158"/>
    </row>
    <row r="817" spans="1:14" ht="16.5" customHeight="1">
      <c r="A817" s="131"/>
      <c r="B817" s="132"/>
      <c r="N817" s="158"/>
    </row>
    <row r="818" spans="1:14" ht="16.5" customHeight="1">
      <c r="A818" s="131"/>
      <c r="B818" s="132"/>
      <c r="N818" s="158"/>
    </row>
    <row r="819" spans="1:14" ht="16.5" customHeight="1">
      <c r="A819" s="131"/>
      <c r="B819" s="132"/>
      <c r="N819" s="158"/>
    </row>
    <row r="820" spans="1:14" ht="16.5" customHeight="1">
      <c r="A820" s="131"/>
      <c r="B820" s="132"/>
      <c r="N820" s="158"/>
    </row>
    <row r="821" spans="1:14" ht="16.5" customHeight="1">
      <c r="A821" s="131"/>
      <c r="B821" s="132"/>
      <c r="N821" s="158"/>
    </row>
    <row r="822" spans="1:14" ht="16.5" customHeight="1">
      <c r="A822" s="131"/>
      <c r="B822" s="132"/>
      <c r="N822" s="158"/>
    </row>
    <row r="823" spans="1:14" ht="16.5" customHeight="1">
      <c r="A823" s="131"/>
      <c r="B823" s="132"/>
      <c r="N823" s="158"/>
    </row>
    <row r="824" spans="1:14" ht="16.5" customHeight="1">
      <c r="A824" s="131"/>
      <c r="B824" s="132"/>
      <c r="N824" s="158"/>
    </row>
    <row r="825" spans="1:14" ht="16.5" customHeight="1">
      <c r="A825" s="131"/>
      <c r="B825" s="132"/>
      <c r="N825" s="158"/>
    </row>
    <row r="826" spans="1:14" ht="16.5" customHeight="1">
      <c r="A826" s="131"/>
      <c r="B826" s="132"/>
      <c r="N826" s="158"/>
    </row>
    <row r="827" spans="1:14" ht="16.5" customHeight="1">
      <c r="A827" s="131"/>
      <c r="B827" s="132"/>
      <c r="N827" s="158"/>
    </row>
    <row r="828" spans="1:14" ht="16.5" customHeight="1">
      <c r="A828" s="131"/>
      <c r="B828" s="132"/>
      <c r="N828" s="158"/>
    </row>
    <row r="829" spans="1:14" ht="16.5" customHeight="1">
      <c r="A829" s="131"/>
      <c r="B829" s="132"/>
      <c r="N829" s="158"/>
    </row>
    <row r="830" spans="1:14" ht="16.5" customHeight="1">
      <c r="A830" s="131"/>
      <c r="B830" s="132"/>
      <c r="N830" s="158"/>
    </row>
    <row r="831" spans="1:14" ht="16.5" customHeight="1">
      <c r="A831" s="131"/>
      <c r="B831" s="132"/>
      <c r="N831" s="158"/>
    </row>
    <row r="832" spans="1:14" ht="16.5" customHeight="1">
      <c r="A832" s="131"/>
      <c r="B832" s="132"/>
      <c r="N832" s="158"/>
    </row>
    <row r="833" spans="1:14" ht="16.5" customHeight="1">
      <c r="A833" s="131"/>
      <c r="B833" s="132"/>
      <c r="N833" s="158"/>
    </row>
    <row r="834" spans="1:14" ht="16.5" customHeight="1">
      <c r="A834" s="131"/>
      <c r="B834" s="132"/>
      <c r="N834" s="158"/>
    </row>
    <row r="835" spans="1:14" ht="16.5" customHeight="1">
      <c r="A835" s="131"/>
      <c r="B835" s="132"/>
      <c r="N835" s="158"/>
    </row>
    <row r="836" spans="1:14" ht="16.5" customHeight="1">
      <c r="A836" s="131"/>
      <c r="B836" s="132"/>
      <c r="N836" s="158"/>
    </row>
    <row r="837" spans="1:14" ht="16.5" customHeight="1">
      <c r="A837" s="131"/>
      <c r="B837" s="132"/>
      <c r="N837" s="158"/>
    </row>
    <row r="838" spans="1:14" ht="16.5" customHeight="1">
      <c r="A838" s="131"/>
      <c r="B838" s="132"/>
      <c r="N838" s="158"/>
    </row>
    <row r="839" spans="1:14" ht="16.5" customHeight="1">
      <c r="A839" s="131"/>
      <c r="B839" s="132"/>
      <c r="N839" s="158"/>
    </row>
    <row r="840" spans="1:14" ht="16.5" customHeight="1">
      <c r="A840" s="131"/>
      <c r="B840" s="132"/>
      <c r="N840" s="158"/>
    </row>
    <row r="841" spans="1:14" ht="16.5" customHeight="1">
      <c r="A841" s="131"/>
      <c r="B841" s="132"/>
      <c r="N841" s="158"/>
    </row>
    <row r="842" spans="1:14" ht="16.5" customHeight="1">
      <c r="A842" s="131"/>
      <c r="B842" s="132"/>
      <c r="N842" s="158"/>
    </row>
    <row r="843" spans="1:14" ht="16.5" customHeight="1">
      <c r="A843" s="131"/>
      <c r="B843" s="132"/>
      <c r="N843" s="158"/>
    </row>
    <row r="844" spans="1:14" ht="16.5" customHeight="1">
      <c r="A844" s="131"/>
      <c r="B844" s="132"/>
      <c r="N844" s="158"/>
    </row>
    <row r="845" spans="1:14" ht="16.5" customHeight="1">
      <c r="A845" s="131"/>
      <c r="B845" s="132"/>
      <c r="N845" s="158"/>
    </row>
    <row r="846" spans="1:14" ht="16.5" customHeight="1">
      <c r="A846" s="131"/>
      <c r="B846" s="132"/>
      <c r="N846" s="158"/>
    </row>
    <row r="847" spans="1:14" ht="16.5" customHeight="1">
      <c r="A847" s="131"/>
      <c r="B847" s="132"/>
      <c r="N847" s="158"/>
    </row>
    <row r="848" spans="1:14" ht="16.5" customHeight="1">
      <c r="A848" s="131"/>
      <c r="B848" s="132"/>
      <c r="N848" s="158"/>
    </row>
    <row r="849" spans="1:14" ht="16.5" customHeight="1">
      <c r="A849" s="131"/>
      <c r="B849" s="132"/>
      <c r="N849" s="158"/>
    </row>
    <row r="850" spans="1:14" ht="16.5" customHeight="1">
      <c r="A850" s="131"/>
      <c r="B850" s="132"/>
      <c r="N850" s="158"/>
    </row>
    <row r="851" spans="1:14" ht="16.5" customHeight="1">
      <c r="A851" s="131"/>
      <c r="B851" s="132"/>
      <c r="N851" s="158"/>
    </row>
    <row r="852" spans="1:14" ht="16.5" customHeight="1">
      <c r="A852" s="131"/>
      <c r="B852" s="132"/>
      <c r="N852" s="158"/>
    </row>
    <row r="853" spans="1:14" ht="16.5" customHeight="1">
      <c r="A853" s="131"/>
      <c r="B853" s="132"/>
      <c r="N853" s="158"/>
    </row>
    <row r="854" spans="1:14" ht="16.5" customHeight="1">
      <c r="A854" s="131"/>
      <c r="B854" s="132"/>
      <c r="N854" s="158"/>
    </row>
    <row r="855" spans="1:14" ht="16.5" customHeight="1">
      <c r="A855" s="131"/>
      <c r="B855" s="132"/>
      <c r="N855" s="158"/>
    </row>
    <row r="856" spans="1:14" ht="16.5" customHeight="1">
      <c r="A856" s="131"/>
      <c r="B856" s="132"/>
      <c r="N856" s="158"/>
    </row>
    <row r="857" spans="1:14" ht="16.5" customHeight="1">
      <c r="A857" s="131"/>
      <c r="B857" s="132"/>
      <c r="N857" s="158"/>
    </row>
    <row r="858" spans="1:14" ht="16.5" customHeight="1">
      <c r="A858" s="131"/>
      <c r="B858" s="132"/>
      <c r="N858" s="158"/>
    </row>
    <row r="859" spans="1:14" ht="16.5" customHeight="1">
      <c r="A859" s="131"/>
      <c r="B859" s="132"/>
      <c r="N859" s="158"/>
    </row>
    <row r="860" spans="1:14" ht="16.5" customHeight="1">
      <c r="A860" s="131"/>
      <c r="B860" s="132"/>
      <c r="N860" s="158"/>
    </row>
    <row r="861" spans="1:14" ht="16.5" customHeight="1">
      <c r="A861" s="131"/>
      <c r="B861" s="132"/>
      <c r="N861" s="158"/>
    </row>
    <row r="862" spans="1:14" ht="16.5" customHeight="1">
      <c r="A862" s="131"/>
      <c r="B862" s="132"/>
      <c r="N862" s="158"/>
    </row>
    <row r="863" spans="1:14" ht="16.5" customHeight="1">
      <c r="A863" s="131"/>
      <c r="B863" s="132"/>
      <c r="N863" s="158"/>
    </row>
    <row r="864" spans="1:14" ht="16.5" customHeight="1">
      <c r="A864" s="131"/>
      <c r="B864" s="132"/>
      <c r="N864" s="158"/>
    </row>
    <row r="865" spans="1:14" ht="16.5" customHeight="1">
      <c r="A865" s="131"/>
      <c r="B865" s="132"/>
      <c r="N865" s="158"/>
    </row>
    <row r="866" spans="1:14" ht="16.5" customHeight="1">
      <c r="A866" s="131"/>
      <c r="B866" s="132"/>
      <c r="N866" s="158"/>
    </row>
    <row r="867" spans="1:14" ht="16.5" customHeight="1">
      <c r="A867" s="131"/>
      <c r="B867" s="132"/>
      <c r="N867" s="158"/>
    </row>
    <row r="868" spans="1:14" ht="16.5" customHeight="1">
      <c r="A868" s="131"/>
      <c r="B868" s="132"/>
      <c r="N868" s="158"/>
    </row>
    <row r="869" spans="1:14" ht="16.5" customHeight="1">
      <c r="A869" s="131"/>
      <c r="B869" s="132"/>
      <c r="N869" s="158"/>
    </row>
    <row r="870" spans="1:14" ht="16.5" customHeight="1">
      <c r="A870" s="131"/>
      <c r="B870" s="132"/>
      <c r="N870" s="158"/>
    </row>
    <row r="871" spans="1:14" ht="16.5" customHeight="1">
      <c r="A871" s="131"/>
      <c r="B871" s="132"/>
      <c r="N871" s="158"/>
    </row>
    <row r="872" spans="1:14" ht="16.5" customHeight="1">
      <c r="A872" s="131"/>
      <c r="B872" s="132"/>
      <c r="N872" s="158"/>
    </row>
    <row r="873" spans="1:14" ht="16.5" customHeight="1">
      <c r="A873" s="131"/>
      <c r="B873" s="132"/>
      <c r="N873" s="158"/>
    </row>
    <row r="874" spans="1:14" ht="16.5" customHeight="1">
      <c r="A874" s="131"/>
      <c r="B874" s="132"/>
      <c r="N874" s="158"/>
    </row>
    <row r="875" spans="1:14" ht="16.5" customHeight="1">
      <c r="A875" s="131"/>
      <c r="B875" s="132"/>
      <c r="N875" s="158"/>
    </row>
    <row r="876" spans="1:14" ht="16.5" customHeight="1">
      <c r="A876" s="131"/>
      <c r="B876" s="132"/>
      <c r="N876" s="158"/>
    </row>
    <row r="877" spans="1:14" ht="16.5" customHeight="1">
      <c r="A877" s="131"/>
      <c r="B877" s="132"/>
      <c r="N877" s="158"/>
    </row>
    <row r="878" spans="1:14" ht="16.5" customHeight="1">
      <c r="A878" s="131"/>
      <c r="B878" s="132"/>
      <c r="N878" s="158"/>
    </row>
    <row r="879" spans="1:14" ht="16.5" customHeight="1">
      <c r="A879" s="131"/>
      <c r="B879" s="132"/>
      <c r="N879" s="158"/>
    </row>
    <row r="880" spans="1:14" ht="16.5" customHeight="1">
      <c r="A880" s="131"/>
      <c r="B880" s="132"/>
      <c r="N880" s="158"/>
    </row>
    <row r="881" spans="1:14" ht="16.5" customHeight="1">
      <c r="A881" s="131"/>
      <c r="B881" s="132"/>
      <c r="N881" s="158"/>
    </row>
    <row r="882" spans="1:14" ht="16.5" customHeight="1">
      <c r="A882" s="131"/>
      <c r="B882" s="132"/>
      <c r="N882" s="158"/>
    </row>
    <row r="883" spans="1:14" ht="16.5" customHeight="1">
      <c r="A883" s="131"/>
      <c r="B883" s="132"/>
      <c r="N883" s="158"/>
    </row>
    <row r="884" spans="1:14" ht="16.5" customHeight="1">
      <c r="A884" s="131"/>
      <c r="B884" s="132"/>
      <c r="N884" s="158"/>
    </row>
    <row r="885" spans="1:14" ht="16.5" customHeight="1">
      <c r="A885" s="131"/>
      <c r="B885" s="132"/>
      <c r="N885" s="158"/>
    </row>
    <row r="886" spans="1:14" ht="16.5" customHeight="1">
      <c r="A886" s="131"/>
      <c r="B886" s="132"/>
      <c r="N886" s="158"/>
    </row>
    <row r="887" spans="1:14" ht="16.5" customHeight="1">
      <c r="A887" s="131"/>
      <c r="B887" s="132"/>
      <c r="N887" s="158"/>
    </row>
    <row r="888" spans="1:14" ht="16.5" customHeight="1">
      <c r="A888" s="131"/>
      <c r="B888" s="132"/>
      <c r="N888" s="158"/>
    </row>
    <row r="889" spans="1:14" ht="16.5" customHeight="1">
      <c r="A889" s="131"/>
      <c r="B889" s="132"/>
      <c r="N889" s="158"/>
    </row>
    <row r="890" spans="1:14" ht="16.5" customHeight="1">
      <c r="A890" s="131"/>
      <c r="B890" s="132"/>
      <c r="N890" s="158"/>
    </row>
    <row r="891" spans="1:14" ht="16.5" customHeight="1">
      <c r="A891" s="131"/>
      <c r="B891" s="132"/>
      <c r="N891" s="158"/>
    </row>
    <row r="892" spans="1:14" ht="16.5" customHeight="1">
      <c r="A892" s="131"/>
      <c r="B892" s="132"/>
      <c r="N892" s="158"/>
    </row>
    <row r="893" spans="1:14" ht="16.5" customHeight="1">
      <c r="A893" s="131"/>
      <c r="B893" s="132"/>
      <c r="N893" s="158"/>
    </row>
    <row r="894" spans="1:14" ht="16.5" customHeight="1">
      <c r="A894" s="131"/>
      <c r="B894" s="132"/>
      <c r="N894" s="158"/>
    </row>
    <row r="895" spans="1:14" ht="16.5" customHeight="1">
      <c r="A895" s="131"/>
      <c r="B895" s="132"/>
      <c r="N895" s="158"/>
    </row>
    <row r="896" spans="1:14" ht="16.5" customHeight="1">
      <c r="A896" s="131"/>
      <c r="B896" s="132"/>
      <c r="N896" s="158"/>
    </row>
    <row r="897" spans="1:14" ht="16.5" customHeight="1">
      <c r="A897" s="131"/>
      <c r="B897" s="132"/>
      <c r="N897" s="158"/>
    </row>
    <row r="898" spans="1:14" ht="16.5" customHeight="1">
      <c r="A898" s="131"/>
      <c r="B898" s="132"/>
      <c r="N898" s="158"/>
    </row>
    <row r="899" spans="1:14" ht="16.5" customHeight="1">
      <c r="A899" s="131"/>
      <c r="B899" s="132"/>
      <c r="N899" s="158"/>
    </row>
    <row r="900" spans="1:14" ht="16.5" customHeight="1">
      <c r="A900" s="131"/>
      <c r="B900" s="132"/>
      <c r="N900" s="158"/>
    </row>
    <row r="901" spans="1:14" ht="16.5" customHeight="1">
      <c r="A901" s="131"/>
      <c r="B901" s="132"/>
      <c r="N901" s="158"/>
    </row>
    <row r="902" spans="1:14" ht="16.5" customHeight="1">
      <c r="A902" s="131"/>
      <c r="B902" s="132"/>
      <c r="N902" s="158"/>
    </row>
    <row r="903" spans="1:14" ht="16.5" customHeight="1">
      <c r="A903" s="131"/>
      <c r="B903" s="132"/>
      <c r="N903" s="158"/>
    </row>
    <row r="904" spans="1:14" ht="16.5" customHeight="1">
      <c r="A904" s="131"/>
      <c r="B904" s="132"/>
      <c r="N904" s="158"/>
    </row>
    <row r="905" spans="1:14" ht="16.5" customHeight="1">
      <c r="A905" s="131"/>
      <c r="B905" s="132"/>
      <c r="N905" s="158"/>
    </row>
    <row r="906" spans="1:14" ht="16.5" customHeight="1">
      <c r="A906" s="131"/>
      <c r="B906" s="132"/>
      <c r="N906" s="158"/>
    </row>
    <row r="907" spans="1:14" ht="16.5" customHeight="1">
      <c r="A907" s="131"/>
      <c r="B907" s="132"/>
      <c r="N907" s="158"/>
    </row>
    <row r="908" spans="1:14" ht="16.5" customHeight="1">
      <c r="A908" s="131"/>
      <c r="B908" s="132"/>
      <c r="N908" s="158"/>
    </row>
    <row r="909" spans="1:14" ht="16.5" customHeight="1">
      <c r="A909" s="131"/>
      <c r="B909" s="132"/>
      <c r="N909" s="158"/>
    </row>
    <row r="910" spans="1:14" ht="16.5" customHeight="1">
      <c r="A910" s="131"/>
      <c r="B910" s="132"/>
      <c r="N910" s="158"/>
    </row>
    <row r="911" spans="1:14" ht="16.5" customHeight="1">
      <c r="A911" s="131"/>
      <c r="B911" s="132"/>
      <c r="N911" s="158"/>
    </row>
    <row r="912" spans="1:14" ht="16.5" customHeight="1">
      <c r="A912" s="131"/>
      <c r="B912" s="132"/>
      <c r="N912" s="158"/>
    </row>
    <row r="913" spans="1:14" ht="16.5" customHeight="1">
      <c r="A913" s="131"/>
      <c r="B913" s="132"/>
      <c r="N913" s="158"/>
    </row>
    <row r="914" spans="1:14" ht="16.5" customHeight="1">
      <c r="A914" s="131"/>
      <c r="B914" s="132"/>
      <c r="N914" s="158"/>
    </row>
    <row r="915" spans="1:14" ht="16.5" customHeight="1">
      <c r="A915" s="131"/>
      <c r="B915" s="132"/>
      <c r="N915" s="158"/>
    </row>
    <row r="916" spans="1:14" ht="16.5" customHeight="1">
      <c r="A916" s="131"/>
      <c r="B916" s="132"/>
      <c r="N916" s="158"/>
    </row>
    <row r="917" spans="1:14" ht="16.5" customHeight="1">
      <c r="A917" s="131"/>
      <c r="B917" s="132"/>
      <c r="N917" s="158"/>
    </row>
    <row r="918" spans="1:14" ht="16.5" customHeight="1">
      <c r="A918" s="131"/>
      <c r="B918" s="132"/>
      <c r="N918" s="158"/>
    </row>
    <row r="919" spans="1:14" ht="16.5" customHeight="1">
      <c r="A919" s="131"/>
      <c r="B919" s="132"/>
      <c r="N919" s="158"/>
    </row>
    <row r="920" spans="1:14" ht="16.5" customHeight="1">
      <c r="A920" s="131"/>
      <c r="B920" s="132"/>
      <c r="N920" s="158"/>
    </row>
    <row r="921" spans="1:14" ht="16.5" customHeight="1">
      <c r="A921" s="131"/>
      <c r="B921" s="132"/>
      <c r="N921" s="158"/>
    </row>
    <row r="922" spans="1:14" ht="16.5" customHeight="1">
      <c r="A922" s="131"/>
      <c r="B922" s="132"/>
      <c r="N922" s="158"/>
    </row>
    <row r="923" spans="1:14" ht="16.5" customHeight="1">
      <c r="A923" s="131"/>
      <c r="B923" s="132"/>
      <c r="N923" s="158"/>
    </row>
    <row r="924" spans="1:14" ht="16.5" customHeight="1">
      <c r="A924" s="131"/>
      <c r="B924" s="132"/>
      <c r="N924" s="158"/>
    </row>
    <row r="925" spans="1:14" ht="16.5" customHeight="1">
      <c r="A925" s="131"/>
      <c r="B925" s="132"/>
      <c r="N925" s="158"/>
    </row>
    <row r="926" spans="1:14" ht="16.5" customHeight="1">
      <c r="A926" s="131"/>
      <c r="B926" s="132"/>
      <c r="N926" s="158"/>
    </row>
    <row r="927" spans="1:14" ht="16.5" customHeight="1">
      <c r="A927" s="131"/>
      <c r="B927" s="132"/>
      <c r="N927" s="158"/>
    </row>
    <row r="928" spans="1:14" ht="16.5" customHeight="1">
      <c r="A928" s="131"/>
      <c r="B928" s="132"/>
      <c r="N928" s="158"/>
    </row>
    <row r="929" spans="1:14" ht="16.5" customHeight="1">
      <c r="A929" s="131"/>
      <c r="B929" s="132"/>
      <c r="N929" s="158"/>
    </row>
    <row r="930" spans="1:14" ht="16.5" customHeight="1">
      <c r="A930" s="131"/>
      <c r="B930" s="132"/>
      <c r="N930" s="158"/>
    </row>
    <row r="931" spans="1:14" ht="16.5" customHeight="1">
      <c r="A931" s="131"/>
      <c r="B931" s="132"/>
      <c r="N931" s="158"/>
    </row>
    <row r="932" spans="1:14" ht="16.5" customHeight="1">
      <c r="A932" s="131"/>
      <c r="B932" s="132"/>
      <c r="N932" s="158"/>
    </row>
    <row r="933" spans="1:14" ht="16.5" customHeight="1">
      <c r="A933" s="131"/>
      <c r="B933" s="132"/>
      <c r="N933" s="158"/>
    </row>
    <row r="934" spans="1:14" ht="16.5" customHeight="1">
      <c r="A934" s="131"/>
      <c r="B934" s="132"/>
      <c r="N934" s="158"/>
    </row>
    <row r="935" spans="1:14" ht="16.5" customHeight="1">
      <c r="A935" s="131"/>
      <c r="B935" s="132"/>
      <c r="N935" s="158"/>
    </row>
    <row r="936" spans="1:14" ht="16.5" customHeight="1">
      <c r="A936" s="131"/>
      <c r="B936" s="132"/>
      <c r="N936" s="158"/>
    </row>
    <row r="937" spans="1:14" ht="16.5" customHeight="1">
      <c r="A937" s="131"/>
      <c r="B937" s="132"/>
      <c r="N937" s="158"/>
    </row>
    <row r="938" spans="1:14" ht="16.5" customHeight="1">
      <c r="A938" s="131"/>
      <c r="B938" s="132"/>
      <c r="N938" s="158"/>
    </row>
    <row r="939" spans="1:14" ht="16.5" customHeight="1">
      <c r="A939" s="131"/>
      <c r="B939" s="132"/>
      <c r="N939" s="158"/>
    </row>
    <row r="940" spans="1:14" ht="16.5" customHeight="1">
      <c r="A940" s="131"/>
      <c r="B940" s="132"/>
      <c r="N940" s="158"/>
    </row>
    <row r="941" spans="1:14" ht="16.5" customHeight="1">
      <c r="A941" s="131"/>
      <c r="B941" s="132"/>
      <c r="N941" s="158"/>
    </row>
    <row r="942" spans="1:14" ht="16.5" customHeight="1">
      <c r="A942" s="131"/>
      <c r="B942" s="132"/>
      <c r="N942" s="158"/>
    </row>
    <row r="943" spans="1:14" ht="16.5" customHeight="1">
      <c r="A943" s="131"/>
      <c r="B943" s="132"/>
      <c r="N943" s="158"/>
    </row>
    <row r="944" spans="1:14" ht="16.5" customHeight="1">
      <c r="A944" s="131"/>
      <c r="B944" s="132"/>
      <c r="N944" s="158"/>
    </row>
    <row r="945" spans="1:14" ht="16.5" customHeight="1">
      <c r="A945" s="131"/>
      <c r="B945" s="132"/>
      <c r="N945" s="158"/>
    </row>
    <row r="946" spans="1:14" ht="16.5" customHeight="1">
      <c r="A946" s="131"/>
      <c r="B946" s="132"/>
      <c r="N946" s="158"/>
    </row>
    <row r="947" spans="1:14" ht="16.5" customHeight="1">
      <c r="A947" s="131"/>
      <c r="B947" s="132"/>
      <c r="N947" s="158"/>
    </row>
    <row r="948" spans="1:14" ht="16.5" customHeight="1">
      <c r="A948" s="131"/>
      <c r="B948" s="132"/>
      <c r="N948" s="158"/>
    </row>
    <row r="949" spans="1:14" ht="16.5" customHeight="1">
      <c r="A949" s="131"/>
      <c r="B949" s="132"/>
      <c r="N949" s="158"/>
    </row>
    <row r="950" spans="1:14" ht="16.5" customHeight="1">
      <c r="A950" s="131"/>
      <c r="B950" s="132"/>
      <c r="N950" s="158"/>
    </row>
    <row r="951" spans="1:14" ht="16.5" customHeight="1">
      <c r="A951" s="131"/>
      <c r="B951" s="132"/>
      <c r="N951" s="158"/>
    </row>
    <row r="952" spans="1:14" ht="16.5" customHeight="1">
      <c r="A952" s="131"/>
      <c r="B952" s="132"/>
      <c r="N952" s="158"/>
    </row>
    <row r="953" spans="1:14" ht="16.5" customHeight="1">
      <c r="A953" s="131"/>
      <c r="B953" s="132"/>
      <c r="N953" s="158"/>
    </row>
    <row r="954" spans="1:14" ht="16.5" customHeight="1">
      <c r="A954" s="131"/>
      <c r="B954" s="132"/>
      <c r="N954" s="158"/>
    </row>
    <row r="955" spans="1:14" ht="16.5" customHeight="1">
      <c r="A955" s="131"/>
      <c r="B955" s="132"/>
      <c r="N955" s="158"/>
    </row>
    <row r="956" spans="1:14" ht="16.5" customHeight="1">
      <c r="A956" s="131"/>
      <c r="B956" s="132"/>
      <c r="N956" s="158"/>
    </row>
    <row r="957" spans="1:14" ht="16.5" customHeight="1">
      <c r="A957" s="131"/>
      <c r="B957" s="132"/>
      <c r="N957" s="158"/>
    </row>
    <row r="958" spans="1:14" ht="16.5" customHeight="1">
      <c r="A958" s="131"/>
      <c r="B958" s="132"/>
      <c r="N958" s="158"/>
    </row>
    <row r="959" spans="1:14" ht="16.5" customHeight="1">
      <c r="A959" s="131"/>
      <c r="B959" s="132"/>
      <c r="N959" s="158"/>
    </row>
    <row r="960" spans="1:14" ht="16.5" customHeight="1">
      <c r="A960" s="131"/>
      <c r="B960" s="132"/>
      <c r="N960" s="158"/>
    </row>
    <row r="961" spans="1:14" ht="16.5" customHeight="1">
      <c r="A961" s="131"/>
      <c r="B961" s="132"/>
      <c r="N961" s="158"/>
    </row>
    <row r="962" spans="1:14" ht="16.5" customHeight="1">
      <c r="A962" s="131"/>
      <c r="B962" s="132"/>
      <c r="N962" s="158"/>
    </row>
    <row r="963" spans="1:14" ht="16.5" customHeight="1">
      <c r="A963" s="131"/>
      <c r="B963" s="132"/>
      <c r="N963" s="158"/>
    </row>
    <row r="964" spans="1:14" ht="16.5" customHeight="1">
      <c r="A964" s="131"/>
      <c r="B964" s="132"/>
      <c r="N964" s="158"/>
    </row>
    <row r="965" spans="1:14" ht="16.5" customHeight="1">
      <c r="A965" s="131"/>
      <c r="B965" s="132"/>
      <c r="N965" s="158"/>
    </row>
    <row r="966" spans="1:14" ht="16.5" customHeight="1">
      <c r="A966" s="131"/>
      <c r="B966" s="132"/>
      <c r="N966" s="158"/>
    </row>
    <row r="967" spans="1:14" ht="16.5" customHeight="1">
      <c r="A967" s="131"/>
      <c r="B967" s="132"/>
      <c r="N967" s="158"/>
    </row>
    <row r="968" spans="1:14" ht="16.5" customHeight="1">
      <c r="A968" s="131"/>
      <c r="B968" s="132"/>
      <c r="N968" s="158"/>
    </row>
    <row r="969" spans="1:14" ht="16.5" customHeight="1">
      <c r="A969" s="131"/>
      <c r="B969" s="132"/>
      <c r="N969" s="158"/>
    </row>
    <row r="970" spans="1:14" ht="16.5" customHeight="1">
      <c r="A970" s="131"/>
      <c r="B970" s="132"/>
      <c r="N970" s="158"/>
    </row>
    <row r="971" spans="1:14" ht="16.5" customHeight="1">
      <c r="A971" s="131"/>
      <c r="B971" s="132"/>
      <c r="N971" s="158"/>
    </row>
    <row r="972" spans="1:14" ht="16.5" customHeight="1">
      <c r="A972" s="131"/>
      <c r="B972" s="132"/>
      <c r="N972" s="158"/>
    </row>
    <row r="973" spans="1:14" ht="16.5" customHeight="1">
      <c r="A973" s="131"/>
      <c r="B973" s="132"/>
      <c r="N973" s="158"/>
    </row>
    <row r="974" spans="1:14" ht="16.5" customHeight="1">
      <c r="A974" s="131"/>
      <c r="B974" s="132"/>
      <c r="N974" s="158"/>
    </row>
    <row r="975" spans="1:14" ht="16.5" customHeight="1">
      <c r="A975" s="131"/>
      <c r="B975" s="132"/>
      <c r="N975" s="158"/>
    </row>
    <row r="976" spans="1:14" ht="16.5" customHeight="1">
      <c r="A976" s="131"/>
      <c r="B976" s="132"/>
      <c r="N976" s="158"/>
    </row>
    <row r="977" spans="1:14" ht="16.5" customHeight="1">
      <c r="A977" s="131"/>
      <c r="B977" s="132"/>
      <c r="N977" s="158"/>
    </row>
    <row r="978" spans="1:14" ht="16.5" customHeight="1">
      <c r="A978" s="131"/>
      <c r="B978" s="132"/>
      <c r="N978" s="158"/>
    </row>
    <row r="979" spans="1:14" ht="16.5" customHeight="1">
      <c r="A979" s="131"/>
      <c r="B979" s="132"/>
      <c r="N979" s="158"/>
    </row>
    <row r="980" spans="1:14" ht="16.5" customHeight="1">
      <c r="A980" s="131"/>
      <c r="B980" s="132"/>
      <c r="N980" s="158"/>
    </row>
    <row r="981" spans="1:14" ht="16.5" customHeight="1">
      <c r="A981" s="131"/>
      <c r="B981" s="132"/>
      <c r="N981" s="158"/>
    </row>
    <row r="982" spans="1:14" ht="16.5" customHeight="1">
      <c r="A982" s="131"/>
      <c r="B982" s="132"/>
      <c r="N982" s="158"/>
    </row>
    <row r="983" spans="1:14" ht="16.5" customHeight="1">
      <c r="A983" s="131"/>
      <c r="B983" s="132"/>
      <c r="N983" s="158"/>
    </row>
    <row r="984" spans="1:14" ht="16.5" customHeight="1">
      <c r="A984" s="131"/>
      <c r="B984" s="132"/>
      <c r="N984" s="158"/>
    </row>
    <row r="985" spans="1:14" ht="16.5" customHeight="1">
      <c r="A985" s="131"/>
      <c r="B985" s="132"/>
      <c r="N985" s="158"/>
    </row>
    <row r="986" spans="1:14" ht="16.5" customHeight="1">
      <c r="A986" s="131"/>
      <c r="B986" s="132"/>
      <c r="N986" s="158"/>
    </row>
    <row r="987" spans="1:14" ht="16.5" customHeight="1">
      <c r="A987" s="131"/>
      <c r="B987" s="132"/>
      <c r="N987" s="158"/>
    </row>
    <row r="988" spans="1:14" ht="16.5" customHeight="1">
      <c r="A988" s="131"/>
      <c r="B988" s="132"/>
      <c r="N988" s="158"/>
    </row>
    <row r="989" spans="1:14" ht="16.5" customHeight="1">
      <c r="A989" s="131"/>
      <c r="B989" s="132"/>
      <c r="N989" s="158"/>
    </row>
    <row r="990" spans="1:14" ht="16.5" customHeight="1">
      <c r="A990" s="131"/>
      <c r="B990" s="132"/>
      <c r="N990" s="158"/>
    </row>
    <row r="991" spans="1:14" ht="16.5" customHeight="1">
      <c r="A991" s="131"/>
      <c r="B991" s="132"/>
      <c r="N991" s="158"/>
    </row>
    <row r="992" spans="1:14" ht="16.5" customHeight="1">
      <c r="A992" s="131"/>
      <c r="B992" s="132"/>
      <c r="N992" s="158"/>
    </row>
    <row r="993" spans="1:14" ht="16.5" customHeight="1">
      <c r="A993" s="131"/>
      <c r="B993" s="132"/>
      <c r="N993" s="158"/>
    </row>
    <row r="994" spans="1:14" ht="16.5" customHeight="1">
      <c r="A994" s="131"/>
      <c r="B994" s="132"/>
      <c r="N994" s="158"/>
    </row>
    <row r="995" spans="1:14" ht="16.5" customHeight="1">
      <c r="A995" s="131"/>
      <c r="B995" s="132"/>
      <c r="N995" s="158"/>
    </row>
    <row r="996" spans="1:14" ht="16.5" customHeight="1">
      <c r="A996" s="131"/>
      <c r="B996" s="132"/>
      <c r="N996" s="158"/>
    </row>
    <row r="997" spans="1:14" ht="16.5" customHeight="1">
      <c r="B997" s="132"/>
    </row>
    <row r="998" spans="1:14" ht="16.5" customHeight="1">
      <c r="B998" s="132"/>
    </row>
    <row r="999" spans="1:14" ht="16.5" customHeight="1">
      <c r="B999" s="132"/>
    </row>
    <row r="1000" spans="1:14" ht="16.5" customHeight="1">
      <c r="B1000" s="132"/>
    </row>
    <row r="1001" spans="1:14" ht="16.5" customHeight="1">
      <c r="B1001" s="132"/>
    </row>
    <row r="1002" spans="1:14" ht="16.5" customHeight="1">
      <c r="B1002" s="132"/>
    </row>
    <row r="1003" spans="1:14" ht="16.5" customHeight="1">
      <c r="B1003" s="132"/>
    </row>
    <row r="1004" spans="1:14" ht="16.5" customHeight="1">
      <c r="B1004" s="132"/>
    </row>
    <row r="1005" spans="1:14" ht="16.5" customHeight="1">
      <c r="B1005" s="132"/>
    </row>
    <row r="1006" spans="1:14" ht="16.5" customHeight="1">
      <c r="B1006" s="132"/>
    </row>
    <row r="1007" spans="1:14" ht="16.5" customHeight="1">
      <c r="B1007" s="132"/>
    </row>
    <row r="1008" spans="1:14"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row r="1017" spans="2:2" ht="16.5" customHeight="1">
      <c r="B1017" s="132"/>
    </row>
    <row r="1018" spans="2:2" ht="16.5" customHeight="1">
      <c r="B1018" s="132"/>
    </row>
    <row r="1019" spans="2:2" ht="16.5" customHeight="1">
      <c r="B1019" s="132"/>
    </row>
    <row r="1020" spans="2:2" ht="16.5" customHeight="1">
      <c r="B1020" s="132"/>
    </row>
    <row r="1021" spans="2:2" ht="16.5" customHeight="1">
      <c r="B1021" s="132"/>
    </row>
    <row r="1022" spans="2:2" ht="16.5" customHeight="1">
      <c r="B1022" s="132"/>
    </row>
    <row r="1023" spans="2:2" ht="16.5" customHeight="1">
      <c r="B1023" s="132"/>
    </row>
    <row r="1024" spans="2:2" ht="16.5" customHeight="1">
      <c r="B1024" s="132"/>
    </row>
    <row r="1025" spans="2:2" ht="16.5" customHeight="1">
      <c r="B1025" s="132"/>
    </row>
    <row r="1026" spans="2:2" ht="16.5" customHeight="1">
      <c r="B1026" s="132"/>
    </row>
  </sheetData>
  <sheetProtection algorithmName="SHA-512" hashValue="4MnYjrCEBDI3R7wybwEskQYAq86+DJX79rJoYY7mpqos27vUrcC+zJzjQHAdzXS66NXPvR6DUNEBzoTBisMvGA==" saltValue="iQfoSIDSukdrwBdTeVkRWw==" spinCount="100000" sheet="1" objects="1" scenarios="1"/>
  <mergeCells count="18">
    <mergeCell ref="B46:H54"/>
    <mergeCell ref="M9:M10"/>
    <mergeCell ref="O9:O10"/>
    <mergeCell ref="K1:O3"/>
    <mergeCell ref="A5:O5"/>
    <mergeCell ref="A7:H7"/>
    <mergeCell ref="L7:O7"/>
    <mergeCell ref="A9:A10"/>
    <mergeCell ref="B9:B10"/>
    <mergeCell ref="C9:C10"/>
    <mergeCell ref="D9:D10"/>
    <mergeCell ref="E9:G9"/>
    <mergeCell ref="H9:H10"/>
    <mergeCell ref="I9:I10"/>
    <mergeCell ref="J9:J10"/>
    <mergeCell ref="K9:K10"/>
    <mergeCell ref="L9:L10"/>
    <mergeCell ref="N9:N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16" zoomScale="80" zoomScaleNormal="80" workbookViewId="0">
      <selection activeCell="I38" sqref="I38"/>
    </sheetView>
  </sheetViews>
  <sheetFormatPr defaultColWidth="8.85546875" defaultRowHeight="15"/>
  <cols>
    <col min="1" max="1" width="4.42578125" style="184"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3"/>
      <c r="B1" s="174"/>
      <c r="C1" s="175"/>
      <c r="D1" s="289" t="s">
        <v>302</v>
      </c>
      <c r="E1" s="289"/>
      <c r="F1" s="289"/>
      <c r="G1" s="289"/>
      <c r="H1" s="41"/>
      <c r="I1" s="41"/>
      <c r="J1" s="41"/>
      <c r="K1" s="41"/>
      <c r="L1" s="41"/>
      <c r="M1" s="41"/>
      <c r="N1" s="41"/>
      <c r="O1" s="41"/>
      <c r="P1" s="41"/>
      <c r="Q1" s="41"/>
      <c r="R1" s="41"/>
      <c r="S1" s="41"/>
      <c r="T1" s="41"/>
    </row>
    <row r="2" spans="1:22" ht="12.75" customHeight="1">
      <c r="A2" s="173"/>
      <c r="B2" s="45"/>
      <c r="C2" s="175"/>
      <c r="D2" s="289"/>
      <c r="E2" s="289"/>
      <c r="F2" s="289"/>
      <c r="G2" s="289"/>
      <c r="H2" s="41"/>
      <c r="I2" s="41"/>
      <c r="J2" s="41"/>
      <c r="K2" s="41"/>
      <c r="L2" s="41"/>
      <c r="M2" s="41"/>
      <c r="N2" s="41"/>
      <c r="O2" s="41"/>
      <c r="P2" s="41"/>
      <c r="Q2" s="41"/>
      <c r="R2" s="41"/>
      <c r="S2" s="41"/>
      <c r="T2" s="41"/>
    </row>
    <row r="3" spans="1:22" ht="12.75" customHeight="1">
      <c r="A3" s="173"/>
      <c r="B3" s="45"/>
      <c r="C3" s="175"/>
      <c r="D3" s="289"/>
      <c r="E3" s="289"/>
      <c r="F3" s="289"/>
      <c r="G3" s="289"/>
      <c r="H3" s="41"/>
      <c r="I3" s="41"/>
      <c r="J3" s="41"/>
      <c r="K3" s="41"/>
      <c r="L3" s="41"/>
      <c r="M3" s="41"/>
      <c r="N3" s="41"/>
      <c r="O3" s="41"/>
      <c r="P3" s="41"/>
      <c r="Q3" s="41"/>
      <c r="R3" s="41"/>
      <c r="S3" s="41"/>
      <c r="T3" s="41"/>
    </row>
    <row r="4" spans="1:22" ht="12.75" customHeight="1">
      <c r="A4" s="173"/>
      <c r="B4" s="45"/>
      <c r="C4" s="175"/>
      <c r="D4" s="175"/>
      <c r="E4" s="41"/>
      <c r="F4" s="41"/>
      <c r="G4" s="41"/>
      <c r="H4" s="41"/>
      <c r="I4" s="41"/>
      <c r="J4" s="41"/>
      <c r="K4" s="41"/>
      <c r="L4" s="41"/>
      <c r="M4" s="41"/>
      <c r="N4" s="41"/>
      <c r="O4" s="41"/>
      <c r="P4" s="41"/>
      <c r="Q4" s="41"/>
      <c r="R4" s="41"/>
      <c r="S4" s="41"/>
      <c r="T4" s="41"/>
    </row>
    <row r="5" spans="1:22" ht="15" customHeight="1">
      <c r="A5" s="292" t="s">
        <v>306</v>
      </c>
      <c r="B5" s="284"/>
      <c r="C5" s="284"/>
      <c r="D5" s="284"/>
      <c r="E5" s="284"/>
      <c r="F5" s="284"/>
      <c r="G5" s="284"/>
      <c r="H5" s="41"/>
      <c r="I5" s="41"/>
      <c r="J5" s="41"/>
      <c r="K5" s="41"/>
      <c r="L5" s="41"/>
      <c r="M5" s="41"/>
      <c r="N5" s="41"/>
      <c r="O5" s="41"/>
      <c r="P5" s="41"/>
      <c r="Q5" s="41"/>
      <c r="R5" s="41"/>
      <c r="S5" s="41"/>
      <c r="T5" s="41"/>
    </row>
    <row r="6" spans="1:22" ht="12.75" customHeight="1">
      <c r="A6" s="176"/>
      <c r="B6" s="177"/>
      <c r="C6" s="178"/>
      <c r="D6" s="178"/>
      <c r="E6" s="41"/>
      <c r="F6" s="41"/>
      <c r="G6" s="41"/>
      <c r="H6" s="41"/>
      <c r="I6" s="41"/>
      <c r="J6" s="41"/>
      <c r="K6" s="41"/>
      <c r="L6" s="41"/>
      <c r="M6" s="41"/>
      <c r="N6" s="41"/>
      <c r="O6" s="41"/>
      <c r="P6" s="41"/>
      <c r="Q6" s="41"/>
      <c r="R6" s="41"/>
      <c r="S6" s="41"/>
      <c r="T6" s="41"/>
    </row>
    <row r="7" spans="1:22" ht="15.75" customHeight="1">
      <c r="A7" s="288" t="str">
        <f>+i04d4a!A4</f>
        <v>Хохирол үнэлэгчийн нэр: " ......................" ХХК</v>
      </c>
      <c r="B7" s="288"/>
      <c r="C7" s="288"/>
      <c r="D7" s="179"/>
      <c r="E7" s="293" t="str">
        <f>+i04d4a!C4</f>
        <v>.... оны .. сарын ..-ны өдөр</v>
      </c>
      <c r="F7" s="293"/>
      <c r="G7" s="293"/>
      <c r="H7" s="283"/>
      <c r="I7" s="284"/>
      <c r="J7" s="284"/>
      <c r="K7" s="284"/>
      <c r="L7" s="181"/>
      <c r="M7" s="41"/>
      <c r="N7" s="41"/>
      <c r="O7" s="41"/>
      <c r="P7" s="41"/>
      <c r="Q7" s="41"/>
      <c r="R7" s="41"/>
      <c r="S7" s="41"/>
      <c r="T7" s="41"/>
      <c r="U7" s="41"/>
      <c r="V7" s="41"/>
    </row>
    <row r="8" spans="1:22" ht="12.75" customHeight="1">
      <c r="A8" s="181"/>
      <c r="B8" s="41"/>
      <c r="C8" s="43"/>
      <c r="D8" s="43"/>
      <c r="E8" s="41"/>
      <c r="F8" s="285"/>
      <c r="G8" s="285"/>
      <c r="H8" s="41"/>
      <c r="I8" s="41"/>
      <c r="L8" s="41"/>
      <c r="M8" s="41"/>
      <c r="N8" s="41"/>
      <c r="O8" s="41"/>
      <c r="P8" s="41"/>
      <c r="Q8" s="41"/>
      <c r="R8" s="41"/>
      <c r="S8" s="41"/>
      <c r="T8" s="41"/>
      <c r="U8" s="41"/>
      <c r="V8" s="41"/>
    </row>
    <row r="9" spans="1:22" ht="15" customHeight="1">
      <c r="A9" s="290" t="s">
        <v>3</v>
      </c>
      <c r="B9" s="290" t="s">
        <v>307</v>
      </c>
      <c r="C9" s="290" t="s">
        <v>6</v>
      </c>
      <c r="D9" s="290" t="s">
        <v>303</v>
      </c>
      <c r="E9" s="290" t="s">
        <v>308</v>
      </c>
      <c r="F9" s="290" t="s">
        <v>309</v>
      </c>
      <c r="G9" s="290" t="s">
        <v>310</v>
      </c>
    </row>
    <row r="10" spans="1:22" ht="45" customHeight="1">
      <c r="A10" s="291"/>
      <c r="B10" s="291"/>
      <c r="C10" s="291"/>
      <c r="D10" s="291"/>
      <c r="E10" s="291"/>
      <c r="F10" s="291"/>
      <c r="G10" s="291"/>
    </row>
    <row r="11" spans="1:22">
      <c r="A11" s="189" t="s">
        <v>8</v>
      </c>
      <c r="B11" s="189" t="s">
        <v>9</v>
      </c>
      <c r="C11" s="191" t="s">
        <v>10</v>
      </c>
      <c r="D11" s="191">
        <v>1</v>
      </c>
      <c r="E11" s="189">
        <v>2</v>
      </c>
      <c r="F11" s="189">
        <v>3</v>
      </c>
      <c r="G11" s="189">
        <v>4</v>
      </c>
    </row>
    <row r="12" spans="1:22" ht="26.25">
      <c r="A12" s="286">
        <v>1</v>
      </c>
      <c r="B12" s="110" t="s">
        <v>311</v>
      </c>
      <c r="C12" s="182">
        <v>1</v>
      </c>
      <c r="D12" s="195"/>
      <c r="E12" s="183"/>
      <c r="F12" s="183"/>
      <c r="G12" s="196"/>
    </row>
    <row r="13" spans="1:22">
      <c r="A13" s="287"/>
      <c r="B13" s="110" t="s">
        <v>312</v>
      </c>
      <c r="C13" s="182">
        <v>2</v>
      </c>
      <c r="D13" s="195"/>
      <c r="E13" s="183"/>
      <c r="F13" s="183"/>
      <c r="G13" s="196"/>
    </row>
    <row r="14" spans="1:22">
      <c r="A14" s="286">
        <f>+A12+1</f>
        <v>2</v>
      </c>
      <c r="B14" s="110" t="s">
        <v>313</v>
      </c>
      <c r="C14" s="182">
        <v>3</v>
      </c>
      <c r="D14" s="195"/>
      <c r="E14" s="183"/>
      <c r="F14" s="183"/>
      <c r="G14" s="196"/>
    </row>
    <row r="15" spans="1:22">
      <c r="A15" s="287"/>
      <c r="B15" s="110" t="s">
        <v>312</v>
      </c>
      <c r="C15" s="182">
        <v>4</v>
      </c>
      <c r="D15" s="195"/>
      <c r="E15" s="183"/>
      <c r="F15" s="183"/>
      <c r="G15" s="196"/>
    </row>
    <row r="16" spans="1:22">
      <c r="A16" s="182">
        <f>+A14+1</f>
        <v>3</v>
      </c>
      <c r="B16" s="110" t="s">
        <v>314</v>
      </c>
      <c r="C16" s="182">
        <v>5</v>
      </c>
      <c r="D16" s="195"/>
      <c r="E16" s="183"/>
      <c r="F16" s="183"/>
      <c r="G16" s="196"/>
    </row>
    <row r="17" spans="1:7">
      <c r="A17" s="182">
        <f t="shared" ref="A17:A24" si="0">+A16+1</f>
        <v>4</v>
      </c>
      <c r="B17" s="110" t="s">
        <v>315</v>
      </c>
      <c r="C17" s="182">
        <v>6</v>
      </c>
      <c r="D17" s="195"/>
      <c r="E17" s="183"/>
      <c r="F17" s="183"/>
      <c r="G17" s="196"/>
    </row>
    <row r="18" spans="1:7">
      <c r="A18" s="182">
        <f t="shared" si="0"/>
        <v>5</v>
      </c>
      <c r="B18" s="110" t="s">
        <v>316</v>
      </c>
      <c r="C18" s="182">
        <v>7</v>
      </c>
      <c r="D18" s="195"/>
      <c r="E18" s="183"/>
      <c r="F18" s="183"/>
      <c r="G18" s="196"/>
    </row>
    <row r="19" spans="1:7">
      <c r="A19" s="182">
        <f t="shared" si="0"/>
        <v>6</v>
      </c>
      <c r="B19" s="110" t="s">
        <v>317</v>
      </c>
      <c r="C19" s="182">
        <v>8</v>
      </c>
      <c r="D19" s="195"/>
      <c r="E19" s="183"/>
      <c r="F19" s="183"/>
      <c r="G19" s="196"/>
    </row>
    <row r="20" spans="1:7">
      <c r="A20" s="286">
        <f t="shared" si="0"/>
        <v>7</v>
      </c>
      <c r="B20" s="110" t="s">
        <v>318</v>
      </c>
      <c r="C20" s="182">
        <v>9</v>
      </c>
      <c r="D20" s="195"/>
      <c r="E20" s="183"/>
      <c r="F20" s="183"/>
      <c r="G20" s="196"/>
    </row>
    <row r="21" spans="1:7" ht="26.25">
      <c r="A21" s="287"/>
      <c r="B21" s="110" t="s">
        <v>319</v>
      </c>
      <c r="C21" s="182">
        <v>10</v>
      </c>
      <c r="D21" s="195"/>
      <c r="E21" s="183"/>
      <c r="F21" s="183"/>
      <c r="G21" s="196"/>
    </row>
    <row r="22" spans="1:7">
      <c r="A22" s="182">
        <f>+A20+1</f>
        <v>8</v>
      </c>
      <c r="B22" s="110" t="s">
        <v>320</v>
      </c>
      <c r="C22" s="182">
        <v>11</v>
      </c>
      <c r="D22" s="195"/>
      <c r="E22" s="183"/>
      <c r="F22" s="183"/>
      <c r="G22" s="196"/>
    </row>
    <row r="23" spans="1:7" ht="26.25">
      <c r="A23" s="182">
        <f>+A22+1</f>
        <v>9</v>
      </c>
      <c r="B23" s="110" t="s">
        <v>321</v>
      </c>
      <c r="C23" s="182">
        <v>12</v>
      </c>
      <c r="D23" s="195"/>
      <c r="E23" s="183"/>
      <c r="F23" s="183"/>
      <c r="G23" s="196"/>
    </row>
    <row r="24" spans="1:7">
      <c r="A24" s="182">
        <f t="shared" si="0"/>
        <v>10</v>
      </c>
      <c r="B24" s="110" t="s">
        <v>322</v>
      </c>
      <c r="C24" s="182">
        <v>13</v>
      </c>
      <c r="D24" s="195"/>
      <c r="E24" s="183"/>
      <c r="F24" s="183"/>
      <c r="G24" s="196"/>
    </row>
    <row r="25" spans="1:7">
      <c r="A25" s="182">
        <v>11</v>
      </c>
      <c r="B25" s="111" t="s">
        <v>323</v>
      </c>
      <c r="C25" s="182">
        <v>14</v>
      </c>
      <c r="D25" s="195"/>
      <c r="E25" s="183"/>
      <c r="F25" s="183"/>
      <c r="G25" s="196"/>
    </row>
    <row r="26" spans="1:7">
      <c r="A26" s="182">
        <v>12</v>
      </c>
      <c r="B26" s="110" t="s">
        <v>324</v>
      </c>
      <c r="C26" s="182">
        <v>15</v>
      </c>
      <c r="D26" s="195"/>
      <c r="E26" s="183"/>
      <c r="F26" s="183"/>
      <c r="G26" s="196"/>
    </row>
    <row r="27" spans="1:7">
      <c r="A27" s="182">
        <v>13</v>
      </c>
      <c r="B27" s="110" t="s">
        <v>325</v>
      </c>
      <c r="C27" s="182">
        <v>16</v>
      </c>
      <c r="D27" s="195"/>
      <c r="E27" s="183"/>
      <c r="F27" s="183"/>
      <c r="G27" s="196"/>
    </row>
    <row r="28" spans="1:7" ht="26.25">
      <c r="A28" s="182">
        <v>14</v>
      </c>
      <c r="B28" s="110" t="s">
        <v>326</v>
      </c>
      <c r="C28" s="182">
        <v>17</v>
      </c>
      <c r="D28" s="195"/>
      <c r="E28" s="183"/>
      <c r="F28" s="183"/>
      <c r="G28" s="196"/>
    </row>
    <row r="29" spans="1:7" ht="39">
      <c r="A29" s="182">
        <v>15</v>
      </c>
      <c r="B29" s="110" t="s">
        <v>327</v>
      </c>
      <c r="C29" s="182">
        <v>18</v>
      </c>
      <c r="D29" s="195"/>
      <c r="E29" s="183"/>
      <c r="F29" s="183"/>
      <c r="G29" s="196"/>
    </row>
    <row r="30" spans="1:7" ht="39">
      <c r="A30" s="182">
        <v>16</v>
      </c>
      <c r="B30" s="110" t="s">
        <v>328</v>
      </c>
      <c r="C30" s="182">
        <v>19</v>
      </c>
      <c r="D30" s="195"/>
      <c r="E30" s="183"/>
      <c r="F30" s="183"/>
      <c r="G30" s="196"/>
    </row>
    <row r="31" spans="1:7" ht="26.25">
      <c r="A31" s="182">
        <v>17</v>
      </c>
      <c r="B31" s="110" t="s">
        <v>329</v>
      </c>
      <c r="C31" s="182">
        <v>20</v>
      </c>
      <c r="D31" s="195"/>
      <c r="E31" s="183"/>
      <c r="F31" s="183"/>
      <c r="G31" s="196"/>
    </row>
    <row r="32" spans="1:7">
      <c r="A32" s="286">
        <v>18</v>
      </c>
      <c r="B32" s="110" t="s">
        <v>330</v>
      </c>
      <c r="C32" s="182">
        <v>21</v>
      </c>
      <c r="D32" s="195"/>
      <c r="E32" s="183"/>
      <c r="F32" s="183"/>
      <c r="G32" s="196"/>
    </row>
    <row r="33" spans="1:7">
      <c r="A33" s="287"/>
      <c r="B33" s="110" t="s">
        <v>312</v>
      </c>
      <c r="C33" s="182">
        <v>22</v>
      </c>
      <c r="D33" s="195"/>
      <c r="E33" s="183"/>
      <c r="F33" s="183"/>
      <c r="G33" s="196"/>
    </row>
    <row r="34" spans="1:7">
      <c r="A34" s="286">
        <v>19</v>
      </c>
      <c r="B34" s="110" t="s">
        <v>331</v>
      </c>
      <c r="C34" s="182">
        <v>23</v>
      </c>
      <c r="D34" s="195"/>
      <c r="E34" s="183"/>
      <c r="F34" s="183"/>
      <c r="G34" s="196"/>
    </row>
    <row r="35" spans="1:7">
      <c r="A35" s="287"/>
      <c r="B35" s="110" t="s">
        <v>312</v>
      </c>
      <c r="C35" s="182">
        <v>24</v>
      </c>
      <c r="D35" s="195"/>
      <c r="E35" s="183"/>
      <c r="F35" s="183"/>
      <c r="G35" s="196"/>
    </row>
    <row r="36" spans="1:7">
      <c r="A36" s="182">
        <v>20</v>
      </c>
      <c r="B36" s="110" t="s">
        <v>332</v>
      </c>
      <c r="C36" s="182">
        <v>25</v>
      </c>
      <c r="D36" s="195"/>
      <c r="E36" s="183"/>
      <c r="F36" s="183"/>
      <c r="G36" s="196"/>
    </row>
    <row r="37" spans="1:7">
      <c r="A37" s="182">
        <v>21</v>
      </c>
      <c r="B37" s="110" t="s">
        <v>333</v>
      </c>
      <c r="C37" s="182">
        <v>26</v>
      </c>
      <c r="D37" s="195"/>
      <c r="E37" s="183"/>
      <c r="F37" s="183"/>
      <c r="G37" s="196"/>
    </row>
    <row r="38" spans="1:7">
      <c r="A38" s="194">
        <v>22</v>
      </c>
      <c r="B38" s="110" t="s">
        <v>334</v>
      </c>
      <c r="C38" s="182">
        <v>27</v>
      </c>
      <c r="D38" s="195"/>
      <c r="E38" s="183"/>
      <c r="F38" s="183"/>
      <c r="G38" s="196"/>
    </row>
    <row r="39" spans="1:7">
      <c r="A39" s="194">
        <v>23</v>
      </c>
      <c r="B39" s="110" t="s">
        <v>335</v>
      </c>
      <c r="C39" s="182">
        <v>28</v>
      </c>
      <c r="D39" s="195"/>
      <c r="E39" s="183"/>
      <c r="F39" s="183"/>
      <c r="G39" s="196"/>
    </row>
    <row r="40" spans="1:7">
      <c r="A40" s="294" t="s">
        <v>359</v>
      </c>
      <c r="B40" s="295"/>
      <c r="C40" s="189">
        <v>29</v>
      </c>
      <c r="D40" s="189"/>
      <c r="E40" s="192">
        <f>+SUM(E12:E39)-E13-E15-E21-E33-E35</f>
        <v>0</v>
      </c>
      <c r="F40" s="192">
        <f t="shared" ref="F40:G40" si="1">+SUM(F12:F39)-F13-F15-F21-F33-F35</f>
        <v>0</v>
      </c>
      <c r="G40" s="240">
        <f t="shared" si="1"/>
        <v>0</v>
      </c>
    </row>
    <row r="42" spans="1:7">
      <c r="B42" s="193" t="s">
        <v>304</v>
      </c>
    </row>
    <row r="43" spans="1:7">
      <c r="B43" s="185" t="s">
        <v>305</v>
      </c>
    </row>
    <row r="45" spans="1:7" s="188" customFormat="1">
      <c r="A45" s="186"/>
      <c r="B45" s="187" t="str">
        <f>+i04d4a!B64</f>
        <v>тамга тэмдэг</v>
      </c>
    </row>
    <row r="46" spans="1:7" s="188" customFormat="1">
      <c r="A46" s="186"/>
    </row>
    <row r="47" spans="1:7" s="188" customFormat="1" ht="15" customHeight="1">
      <c r="A47" s="186"/>
      <c r="B47" s="188" t="str">
        <f>+i04d4a!B66</f>
        <v xml:space="preserve">ТАЙЛАН ГАРГАСАН:    </v>
      </c>
    </row>
    <row r="48" spans="1:7" s="188" customFormat="1">
      <c r="A48" s="186"/>
    </row>
    <row r="49" spans="1:7" s="188" customFormat="1">
      <c r="A49" s="186"/>
      <c r="B49" s="188" t="str">
        <f>+i04d4a!B68</f>
        <v xml:space="preserve"> Гүйцэтгэх захирал</v>
      </c>
      <c r="C49" s="188" t="str">
        <f>+i04d4a!C68</f>
        <v xml:space="preserve">/…………………./   </v>
      </c>
      <c r="E49" s="188" t="str">
        <f>+i04d4a!D68</f>
        <v>/............................../</v>
      </c>
    </row>
    <row r="50" spans="1:7" s="188" customFormat="1">
      <c r="A50" s="186"/>
    </row>
    <row r="51" spans="1:7" s="188" customFormat="1">
      <c r="A51" s="186"/>
      <c r="B51" s="188" t="str">
        <f>+i04d4a!B70</f>
        <v xml:space="preserve"> Ерөнхий нягтлан бодогч  </v>
      </c>
      <c r="C51" s="188" t="str">
        <f>+i04d4a!C70</f>
        <v xml:space="preserve">/…………………./   </v>
      </c>
      <c r="E51" s="188" t="str">
        <f>+i04d4a!D70</f>
        <v>/............................../</v>
      </c>
    </row>
    <row r="52" spans="1:7">
      <c r="B52" s="188"/>
      <c r="C52" s="188"/>
      <c r="D52" s="188"/>
      <c r="E52" s="188"/>
      <c r="F52" s="188"/>
      <c r="G52" s="188"/>
    </row>
    <row r="53" spans="1:7">
      <c r="B53" s="188" t="str">
        <f>+i04d4a!B72</f>
        <v>.........................................................</v>
      </c>
      <c r="C53" s="188" t="str">
        <f>+i04d4a!C72</f>
        <v xml:space="preserve">/…………………./   </v>
      </c>
      <c r="D53" s="188"/>
      <c r="E53" s="188" t="str">
        <f>+i04d4a!D72</f>
        <v>/............................../</v>
      </c>
      <c r="F53" s="188"/>
      <c r="G53" s="188"/>
    </row>
    <row r="54" spans="1:7">
      <c r="B54" s="188"/>
      <c r="C54" s="188"/>
      <c r="D54" s="188"/>
      <c r="E54" s="188"/>
      <c r="F54" s="188"/>
      <c r="G54" s="188"/>
    </row>
  </sheetData>
  <sheetProtection algorithmName="SHA-512" hashValue="rt6C/pBPAN7yScfiNcGP6wigcp3KlQOXHVv5j5gbU4Q34vHvXHKpV5Iera6kg32JWyPqzEIT+KMFls8RTM4Bcg==" saltValue="zU63R91VmZtL3kSN5enj5A==" spinCount="100000" sheet="1" objects="1" scenarios="1"/>
  <mergeCells count="19">
    <mergeCell ref="A40:B40"/>
    <mergeCell ref="A12:A13"/>
    <mergeCell ref="A14:A15"/>
    <mergeCell ref="A20:A21"/>
    <mergeCell ref="A32:A33"/>
    <mergeCell ref="H7:K7"/>
    <mergeCell ref="F8:G8"/>
    <mergeCell ref="A34:A35"/>
    <mergeCell ref="A7:C7"/>
    <mergeCell ref="D1:G3"/>
    <mergeCell ref="G9:G10"/>
    <mergeCell ref="A9:A10"/>
    <mergeCell ref="B9:B10"/>
    <mergeCell ref="C9:C10"/>
    <mergeCell ref="D9:D10"/>
    <mergeCell ref="E9:E10"/>
    <mergeCell ref="F9:F10"/>
    <mergeCell ref="A5:G5"/>
    <mergeCell ref="E7:G7"/>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6"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7"/>
      <c r="C1" s="235"/>
      <c r="D1" s="235"/>
      <c r="E1" s="235"/>
      <c r="F1" s="235"/>
      <c r="G1" s="235"/>
      <c r="H1" s="235"/>
      <c r="I1" s="235"/>
      <c r="J1" s="235"/>
      <c r="K1" s="235"/>
      <c r="L1" s="235"/>
      <c r="M1" s="235"/>
      <c r="N1" s="235"/>
      <c r="O1" s="235"/>
      <c r="P1" s="314" t="s">
        <v>336</v>
      </c>
      <c r="Q1" s="314"/>
      <c r="R1" s="314"/>
      <c r="S1" s="314"/>
      <c r="T1" s="314"/>
      <c r="U1" s="314"/>
      <c r="V1" s="314"/>
      <c r="W1" s="314"/>
    </row>
    <row r="2" spans="1:23">
      <c r="A2" s="41"/>
      <c r="B2" s="45"/>
      <c r="C2" s="235"/>
      <c r="D2" s="235"/>
      <c r="E2" s="235"/>
      <c r="F2" s="235"/>
      <c r="G2" s="235"/>
      <c r="H2" s="235"/>
      <c r="I2" s="235"/>
      <c r="J2" s="235"/>
      <c r="K2" s="235"/>
      <c r="L2" s="235"/>
      <c r="M2" s="235"/>
      <c r="N2" s="235"/>
      <c r="O2" s="235"/>
      <c r="P2" s="314"/>
      <c r="Q2" s="314"/>
      <c r="R2" s="314"/>
      <c r="S2" s="314"/>
      <c r="T2" s="314"/>
      <c r="U2" s="314"/>
      <c r="V2" s="314"/>
      <c r="W2" s="314"/>
    </row>
    <row r="3" spans="1:23">
      <c r="A3" s="41"/>
      <c r="B3" s="45"/>
      <c r="C3" s="235"/>
      <c r="D3" s="235"/>
      <c r="E3" s="235"/>
      <c r="F3" s="235"/>
      <c r="G3" s="235"/>
      <c r="H3" s="235"/>
      <c r="I3" s="235"/>
      <c r="J3" s="235"/>
      <c r="K3" s="235"/>
      <c r="L3" s="235"/>
      <c r="M3" s="235"/>
      <c r="N3" s="235"/>
      <c r="O3" s="235"/>
      <c r="P3" s="314"/>
      <c r="Q3" s="314"/>
      <c r="R3" s="314"/>
      <c r="S3" s="314"/>
      <c r="T3" s="314"/>
      <c r="U3" s="314"/>
      <c r="V3" s="314"/>
      <c r="W3" s="314"/>
    </row>
    <row r="4" spans="1:23">
      <c r="A4" s="41"/>
      <c r="B4" s="45"/>
      <c r="C4" s="41"/>
      <c r="D4" s="41"/>
      <c r="E4" s="41"/>
      <c r="F4" s="41"/>
      <c r="G4" s="41"/>
      <c r="H4" s="41"/>
      <c r="I4" s="41"/>
      <c r="J4" s="41"/>
      <c r="K4" s="41"/>
      <c r="L4" s="41"/>
      <c r="M4" s="41"/>
      <c r="N4" s="41"/>
      <c r="O4" s="41"/>
      <c r="P4" s="314"/>
      <c r="Q4" s="314"/>
      <c r="R4" s="314"/>
      <c r="S4" s="314"/>
      <c r="T4" s="314"/>
      <c r="U4" s="314"/>
      <c r="V4" s="314"/>
      <c r="W4" s="314"/>
    </row>
    <row r="5" spans="1:23" ht="16.5" customHeight="1">
      <c r="A5" s="315" t="s">
        <v>337</v>
      </c>
      <c r="B5" s="315"/>
      <c r="C5" s="315"/>
      <c r="D5" s="315"/>
      <c r="E5" s="315"/>
      <c r="F5" s="315"/>
      <c r="G5" s="315"/>
      <c r="H5" s="315"/>
      <c r="I5" s="315"/>
      <c r="J5" s="315"/>
      <c r="K5" s="315"/>
      <c r="L5" s="315"/>
      <c r="M5" s="315"/>
      <c r="N5" s="315"/>
      <c r="O5" s="315"/>
      <c r="P5" s="315"/>
      <c r="Q5" s="315"/>
      <c r="R5" s="315"/>
      <c r="S5" s="315"/>
      <c r="T5" s="315"/>
      <c r="U5" s="315"/>
      <c r="V5" s="315"/>
      <c r="W5" s="315"/>
    </row>
    <row r="6" spans="1:23">
      <c r="A6" s="41"/>
      <c r="B6" s="45"/>
      <c r="C6" s="41"/>
      <c r="D6" s="41"/>
      <c r="E6" s="41"/>
      <c r="F6" s="41"/>
      <c r="G6" s="41"/>
      <c r="H6" s="41"/>
      <c r="I6" s="41"/>
      <c r="J6" s="41"/>
      <c r="K6" s="41"/>
      <c r="L6" s="41"/>
      <c r="M6" s="41"/>
      <c r="N6" s="41"/>
      <c r="O6" s="41"/>
      <c r="P6" s="41"/>
      <c r="Q6" s="41"/>
      <c r="R6" s="41"/>
    </row>
    <row r="7" spans="1:23" ht="12.75" customHeight="1">
      <c r="A7" s="299" t="str">
        <f>+i04d4a!A4</f>
        <v>Хохирол үнэлэгчийн нэр: " ......................" ХХК</v>
      </c>
      <c r="B7" s="299"/>
      <c r="C7" s="198"/>
      <c r="D7" s="293"/>
      <c r="E7" s="293"/>
      <c r="F7" s="293"/>
      <c r="G7" s="293"/>
      <c r="H7" s="293"/>
      <c r="I7" s="293"/>
      <c r="J7" s="293"/>
      <c r="K7" s="293"/>
      <c r="L7" s="293"/>
      <c r="M7" s="293"/>
      <c r="N7" s="293"/>
      <c r="O7" s="293"/>
      <c r="P7" s="293"/>
      <c r="Q7" s="41"/>
      <c r="R7" s="41"/>
      <c r="T7" s="316" t="str">
        <f>+i04d4a!C4</f>
        <v>.... оны .. сарын ..-ны өдөр</v>
      </c>
      <c r="U7" s="316"/>
      <c r="V7" s="316"/>
      <c r="W7" s="316"/>
    </row>
    <row r="8" spans="1:23">
      <c r="B8" s="44"/>
      <c r="C8" s="199"/>
      <c r="D8" s="200"/>
      <c r="E8" s="200"/>
      <c r="Q8" s="41"/>
      <c r="R8" s="41"/>
      <c r="T8" s="215"/>
      <c r="U8" s="317" t="s">
        <v>338</v>
      </c>
      <c r="V8" s="317"/>
      <c r="W8" s="317"/>
    </row>
    <row r="9" spans="1:23" ht="12.75" customHeight="1">
      <c r="A9" s="300" t="s">
        <v>3</v>
      </c>
      <c r="B9" s="300" t="s">
        <v>307</v>
      </c>
      <c r="C9" s="303" t="s">
        <v>6</v>
      </c>
      <c r="D9" s="306" t="s">
        <v>339</v>
      </c>
      <c r="E9" s="307"/>
      <c r="F9" s="307"/>
      <c r="G9" s="307"/>
      <c r="H9" s="307"/>
      <c r="I9" s="307"/>
      <c r="J9" s="307"/>
      <c r="K9" s="307"/>
      <c r="L9" s="307"/>
      <c r="M9" s="308"/>
      <c r="N9" s="312" t="s">
        <v>340</v>
      </c>
      <c r="O9" s="312"/>
      <c r="P9" s="312"/>
      <c r="Q9" s="312"/>
      <c r="R9" s="312"/>
      <c r="S9" s="312"/>
      <c r="T9" s="312"/>
      <c r="U9" s="312"/>
      <c r="V9" s="312"/>
      <c r="W9" s="312"/>
    </row>
    <row r="10" spans="1:23" s="201" customFormat="1" ht="12.75" customHeight="1">
      <c r="A10" s="301"/>
      <c r="B10" s="301"/>
      <c r="C10" s="304"/>
      <c r="D10" s="313" t="s">
        <v>351</v>
      </c>
      <c r="E10" s="312"/>
      <c r="F10" s="313" t="s">
        <v>352</v>
      </c>
      <c r="G10" s="313"/>
      <c r="H10" s="313" t="s">
        <v>353</v>
      </c>
      <c r="I10" s="313"/>
      <c r="J10" s="313" t="s">
        <v>354</v>
      </c>
      <c r="K10" s="313"/>
      <c r="L10" s="318" t="s">
        <v>355</v>
      </c>
      <c r="M10" s="319"/>
      <c r="N10" s="313" t="s">
        <v>351</v>
      </c>
      <c r="O10" s="313"/>
      <c r="P10" s="313" t="s">
        <v>352</v>
      </c>
      <c r="Q10" s="313"/>
      <c r="R10" s="313" t="s">
        <v>353</v>
      </c>
      <c r="S10" s="313"/>
      <c r="T10" s="313" t="s">
        <v>354</v>
      </c>
      <c r="U10" s="313"/>
      <c r="V10" s="313" t="s">
        <v>355</v>
      </c>
      <c r="W10" s="313"/>
    </row>
    <row r="11" spans="1:23" s="201" customFormat="1">
      <c r="A11" s="302"/>
      <c r="B11" s="302"/>
      <c r="C11" s="305"/>
      <c r="D11" s="189" t="s">
        <v>356</v>
      </c>
      <c r="E11" s="189" t="s">
        <v>357</v>
      </c>
      <c r="F11" s="189" t="s">
        <v>356</v>
      </c>
      <c r="G11" s="189" t="s">
        <v>357</v>
      </c>
      <c r="H11" s="189" t="s">
        <v>356</v>
      </c>
      <c r="I11" s="189" t="s">
        <v>357</v>
      </c>
      <c r="J11" s="189" t="s">
        <v>356</v>
      </c>
      <c r="K11" s="189" t="s">
        <v>357</v>
      </c>
      <c r="L11" s="189" t="s">
        <v>356</v>
      </c>
      <c r="M11" s="189" t="s">
        <v>357</v>
      </c>
      <c r="N11" s="189" t="s">
        <v>356</v>
      </c>
      <c r="O11" s="189" t="s">
        <v>357</v>
      </c>
      <c r="P11" s="189" t="s">
        <v>356</v>
      </c>
      <c r="Q11" s="189" t="s">
        <v>357</v>
      </c>
      <c r="R11" s="189" t="s">
        <v>356</v>
      </c>
      <c r="S11" s="189" t="s">
        <v>357</v>
      </c>
      <c r="T11" s="189" t="s">
        <v>356</v>
      </c>
      <c r="U11" s="189" t="s">
        <v>357</v>
      </c>
      <c r="V11" s="189" t="s">
        <v>356</v>
      </c>
      <c r="W11" s="189" t="s">
        <v>357</v>
      </c>
    </row>
    <row r="12" spans="1:23">
      <c r="A12" s="218" t="s">
        <v>8</v>
      </c>
      <c r="B12" s="217" t="s">
        <v>9</v>
      </c>
      <c r="C12" s="217" t="s">
        <v>10</v>
      </c>
      <c r="D12" s="189">
        <v>1</v>
      </c>
      <c r="E12" s="189">
        <v>2</v>
      </c>
      <c r="F12" s="189">
        <v>3</v>
      </c>
      <c r="G12" s="189">
        <v>4</v>
      </c>
      <c r="H12" s="189">
        <v>5</v>
      </c>
      <c r="I12" s="189">
        <v>6</v>
      </c>
      <c r="J12" s="189">
        <v>7</v>
      </c>
      <c r="K12" s="189">
        <v>8</v>
      </c>
      <c r="L12" s="189">
        <v>9</v>
      </c>
      <c r="M12" s="189">
        <v>10</v>
      </c>
      <c r="N12" s="189">
        <v>11</v>
      </c>
      <c r="O12" s="189">
        <v>12</v>
      </c>
      <c r="P12" s="189">
        <v>13</v>
      </c>
      <c r="Q12" s="189">
        <v>14</v>
      </c>
      <c r="R12" s="189">
        <v>15</v>
      </c>
      <c r="S12" s="189">
        <v>16</v>
      </c>
      <c r="T12" s="189">
        <v>17</v>
      </c>
      <c r="U12" s="189">
        <v>18</v>
      </c>
      <c r="V12" s="189">
        <v>19</v>
      </c>
      <c r="W12" s="189">
        <v>20</v>
      </c>
    </row>
    <row r="13" spans="1:23" ht="13.5" customHeight="1">
      <c r="A13" s="309">
        <v>1</v>
      </c>
      <c r="B13" s="202" t="s">
        <v>342</v>
      </c>
      <c r="C13" s="203">
        <v>1</v>
      </c>
      <c r="D13" s="204"/>
      <c r="E13" s="204"/>
      <c r="F13" s="204"/>
      <c r="G13" s="204"/>
      <c r="H13" s="204"/>
      <c r="I13" s="204"/>
      <c r="J13" s="204"/>
      <c r="K13" s="204"/>
      <c r="L13" s="204">
        <f>D13+F13+H13+J13</f>
        <v>0</v>
      </c>
      <c r="M13" s="204">
        <f>E13+G13+I13+K13</f>
        <v>0</v>
      </c>
      <c r="N13" s="204"/>
      <c r="O13" s="204"/>
      <c r="P13" s="204"/>
      <c r="Q13" s="204"/>
      <c r="R13" s="204"/>
      <c r="S13" s="204"/>
      <c r="T13" s="204"/>
      <c r="U13" s="204"/>
      <c r="V13" s="204">
        <f>N13+P13+R13+T13</f>
        <v>0</v>
      </c>
      <c r="W13" s="204">
        <f>O13+Q13+S13+U13</f>
        <v>0</v>
      </c>
    </row>
    <row r="14" spans="1:23">
      <c r="A14" s="310"/>
      <c r="B14" s="202" t="s">
        <v>343</v>
      </c>
      <c r="C14" s="203">
        <f>+C13+1</f>
        <v>2</v>
      </c>
      <c r="D14" s="204"/>
      <c r="E14" s="204"/>
      <c r="F14" s="204"/>
      <c r="G14" s="204"/>
      <c r="H14" s="204"/>
      <c r="I14" s="204"/>
      <c r="J14" s="204"/>
      <c r="K14" s="204"/>
      <c r="L14" s="204">
        <f t="shared" ref="L14:M40" si="0">D14+F14+H14+J14</f>
        <v>0</v>
      </c>
      <c r="M14" s="204">
        <f t="shared" si="0"/>
        <v>0</v>
      </c>
      <c r="N14" s="204"/>
      <c r="O14" s="204"/>
      <c r="P14" s="204"/>
      <c r="Q14" s="204"/>
      <c r="R14" s="204"/>
      <c r="S14" s="204"/>
      <c r="T14" s="204"/>
      <c r="U14" s="204"/>
      <c r="V14" s="204">
        <f t="shared" ref="V14:W40" si="1">N14+P14+R14+T14</f>
        <v>0</v>
      </c>
      <c r="W14" s="204">
        <f t="shared" si="1"/>
        <v>0</v>
      </c>
    </row>
    <row r="15" spans="1:23">
      <c r="A15" s="309">
        <v>2</v>
      </c>
      <c r="B15" s="205" t="s">
        <v>313</v>
      </c>
      <c r="C15" s="203">
        <f>+C14+1</f>
        <v>3</v>
      </c>
      <c r="D15" s="204"/>
      <c r="E15" s="204"/>
      <c r="F15" s="204"/>
      <c r="G15" s="204"/>
      <c r="H15" s="204"/>
      <c r="I15" s="204"/>
      <c r="J15" s="204"/>
      <c r="K15" s="204"/>
      <c r="L15" s="204">
        <f t="shared" si="0"/>
        <v>0</v>
      </c>
      <c r="M15" s="204">
        <f t="shared" si="0"/>
        <v>0</v>
      </c>
      <c r="N15" s="204"/>
      <c r="O15" s="204"/>
      <c r="P15" s="204"/>
      <c r="Q15" s="204"/>
      <c r="R15" s="204"/>
      <c r="S15" s="204"/>
      <c r="T15" s="204"/>
      <c r="U15" s="204"/>
      <c r="V15" s="204">
        <f t="shared" si="1"/>
        <v>0</v>
      </c>
      <c r="W15" s="204">
        <f t="shared" si="1"/>
        <v>0</v>
      </c>
    </row>
    <row r="16" spans="1:23" ht="12" customHeight="1">
      <c r="A16" s="310"/>
      <c r="B16" s="202" t="s">
        <v>343</v>
      </c>
      <c r="C16" s="203">
        <f>+C15+1</f>
        <v>4</v>
      </c>
      <c r="D16" s="204"/>
      <c r="E16" s="204"/>
      <c r="F16" s="204"/>
      <c r="G16" s="204"/>
      <c r="H16" s="204"/>
      <c r="I16" s="204"/>
      <c r="J16" s="204"/>
      <c r="K16" s="204"/>
      <c r="L16" s="204">
        <f t="shared" si="0"/>
        <v>0</v>
      </c>
      <c r="M16" s="204">
        <f t="shared" si="0"/>
        <v>0</v>
      </c>
      <c r="N16" s="204"/>
      <c r="O16" s="204"/>
      <c r="P16" s="204"/>
      <c r="Q16" s="204"/>
      <c r="R16" s="204"/>
      <c r="S16" s="204"/>
      <c r="T16" s="204"/>
      <c r="U16" s="204"/>
      <c r="V16" s="204">
        <f t="shared" si="1"/>
        <v>0</v>
      </c>
      <c r="W16" s="204">
        <f t="shared" si="1"/>
        <v>0</v>
      </c>
    </row>
    <row r="17" spans="1:23">
      <c r="A17" s="206">
        <v>3</v>
      </c>
      <c r="B17" s="205" t="s">
        <v>344</v>
      </c>
      <c r="C17" s="203">
        <f t="shared" ref="C17:C32" si="2">+C16+1</f>
        <v>5</v>
      </c>
      <c r="D17" s="204"/>
      <c r="E17" s="204"/>
      <c r="F17" s="204"/>
      <c r="G17" s="204"/>
      <c r="H17" s="204"/>
      <c r="I17" s="204"/>
      <c r="J17" s="204"/>
      <c r="K17" s="204"/>
      <c r="L17" s="204">
        <f t="shared" si="0"/>
        <v>0</v>
      </c>
      <c r="M17" s="204">
        <f t="shared" si="0"/>
        <v>0</v>
      </c>
      <c r="N17" s="204"/>
      <c r="O17" s="204"/>
      <c r="P17" s="204"/>
      <c r="Q17" s="204"/>
      <c r="R17" s="204"/>
      <c r="S17" s="204"/>
      <c r="T17" s="204"/>
      <c r="U17" s="204"/>
      <c r="V17" s="204">
        <f t="shared" si="1"/>
        <v>0</v>
      </c>
      <c r="W17" s="204">
        <f t="shared" si="1"/>
        <v>0</v>
      </c>
    </row>
    <row r="18" spans="1:23">
      <c r="A18" s="206">
        <v>4</v>
      </c>
      <c r="B18" s="205" t="s">
        <v>315</v>
      </c>
      <c r="C18" s="203">
        <f t="shared" si="2"/>
        <v>6</v>
      </c>
      <c r="D18" s="204"/>
      <c r="E18" s="204"/>
      <c r="F18" s="204"/>
      <c r="G18" s="204"/>
      <c r="H18" s="204"/>
      <c r="I18" s="204"/>
      <c r="J18" s="204"/>
      <c r="K18" s="204"/>
      <c r="L18" s="204">
        <f t="shared" si="0"/>
        <v>0</v>
      </c>
      <c r="M18" s="204">
        <f t="shared" si="0"/>
        <v>0</v>
      </c>
      <c r="N18" s="204"/>
      <c r="O18" s="204"/>
      <c r="P18" s="204"/>
      <c r="Q18" s="204"/>
      <c r="R18" s="204"/>
      <c r="S18" s="204"/>
      <c r="T18" s="204"/>
      <c r="U18" s="204"/>
      <c r="V18" s="204">
        <f t="shared" si="1"/>
        <v>0</v>
      </c>
      <c r="W18" s="204">
        <f t="shared" si="1"/>
        <v>0</v>
      </c>
    </row>
    <row r="19" spans="1:23">
      <c r="A19" s="206">
        <v>5</v>
      </c>
      <c r="B19" s="205" t="s">
        <v>316</v>
      </c>
      <c r="C19" s="203">
        <f t="shared" si="2"/>
        <v>7</v>
      </c>
      <c r="D19" s="204"/>
      <c r="E19" s="204"/>
      <c r="F19" s="204"/>
      <c r="G19" s="204"/>
      <c r="H19" s="204"/>
      <c r="I19" s="204"/>
      <c r="J19" s="204"/>
      <c r="K19" s="204"/>
      <c r="L19" s="204">
        <f t="shared" si="0"/>
        <v>0</v>
      </c>
      <c r="M19" s="204">
        <f t="shared" si="0"/>
        <v>0</v>
      </c>
      <c r="N19" s="204"/>
      <c r="O19" s="204"/>
      <c r="P19" s="204"/>
      <c r="Q19" s="204"/>
      <c r="R19" s="204"/>
      <c r="S19" s="204"/>
      <c r="T19" s="204"/>
      <c r="U19" s="204"/>
      <c r="V19" s="204">
        <f t="shared" si="1"/>
        <v>0</v>
      </c>
      <c r="W19" s="204">
        <f t="shared" si="1"/>
        <v>0</v>
      </c>
    </row>
    <row r="20" spans="1:23">
      <c r="A20" s="206">
        <v>6</v>
      </c>
      <c r="B20" s="205" t="s">
        <v>317</v>
      </c>
      <c r="C20" s="203">
        <f t="shared" si="2"/>
        <v>8</v>
      </c>
      <c r="D20" s="204"/>
      <c r="E20" s="204"/>
      <c r="F20" s="204"/>
      <c r="G20" s="204"/>
      <c r="H20" s="204"/>
      <c r="I20" s="204"/>
      <c r="J20" s="204"/>
      <c r="K20" s="204"/>
      <c r="L20" s="204">
        <f t="shared" si="0"/>
        <v>0</v>
      </c>
      <c r="M20" s="204">
        <f t="shared" si="0"/>
        <v>0</v>
      </c>
      <c r="N20" s="204"/>
      <c r="O20" s="204"/>
      <c r="P20" s="204"/>
      <c r="Q20" s="204"/>
      <c r="R20" s="204"/>
      <c r="S20" s="204"/>
      <c r="T20" s="204"/>
      <c r="U20" s="204"/>
      <c r="V20" s="204">
        <f t="shared" si="1"/>
        <v>0</v>
      </c>
      <c r="W20" s="204">
        <f t="shared" si="1"/>
        <v>0</v>
      </c>
    </row>
    <row r="21" spans="1:23">
      <c r="A21" s="309">
        <v>7</v>
      </c>
      <c r="B21" s="205" t="s">
        <v>318</v>
      </c>
      <c r="C21" s="203">
        <f t="shared" si="2"/>
        <v>9</v>
      </c>
      <c r="D21" s="204"/>
      <c r="E21" s="204"/>
      <c r="F21" s="204"/>
      <c r="G21" s="204"/>
      <c r="H21" s="204"/>
      <c r="I21" s="204"/>
      <c r="J21" s="204"/>
      <c r="K21" s="204"/>
      <c r="L21" s="204">
        <f t="shared" si="0"/>
        <v>0</v>
      </c>
      <c r="M21" s="204">
        <f t="shared" si="0"/>
        <v>0</v>
      </c>
      <c r="N21" s="204"/>
      <c r="O21" s="204"/>
      <c r="P21" s="204"/>
      <c r="Q21" s="204"/>
      <c r="R21" s="204"/>
      <c r="S21" s="204"/>
      <c r="T21" s="204"/>
      <c r="U21" s="204"/>
      <c r="V21" s="204">
        <f t="shared" si="1"/>
        <v>0</v>
      </c>
      <c r="W21" s="204">
        <f t="shared" si="1"/>
        <v>0</v>
      </c>
    </row>
    <row r="22" spans="1:23" ht="25.5">
      <c r="A22" s="310"/>
      <c r="B22" s="202" t="s">
        <v>345</v>
      </c>
      <c r="C22" s="203">
        <f t="shared" si="2"/>
        <v>10</v>
      </c>
      <c r="D22" s="204"/>
      <c r="E22" s="204"/>
      <c r="F22" s="204"/>
      <c r="G22" s="204"/>
      <c r="H22" s="204"/>
      <c r="I22" s="204"/>
      <c r="J22" s="204"/>
      <c r="K22" s="204"/>
      <c r="L22" s="204">
        <f t="shared" si="0"/>
        <v>0</v>
      </c>
      <c r="M22" s="204">
        <f t="shared" si="0"/>
        <v>0</v>
      </c>
      <c r="N22" s="204"/>
      <c r="O22" s="204"/>
      <c r="P22" s="204"/>
      <c r="Q22" s="204"/>
      <c r="R22" s="204"/>
      <c r="S22" s="204"/>
      <c r="T22" s="204"/>
      <c r="U22" s="204"/>
      <c r="V22" s="204">
        <f t="shared" si="1"/>
        <v>0</v>
      </c>
      <c r="W22" s="204">
        <f t="shared" si="1"/>
        <v>0</v>
      </c>
    </row>
    <row r="23" spans="1:23">
      <c r="A23" s="206">
        <v>8</v>
      </c>
      <c r="B23" s="205" t="s">
        <v>320</v>
      </c>
      <c r="C23" s="203">
        <f t="shared" si="2"/>
        <v>11</v>
      </c>
      <c r="D23" s="204"/>
      <c r="E23" s="204"/>
      <c r="F23" s="204"/>
      <c r="G23" s="204"/>
      <c r="H23" s="204"/>
      <c r="I23" s="204"/>
      <c r="J23" s="204"/>
      <c r="K23" s="204"/>
      <c r="L23" s="204">
        <f t="shared" si="0"/>
        <v>0</v>
      </c>
      <c r="M23" s="204">
        <f t="shared" si="0"/>
        <v>0</v>
      </c>
      <c r="N23" s="204"/>
      <c r="O23" s="204"/>
      <c r="P23" s="204"/>
      <c r="Q23" s="204"/>
      <c r="R23" s="204"/>
      <c r="S23" s="204"/>
      <c r="T23" s="204"/>
      <c r="U23" s="204"/>
      <c r="V23" s="204">
        <f t="shared" si="1"/>
        <v>0</v>
      </c>
      <c r="W23" s="204">
        <f t="shared" si="1"/>
        <v>0</v>
      </c>
    </row>
    <row r="24" spans="1:23" ht="25.5">
      <c r="A24" s="206">
        <v>9</v>
      </c>
      <c r="B24" s="205" t="s">
        <v>321</v>
      </c>
      <c r="C24" s="203">
        <f t="shared" si="2"/>
        <v>12</v>
      </c>
      <c r="D24" s="204"/>
      <c r="E24" s="204"/>
      <c r="F24" s="204"/>
      <c r="G24" s="204"/>
      <c r="H24" s="204"/>
      <c r="I24" s="204"/>
      <c r="J24" s="204"/>
      <c r="K24" s="204"/>
      <c r="L24" s="204">
        <f t="shared" si="0"/>
        <v>0</v>
      </c>
      <c r="M24" s="204">
        <f t="shared" si="0"/>
        <v>0</v>
      </c>
      <c r="N24" s="204"/>
      <c r="O24" s="204"/>
      <c r="P24" s="204"/>
      <c r="Q24" s="204"/>
      <c r="R24" s="204"/>
      <c r="S24" s="204"/>
      <c r="T24" s="204"/>
      <c r="U24" s="204"/>
      <c r="V24" s="204">
        <f t="shared" si="1"/>
        <v>0</v>
      </c>
      <c r="W24" s="204">
        <f t="shared" si="1"/>
        <v>0</v>
      </c>
    </row>
    <row r="25" spans="1:23">
      <c r="A25" s="206">
        <v>10</v>
      </c>
      <c r="B25" s="205" t="s">
        <v>322</v>
      </c>
      <c r="C25" s="203">
        <f t="shared" si="2"/>
        <v>13</v>
      </c>
      <c r="D25" s="204"/>
      <c r="E25" s="204"/>
      <c r="F25" s="204"/>
      <c r="G25" s="204"/>
      <c r="H25" s="204"/>
      <c r="I25" s="204"/>
      <c r="J25" s="204"/>
      <c r="K25" s="204"/>
      <c r="L25" s="204">
        <f t="shared" si="0"/>
        <v>0</v>
      </c>
      <c r="M25" s="204">
        <f t="shared" si="0"/>
        <v>0</v>
      </c>
      <c r="N25" s="204"/>
      <c r="O25" s="204"/>
      <c r="P25" s="204"/>
      <c r="Q25" s="204"/>
      <c r="R25" s="204"/>
      <c r="S25" s="204"/>
      <c r="T25" s="204"/>
      <c r="U25" s="204"/>
      <c r="V25" s="204">
        <f t="shared" si="1"/>
        <v>0</v>
      </c>
      <c r="W25" s="204">
        <f t="shared" si="1"/>
        <v>0</v>
      </c>
    </row>
    <row r="26" spans="1:23">
      <c r="A26" s="206">
        <v>11</v>
      </c>
      <c r="B26" s="205" t="s">
        <v>323</v>
      </c>
      <c r="C26" s="203">
        <f t="shared" si="2"/>
        <v>14</v>
      </c>
      <c r="D26" s="204"/>
      <c r="E26" s="204"/>
      <c r="F26" s="204"/>
      <c r="G26" s="204"/>
      <c r="H26" s="204"/>
      <c r="I26" s="204"/>
      <c r="J26" s="204"/>
      <c r="K26" s="204"/>
      <c r="L26" s="204">
        <f t="shared" si="0"/>
        <v>0</v>
      </c>
      <c r="M26" s="204">
        <f t="shared" si="0"/>
        <v>0</v>
      </c>
      <c r="N26" s="204"/>
      <c r="O26" s="204"/>
      <c r="P26" s="204"/>
      <c r="Q26" s="204"/>
      <c r="R26" s="204"/>
      <c r="S26" s="204"/>
      <c r="T26" s="204"/>
      <c r="U26" s="204"/>
      <c r="V26" s="204">
        <f t="shared" si="1"/>
        <v>0</v>
      </c>
      <c r="W26" s="204">
        <f t="shared" si="1"/>
        <v>0</v>
      </c>
    </row>
    <row r="27" spans="1:23">
      <c r="A27" s="206">
        <v>12</v>
      </c>
      <c r="B27" s="205" t="s">
        <v>324</v>
      </c>
      <c r="C27" s="203">
        <f t="shared" si="2"/>
        <v>15</v>
      </c>
      <c r="D27" s="204"/>
      <c r="E27" s="204"/>
      <c r="F27" s="204"/>
      <c r="G27" s="204"/>
      <c r="H27" s="204"/>
      <c r="I27" s="204"/>
      <c r="J27" s="204"/>
      <c r="K27" s="204"/>
      <c r="L27" s="204">
        <f t="shared" si="0"/>
        <v>0</v>
      </c>
      <c r="M27" s="204">
        <f t="shared" si="0"/>
        <v>0</v>
      </c>
      <c r="N27" s="204"/>
      <c r="O27" s="204"/>
      <c r="P27" s="204"/>
      <c r="Q27" s="204"/>
      <c r="R27" s="204"/>
      <c r="S27" s="204"/>
      <c r="T27" s="204"/>
      <c r="U27" s="204"/>
      <c r="V27" s="204">
        <f t="shared" si="1"/>
        <v>0</v>
      </c>
      <c r="W27" s="204">
        <f t="shared" si="1"/>
        <v>0</v>
      </c>
    </row>
    <row r="28" spans="1:23">
      <c r="A28" s="206">
        <v>13</v>
      </c>
      <c r="B28" s="205" t="s">
        <v>325</v>
      </c>
      <c r="C28" s="203">
        <f t="shared" si="2"/>
        <v>16</v>
      </c>
      <c r="D28" s="204"/>
      <c r="E28" s="204"/>
      <c r="F28" s="204"/>
      <c r="G28" s="204"/>
      <c r="H28" s="204"/>
      <c r="I28" s="204"/>
      <c r="J28" s="204"/>
      <c r="K28" s="204"/>
      <c r="L28" s="204">
        <f t="shared" si="0"/>
        <v>0</v>
      </c>
      <c r="M28" s="204">
        <f t="shared" si="0"/>
        <v>0</v>
      </c>
      <c r="N28" s="204"/>
      <c r="O28" s="204"/>
      <c r="P28" s="204"/>
      <c r="Q28" s="204"/>
      <c r="R28" s="204"/>
      <c r="S28" s="204"/>
      <c r="T28" s="204"/>
      <c r="U28" s="204"/>
      <c r="V28" s="204">
        <f t="shared" si="1"/>
        <v>0</v>
      </c>
      <c r="W28" s="204">
        <f t="shared" si="1"/>
        <v>0</v>
      </c>
    </row>
    <row r="29" spans="1:23" ht="25.5">
      <c r="A29" s="206">
        <v>14</v>
      </c>
      <c r="B29" s="205" t="s">
        <v>326</v>
      </c>
      <c r="C29" s="203">
        <f t="shared" si="2"/>
        <v>17</v>
      </c>
      <c r="D29" s="204"/>
      <c r="E29" s="204"/>
      <c r="F29" s="204"/>
      <c r="G29" s="204"/>
      <c r="H29" s="204"/>
      <c r="I29" s="204"/>
      <c r="J29" s="204"/>
      <c r="K29" s="204"/>
      <c r="L29" s="204">
        <f t="shared" si="0"/>
        <v>0</v>
      </c>
      <c r="M29" s="204">
        <f t="shared" si="0"/>
        <v>0</v>
      </c>
      <c r="N29" s="204"/>
      <c r="O29" s="204"/>
      <c r="P29" s="204"/>
      <c r="Q29" s="204"/>
      <c r="R29" s="204"/>
      <c r="S29" s="204"/>
      <c r="T29" s="204"/>
      <c r="U29" s="204"/>
      <c r="V29" s="204">
        <f t="shared" si="1"/>
        <v>0</v>
      </c>
      <c r="W29" s="204">
        <f t="shared" si="1"/>
        <v>0</v>
      </c>
    </row>
    <row r="30" spans="1:23" ht="51">
      <c r="A30" s="206">
        <v>15</v>
      </c>
      <c r="B30" s="205" t="s">
        <v>327</v>
      </c>
      <c r="C30" s="203">
        <f t="shared" si="2"/>
        <v>18</v>
      </c>
      <c r="D30" s="204"/>
      <c r="E30" s="204"/>
      <c r="F30" s="204"/>
      <c r="G30" s="204"/>
      <c r="H30" s="204"/>
      <c r="I30" s="204"/>
      <c r="J30" s="204"/>
      <c r="K30" s="204"/>
      <c r="L30" s="204">
        <f t="shared" si="0"/>
        <v>0</v>
      </c>
      <c r="M30" s="204">
        <f t="shared" si="0"/>
        <v>0</v>
      </c>
      <c r="N30" s="204"/>
      <c r="O30" s="204"/>
      <c r="P30" s="204"/>
      <c r="Q30" s="204"/>
      <c r="R30" s="204"/>
      <c r="S30" s="204"/>
      <c r="T30" s="204"/>
      <c r="U30" s="204"/>
      <c r="V30" s="204">
        <f t="shared" si="1"/>
        <v>0</v>
      </c>
      <c r="W30" s="204">
        <f t="shared" si="1"/>
        <v>0</v>
      </c>
    </row>
    <row r="31" spans="1:23" ht="38.25">
      <c r="A31" s="206">
        <v>16</v>
      </c>
      <c r="B31" s="207" t="s">
        <v>328</v>
      </c>
      <c r="C31" s="203">
        <f t="shared" si="2"/>
        <v>19</v>
      </c>
      <c r="D31" s="204"/>
      <c r="E31" s="204"/>
      <c r="F31" s="204"/>
      <c r="G31" s="204"/>
      <c r="H31" s="204"/>
      <c r="I31" s="204"/>
      <c r="J31" s="204"/>
      <c r="K31" s="204"/>
      <c r="L31" s="204">
        <f t="shared" si="0"/>
        <v>0</v>
      </c>
      <c r="M31" s="204">
        <f t="shared" si="0"/>
        <v>0</v>
      </c>
      <c r="N31" s="204"/>
      <c r="O31" s="204"/>
      <c r="P31" s="204"/>
      <c r="Q31" s="204"/>
      <c r="R31" s="204"/>
      <c r="S31" s="204"/>
      <c r="T31" s="204"/>
      <c r="U31" s="204"/>
      <c r="V31" s="204">
        <f t="shared" si="1"/>
        <v>0</v>
      </c>
      <c r="W31" s="204">
        <f t="shared" si="1"/>
        <v>0</v>
      </c>
    </row>
    <row r="32" spans="1:23">
      <c r="A32" s="206">
        <v>17</v>
      </c>
      <c r="B32" s="208" t="s">
        <v>346</v>
      </c>
      <c r="C32" s="203">
        <f t="shared" si="2"/>
        <v>20</v>
      </c>
      <c r="D32" s="209"/>
      <c r="E32" s="204"/>
      <c r="F32" s="209"/>
      <c r="G32" s="209"/>
      <c r="H32" s="209"/>
      <c r="I32" s="209"/>
      <c r="J32" s="209"/>
      <c r="K32" s="209"/>
      <c r="L32" s="204">
        <f t="shared" si="0"/>
        <v>0</v>
      </c>
      <c r="M32" s="204">
        <f t="shared" si="0"/>
        <v>0</v>
      </c>
      <c r="N32" s="209"/>
      <c r="O32" s="204"/>
      <c r="P32" s="209"/>
      <c r="Q32" s="209"/>
      <c r="R32" s="209"/>
      <c r="S32" s="209"/>
      <c r="T32" s="209"/>
      <c r="U32" s="209"/>
      <c r="V32" s="204">
        <f t="shared" si="1"/>
        <v>0</v>
      </c>
      <c r="W32" s="204">
        <f t="shared" si="1"/>
        <v>0</v>
      </c>
    </row>
    <row r="33" spans="1:23">
      <c r="A33" s="311">
        <v>18</v>
      </c>
      <c r="B33" s="210" t="s">
        <v>330</v>
      </c>
      <c r="C33" s="211">
        <v>21</v>
      </c>
      <c r="D33" s="209"/>
      <c r="E33" s="204"/>
      <c r="F33" s="209"/>
      <c r="G33" s="209"/>
      <c r="H33" s="209"/>
      <c r="I33" s="209"/>
      <c r="J33" s="209"/>
      <c r="K33" s="209"/>
      <c r="L33" s="204">
        <f t="shared" si="0"/>
        <v>0</v>
      </c>
      <c r="M33" s="204">
        <f t="shared" si="0"/>
        <v>0</v>
      </c>
      <c r="N33" s="209"/>
      <c r="O33" s="204"/>
      <c r="P33" s="209"/>
      <c r="Q33" s="209"/>
      <c r="R33" s="209"/>
      <c r="S33" s="209"/>
      <c r="T33" s="209"/>
      <c r="U33" s="209"/>
      <c r="V33" s="204">
        <f t="shared" si="1"/>
        <v>0</v>
      </c>
      <c r="W33" s="204">
        <f t="shared" si="1"/>
        <v>0</v>
      </c>
    </row>
    <row r="34" spans="1:23">
      <c r="A34" s="311"/>
      <c r="B34" s="210" t="s">
        <v>347</v>
      </c>
      <c r="C34" s="211">
        <v>22</v>
      </c>
      <c r="D34" s="209"/>
      <c r="E34" s="204"/>
      <c r="F34" s="209"/>
      <c r="G34" s="209"/>
      <c r="H34" s="209"/>
      <c r="I34" s="209"/>
      <c r="J34" s="209"/>
      <c r="K34" s="209"/>
      <c r="L34" s="204">
        <f t="shared" si="0"/>
        <v>0</v>
      </c>
      <c r="M34" s="204">
        <f t="shared" si="0"/>
        <v>0</v>
      </c>
      <c r="N34" s="209"/>
      <c r="O34" s="204"/>
      <c r="P34" s="209"/>
      <c r="Q34" s="209"/>
      <c r="R34" s="209"/>
      <c r="S34" s="209"/>
      <c r="T34" s="209"/>
      <c r="U34" s="209"/>
      <c r="V34" s="204">
        <f t="shared" si="1"/>
        <v>0</v>
      </c>
      <c r="W34" s="204">
        <f t="shared" si="1"/>
        <v>0</v>
      </c>
    </row>
    <row r="35" spans="1:23">
      <c r="A35" s="311">
        <v>19</v>
      </c>
      <c r="B35" s="210" t="s">
        <v>331</v>
      </c>
      <c r="C35" s="211">
        <v>23</v>
      </c>
      <c r="D35" s="209"/>
      <c r="E35" s="204"/>
      <c r="F35" s="209"/>
      <c r="G35" s="209"/>
      <c r="H35" s="209"/>
      <c r="I35" s="209"/>
      <c r="J35" s="209"/>
      <c r="K35" s="209"/>
      <c r="L35" s="204">
        <f t="shared" si="0"/>
        <v>0</v>
      </c>
      <c r="M35" s="204">
        <f t="shared" si="0"/>
        <v>0</v>
      </c>
      <c r="N35" s="209"/>
      <c r="O35" s="204"/>
      <c r="P35" s="209"/>
      <c r="Q35" s="209"/>
      <c r="R35" s="209"/>
      <c r="S35" s="209"/>
      <c r="T35" s="209"/>
      <c r="U35" s="209"/>
      <c r="V35" s="204">
        <f t="shared" si="1"/>
        <v>0</v>
      </c>
      <c r="W35" s="204">
        <f t="shared" si="1"/>
        <v>0</v>
      </c>
    </row>
    <row r="36" spans="1:23">
      <c r="A36" s="311"/>
      <c r="B36" s="210" t="s">
        <v>347</v>
      </c>
      <c r="C36" s="211">
        <v>24</v>
      </c>
      <c r="D36" s="209"/>
      <c r="E36" s="204"/>
      <c r="F36" s="209"/>
      <c r="G36" s="209"/>
      <c r="H36" s="209"/>
      <c r="I36" s="209"/>
      <c r="J36" s="209"/>
      <c r="K36" s="209"/>
      <c r="L36" s="204">
        <f t="shared" si="0"/>
        <v>0</v>
      </c>
      <c r="M36" s="204">
        <f t="shared" si="0"/>
        <v>0</v>
      </c>
      <c r="N36" s="209"/>
      <c r="O36" s="204"/>
      <c r="P36" s="209"/>
      <c r="Q36" s="209"/>
      <c r="R36" s="209"/>
      <c r="S36" s="209"/>
      <c r="T36" s="209"/>
      <c r="U36" s="209"/>
      <c r="V36" s="204">
        <f t="shared" si="1"/>
        <v>0</v>
      </c>
      <c r="W36" s="204">
        <f t="shared" si="1"/>
        <v>0</v>
      </c>
    </row>
    <row r="37" spans="1:23">
      <c r="A37" s="206">
        <v>20</v>
      </c>
      <c r="B37" s="210" t="s">
        <v>332</v>
      </c>
      <c r="C37" s="211">
        <v>25</v>
      </c>
      <c r="D37" s="209"/>
      <c r="E37" s="204"/>
      <c r="F37" s="209"/>
      <c r="G37" s="209"/>
      <c r="H37" s="209"/>
      <c r="I37" s="209"/>
      <c r="J37" s="209"/>
      <c r="K37" s="209"/>
      <c r="L37" s="204">
        <f t="shared" si="0"/>
        <v>0</v>
      </c>
      <c r="M37" s="204">
        <f t="shared" si="0"/>
        <v>0</v>
      </c>
      <c r="N37" s="209"/>
      <c r="O37" s="204"/>
      <c r="P37" s="209"/>
      <c r="Q37" s="209"/>
      <c r="R37" s="209"/>
      <c r="S37" s="209"/>
      <c r="T37" s="209"/>
      <c r="U37" s="209"/>
      <c r="V37" s="204">
        <f t="shared" si="1"/>
        <v>0</v>
      </c>
      <c r="W37" s="204">
        <f t="shared" si="1"/>
        <v>0</v>
      </c>
    </row>
    <row r="38" spans="1:23">
      <c r="A38" s="206">
        <v>21</v>
      </c>
      <c r="B38" s="210" t="s">
        <v>333</v>
      </c>
      <c r="C38" s="211">
        <v>26</v>
      </c>
      <c r="D38" s="209"/>
      <c r="E38" s="204"/>
      <c r="F38" s="209"/>
      <c r="G38" s="209"/>
      <c r="H38" s="209"/>
      <c r="I38" s="209"/>
      <c r="J38" s="209"/>
      <c r="K38" s="209"/>
      <c r="L38" s="204">
        <f t="shared" si="0"/>
        <v>0</v>
      </c>
      <c r="M38" s="204">
        <f t="shared" si="0"/>
        <v>0</v>
      </c>
      <c r="N38" s="209"/>
      <c r="O38" s="204"/>
      <c r="P38" s="209"/>
      <c r="Q38" s="209"/>
      <c r="R38" s="209"/>
      <c r="S38" s="209"/>
      <c r="T38" s="209"/>
      <c r="U38" s="209"/>
      <c r="V38" s="204">
        <f t="shared" si="1"/>
        <v>0</v>
      </c>
      <c r="W38" s="204">
        <f t="shared" si="1"/>
        <v>0</v>
      </c>
    </row>
    <row r="39" spans="1:23">
      <c r="A39" s="206">
        <v>22</v>
      </c>
      <c r="B39" s="210" t="s">
        <v>334</v>
      </c>
      <c r="C39" s="211">
        <v>27</v>
      </c>
      <c r="D39" s="209"/>
      <c r="E39" s="204"/>
      <c r="F39" s="209"/>
      <c r="G39" s="209"/>
      <c r="H39" s="209"/>
      <c r="I39" s="209"/>
      <c r="J39" s="209"/>
      <c r="K39" s="209"/>
      <c r="L39" s="204">
        <f t="shared" si="0"/>
        <v>0</v>
      </c>
      <c r="M39" s="204">
        <f t="shared" si="0"/>
        <v>0</v>
      </c>
      <c r="N39" s="209"/>
      <c r="O39" s="204"/>
      <c r="P39" s="209"/>
      <c r="Q39" s="209"/>
      <c r="R39" s="209"/>
      <c r="S39" s="209"/>
      <c r="T39" s="209"/>
      <c r="U39" s="209"/>
      <c r="V39" s="204">
        <f t="shared" si="1"/>
        <v>0</v>
      </c>
      <c r="W39" s="204">
        <f t="shared" si="1"/>
        <v>0</v>
      </c>
    </row>
    <row r="40" spans="1:23">
      <c r="A40" s="206">
        <v>23</v>
      </c>
      <c r="B40" s="210" t="s">
        <v>335</v>
      </c>
      <c r="C40" s="211">
        <v>28</v>
      </c>
      <c r="D40" s="209"/>
      <c r="E40" s="204"/>
      <c r="F40" s="209"/>
      <c r="G40" s="209"/>
      <c r="H40" s="209"/>
      <c r="I40" s="209"/>
      <c r="J40" s="209"/>
      <c r="K40" s="209"/>
      <c r="L40" s="204">
        <f t="shared" si="0"/>
        <v>0</v>
      </c>
      <c r="M40" s="204">
        <f t="shared" si="0"/>
        <v>0</v>
      </c>
      <c r="N40" s="209"/>
      <c r="O40" s="204"/>
      <c r="P40" s="209"/>
      <c r="Q40" s="209"/>
      <c r="R40" s="209"/>
      <c r="S40" s="209"/>
      <c r="T40" s="209"/>
      <c r="U40" s="209"/>
      <c r="V40" s="204">
        <f t="shared" si="1"/>
        <v>0</v>
      </c>
      <c r="W40" s="204">
        <f t="shared" si="1"/>
        <v>0</v>
      </c>
    </row>
    <row r="41" spans="1:23">
      <c r="A41" s="296" t="s">
        <v>348</v>
      </c>
      <c r="B41" s="297"/>
      <c r="C41" s="190">
        <v>29</v>
      </c>
      <c r="D41" s="236">
        <f>SUM(D13:D40)-D14-D16-D22-D34-D36</f>
        <v>0</v>
      </c>
      <c r="E41" s="236">
        <f t="shared" ref="E41:W41" si="3">SUM(E13:E40)-E14-E16-E22-E34-E36</f>
        <v>0</v>
      </c>
      <c r="F41" s="236">
        <f t="shared" si="3"/>
        <v>0</v>
      </c>
      <c r="G41" s="236">
        <f t="shared" si="3"/>
        <v>0</v>
      </c>
      <c r="H41" s="236">
        <f t="shared" si="3"/>
        <v>0</v>
      </c>
      <c r="I41" s="236">
        <f t="shared" si="3"/>
        <v>0</v>
      </c>
      <c r="J41" s="236">
        <f t="shared" si="3"/>
        <v>0</v>
      </c>
      <c r="K41" s="236">
        <f t="shared" si="3"/>
        <v>0</v>
      </c>
      <c r="L41" s="236">
        <f t="shared" si="3"/>
        <v>0</v>
      </c>
      <c r="M41" s="236">
        <f t="shared" si="3"/>
        <v>0</v>
      </c>
      <c r="N41" s="236">
        <f t="shared" si="3"/>
        <v>0</v>
      </c>
      <c r="O41" s="236">
        <f t="shared" si="3"/>
        <v>0</v>
      </c>
      <c r="P41" s="236">
        <f t="shared" si="3"/>
        <v>0</v>
      </c>
      <c r="Q41" s="236">
        <f t="shared" si="3"/>
        <v>0</v>
      </c>
      <c r="R41" s="236">
        <f t="shared" si="3"/>
        <v>0</v>
      </c>
      <c r="S41" s="236">
        <f t="shared" si="3"/>
        <v>0</v>
      </c>
      <c r="T41" s="236">
        <f t="shared" si="3"/>
        <v>0</v>
      </c>
      <c r="U41" s="236">
        <f t="shared" si="3"/>
        <v>0</v>
      </c>
      <c r="V41" s="236">
        <f t="shared" si="3"/>
        <v>0</v>
      </c>
      <c r="W41" s="236">
        <f t="shared" si="3"/>
        <v>0</v>
      </c>
    </row>
    <row r="42" spans="1:23" ht="18" customHeight="1">
      <c r="A42" s="298" t="s">
        <v>358</v>
      </c>
      <c r="B42" s="298"/>
      <c r="C42" s="298"/>
      <c r="D42" s="298"/>
      <c r="E42" s="298"/>
      <c r="F42" s="298"/>
      <c r="G42" s="298"/>
      <c r="H42" s="298"/>
      <c r="I42" s="298"/>
      <c r="J42" s="298"/>
      <c r="K42" s="298"/>
      <c r="L42" s="298"/>
      <c r="M42" s="298"/>
      <c r="N42" s="298"/>
      <c r="O42" s="298"/>
      <c r="P42" s="298"/>
      <c r="Q42" s="41"/>
      <c r="R42" s="41"/>
    </row>
    <row r="43" spans="1:23" ht="18" customHeight="1">
      <c r="A43" s="298"/>
      <c r="B43" s="298"/>
      <c r="C43" s="298"/>
      <c r="D43" s="298"/>
      <c r="E43" s="298"/>
      <c r="F43" s="298"/>
      <c r="G43" s="298"/>
      <c r="H43" s="298"/>
      <c r="I43" s="298"/>
      <c r="J43" s="298"/>
      <c r="K43" s="298"/>
      <c r="L43" s="298"/>
      <c r="M43" s="298"/>
      <c r="N43" s="298"/>
      <c r="O43" s="298"/>
      <c r="P43" s="298"/>
      <c r="Q43" s="41"/>
      <c r="R43" s="41"/>
    </row>
    <row r="44" spans="1:23" ht="17.25" customHeight="1">
      <c r="A44" s="298"/>
      <c r="B44" s="298"/>
      <c r="C44" s="298"/>
      <c r="D44" s="298"/>
      <c r="E44" s="298"/>
      <c r="F44" s="298"/>
      <c r="G44" s="298"/>
      <c r="H44" s="298"/>
      <c r="I44" s="298"/>
      <c r="J44" s="298"/>
      <c r="K44" s="298"/>
      <c r="L44" s="298"/>
      <c r="M44" s="298"/>
      <c r="N44" s="298"/>
      <c r="O44" s="298"/>
      <c r="P44" s="298"/>
      <c r="Q44" s="41"/>
      <c r="R44" s="41"/>
    </row>
    <row r="45" spans="1:23" ht="2.25" hidden="1" customHeight="1">
      <c r="A45" s="298"/>
      <c r="B45" s="298"/>
      <c r="C45" s="298"/>
      <c r="D45" s="298"/>
      <c r="E45" s="298"/>
      <c r="F45" s="298"/>
      <c r="G45" s="298"/>
      <c r="H45" s="298"/>
      <c r="I45" s="298"/>
      <c r="J45" s="298"/>
      <c r="K45" s="298"/>
      <c r="L45" s="298"/>
      <c r="M45" s="298"/>
      <c r="N45" s="298"/>
      <c r="O45" s="298"/>
      <c r="P45" s="298"/>
      <c r="Q45" s="41"/>
      <c r="R45" s="41"/>
    </row>
    <row r="46" spans="1:23" ht="2.25" customHeight="1">
      <c r="A46" s="298"/>
      <c r="B46" s="298"/>
      <c r="C46" s="298"/>
      <c r="D46" s="298"/>
      <c r="E46" s="298"/>
      <c r="F46" s="298"/>
      <c r="G46" s="298"/>
      <c r="H46" s="298"/>
      <c r="I46" s="298"/>
      <c r="J46" s="298"/>
      <c r="K46" s="298"/>
      <c r="L46" s="298"/>
      <c r="M46" s="298"/>
      <c r="N46" s="298"/>
      <c r="O46" s="298"/>
      <c r="P46" s="298"/>
      <c r="Q46" s="41"/>
      <c r="R46" s="41"/>
    </row>
    <row r="47" spans="1:23" ht="2.25" customHeight="1">
      <c r="A47" s="298"/>
      <c r="B47" s="298"/>
      <c r="C47" s="298"/>
      <c r="D47" s="298"/>
      <c r="E47" s="298"/>
      <c r="F47" s="298"/>
      <c r="G47" s="298"/>
      <c r="H47" s="298"/>
      <c r="I47" s="298"/>
      <c r="J47" s="298"/>
      <c r="K47" s="298"/>
      <c r="L47" s="298"/>
      <c r="M47" s="298"/>
      <c r="N47" s="298"/>
      <c r="O47" s="298"/>
      <c r="P47" s="298"/>
      <c r="Q47" s="41"/>
      <c r="R47" s="41"/>
    </row>
    <row r="48" spans="1:23" ht="2.25" customHeight="1">
      <c r="A48" s="298"/>
      <c r="B48" s="298"/>
      <c r="C48" s="298"/>
      <c r="D48" s="298"/>
      <c r="E48" s="298"/>
      <c r="F48" s="298"/>
      <c r="G48" s="298"/>
      <c r="H48" s="298"/>
      <c r="I48" s="298"/>
      <c r="J48" s="298"/>
      <c r="K48" s="298"/>
      <c r="L48" s="298"/>
      <c r="M48" s="298"/>
      <c r="N48" s="298"/>
      <c r="O48" s="298"/>
      <c r="P48" s="298"/>
      <c r="Q48" s="41"/>
      <c r="R48" s="41"/>
    </row>
    <row r="49" spans="1:18" ht="2.25" customHeight="1">
      <c r="A49" s="298"/>
      <c r="B49" s="298"/>
      <c r="C49" s="298"/>
      <c r="D49" s="298"/>
      <c r="E49" s="298"/>
      <c r="F49" s="298"/>
      <c r="G49" s="298"/>
      <c r="H49" s="298"/>
      <c r="I49" s="298"/>
      <c r="J49" s="298"/>
      <c r="K49" s="298"/>
      <c r="L49" s="298"/>
      <c r="M49" s="298"/>
      <c r="N49" s="298"/>
      <c r="O49" s="298"/>
      <c r="P49" s="298"/>
      <c r="Q49" s="41"/>
      <c r="R49" s="41"/>
    </row>
    <row r="50" spans="1:18" ht="2.25" customHeight="1">
      <c r="A50" s="298"/>
      <c r="B50" s="298"/>
      <c r="C50" s="298"/>
      <c r="D50" s="298"/>
      <c r="E50" s="298"/>
      <c r="F50" s="298"/>
      <c r="G50" s="298"/>
      <c r="H50" s="298"/>
      <c r="I50" s="298"/>
      <c r="J50" s="298"/>
      <c r="K50" s="298"/>
      <c r="L50" s="298"/>
      <c r="M50" s="298"/>
      <c r="N50" s="298"/>
      <c r="O50" s="298"/>
      <c r="P50" s="298"/>
      <c r="Q50" s="41"/>
      <c r="R50" s="41"/>
    </row>
    <row r="51" spans="1:18" ht="2.25" customHeight="1">
      <c r="A51" s="298"/>
      <c r="B51" s="298"/>
      <c r="C51" s="298"/>
      <c r="D51" s="298"/>
      <c r="E51" s="298"/>
      <c r="F51" s="298"/>
      <c r="G51" s="298"/>
      <c r="H51" s="298"/>
      <c r="I51" s="298"/>
      <c r="J51" s="298"/>
      <c r="K51" s="298"/>
      <c r="L51" s="298"/>
      <c r="M51" s="298"/>
      <c r="N51" s="298"/>
      <c r="O51" s="298"/>
      <c r="P51" s="298"/>
      <c r="Q51" s="41"/>
      <c r="R51" s="41"/>
    </row>
    <row r="52" spans="1:18" ht="17.25" customHeight="1">
      <c r="A52" s="298"/>
      <c r="B52" s="298"/>
      <c r="C52" s="298"/>
      <c r="D52" s="298"/>
      <c r="E52" s="298"/>
      <c r="F52" s="298"/>
      <c r="G52" s="298"/>
      <c r="H52" s="298"/>
      <c r="I52" s="298"/>
      <c r="J52" s="298"/>
      <c r="K52" s="298"/>
      <c r="L52" s="298"/>
      <c r="M52" s="298"/>
      <c r="N52" s="298"/>
      <c r="O52" s="298"/>
      <c r="P52" s="298"/>
      <c r="Q52" s="41"/>
      <c r="R52" s="41"/>
    </row>
    <row r="53" spans="1:18" ht="18" customHeight="1">
      <c r="A53" s="41"/>
      <c r="B53" s="175"/>
      <c r="C53" s="41"/>
      <c r="D53" s="212"/>
      <c r="E53" s="212"/>
      <c r="F53" s="212"/>
      <c r="G53" s="212"/>
      <c r="H53" s="212"/>
      <c r="I53" s="212"/>
      <c r="J53" s="212"/>
      <c r="K53" s="212"/>
      <c r="L53" s="212"/>
      <c r="M53" s="212"/>
      <c r="N53" s="212"/>
      <c r="O53" s="212"/>
      <c r="P53" s="212"/>
      <c r="Q53" s="41"/>
      <c r="R53" s="41"/>
    </row>
    <row r="54" spans="1:18" s="214" customFormat="1">
      <c r="A54" s="41"/>
      <c r="B54" s="213" t="str">
        <f>+i04d4a!B64</f>
        <v>тамга тэмдэг</v>
      </c>
      <c r="C54" s="41"/>
      <c r="D54" s="41"/>
      <c r="E54" s="41"/>
      <c r="F54" s="41"/>
      <c r="G54" s="41"/>
      <c r="H54" s="41"/>
      <c r="I54" s="41"/>
      <c r="J54" s="41"/>
      <c r="K54" s="41"/>
      <c r="L54" s="41"/>
      <c r="M54" s="41"/>
      <c r="N54" s="44"/>
      <c r="O54" s="44"/>
      <c r="P54" s="44"/>
    </row>
    <row r="55" spans="1:18" s="214" customFormat="1" ht="16.5" customHeight="1">
      <c r="A55" s="41"/>
      <c r="B55" s="213"/>
      <c r="C55" s="41"/>
      <c r="D55" s="41"/>
      <c r="E55" s="41"/>
      <c r="F55" s="41"/>
      <c r="G55" s="41"/>
      <c r="H55" s="41"/>
      <c r="I55" s="41"/>
      <c r="J55" s="41"/>
      <c r="K55" s="41"/>
      <c r="L55" s="41"/>
      <c r="M55" s="41"/>
    </row>
    <row r="56" spans="1:18" s="214" customFormat="1">
      <c r="A56" s="180"/>
      <c r="B56" s="219" t="str">
        <f>+i04d4a!B66</f>
        <v xml:space="preserve">ТАЙЛАН ГАРГАСАН:    </v>
      </c>
      <c r="C56" s="180"/>
      <c r="D56" s="180"/>
      <c r="E56" s="180"/>
      <c r="F56" s="180"/>
      <c r="G56" s="180"/>
      <c r="H56" s="180"/>
      <c r="I56" s="180"/>
      <c r="J56" s="180"/>
      <c r="K56" s="180"/>
      <c r="L56" s="180"/>
      <c r="M56" s="180"/>
      <c r="N56" s="215"/>
      <c r="O56" s="215"/>
      <c r="P56" s="215"/>
    </row>
    <row r="57" spans="1:18" s="214" customFormat="1">
      <c r="A57" s="180"/>
      <c r="B57" s="180"/>
      <c r="C57" s="180"/>
      <c r="D57" s="180"/>
      <c r="E57" s="180"/>
      <c r="F57" s="180"/>
      <c r="G57" s="180"/>
      <c r="H57" s="180"/>
      <c r="I57" s="180"/>
      <c r="J57" s="180"/>
      <c r="K57" s="180"/>
      <c r="L57" s="180"/>
      <c r="M57" s="180"/>
      <c r="N57" s="215"/>
      <c r="O57" s="215"/>
      <c r="P57" s="215"/>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0"/>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T10:U10"/>
    <mergeCell ref="V10:W10"/>
    <mergeCell ref="J10:K10"/>
    <mergeCell ref="L10:M10"/>
    <mergeCell ref="N10:O10"/>
    <mergeCell ref="P10:Q10"/>
    <mergeCell ref="R10:S10"/>
    <mergeCell ref="P1:W4"/>
    <mergeCell ref="A5:W5"/>
    <mergeCell ref="D7:P7"/>
    <mergeCell ref="T7:W7"/>
    <mergeCell ref="U8:W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2025-12-26T05:45:04Z</dcterms:modified>
</cp:coreProperties>
</file>