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yambasuren\2024\2023.Нэгтгэл\"/>
    </mc:Choice>
  </mc:AlternateContent>
  <xr:revisionPtr revIDLastSave="0" documentId="13_ncr:1_{96D5B127-58CA-45E0-A6DA-1947F339B36D}" xr6:coauthVersionLast="47" xr6:coauthVersionMax="47" xr10:uidLastSave="{00000000-0000-0000-0000-000000000000}"/>
  <bookViews>
    <workbookView xWindow="-120" yWindow="-120" windowWidth="29040" windowHeight="15840" firstSheet="2" activeTab="8" xr2:uid="{BE5E5B96-5872-40EF-B74A-3705CF9721BD}"/>
  </bookViews>
  <sheets>
    <sheet name="Хөрөнгө" sheetId="1" r:id="rId1"/>
    <sheet name="өр төлбөр" sheetId="2" r:id="rId2"/>
    <sheet name="хөрөнгө оруулалт" sheetId="12" r:id="rId3"/>
    <sheet name="Е.орлогын дэл" sheetId="8" r:id="rId4"/>
    <sheet name="У.орлогын дэл" sheetId="10" r:id="rId5"/>
    <sheet name="Д.орлогын дэл" sheetId="11" r:id="rId6"/>
    <sheet name="Даатгалын харьцаа" sheetId="25" r:id="rId7"/>
    <sheet name="ашигт ажиллагаа" sheetId="26" r:id="rId8"/>
    <sheet name="Давхар даатгал" sheetId="27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26" l="1"/>
  <c r="J35" i="26"/>
  <c r="J34" i="26"/>
  <c r="J32" i="26"/>
  <c r="J30" i="26"/>
  <c r="J29" i="26"/>
  <c r="J28" i="26"/>
  <c r="J11" i="26"/>
  <c r="J12" i="26"/>
  <c r="J13" i="26"/>
  <c r="J14" i="26"/>
  <c r="J15" i="26"/>
  <c r="J16" i="26"/>
  <c r="J17" i="26"/>
  <c r="J18" i="26"/>
  <c r="J19" i="26"/>
  <c r="J20" i="26"/>
  <c r="J21" i="26"/>
  <c r="J22" i="26"/>
  <c r="J23" i="26"/>
  <c r="J24" i="26"/>
  <c r="J10" i="26"/>
  <c r="T44" i="2"/>
  <c r="C44" i="2"/>
  <c r="T22" i="2"/>
  <c r="C33" i="2"/>
  <c r="T33" i="2"/>
  <c r="C22" i="2"/>
  <c r="T11" i="2"/>
  <c r="C11" i="2"/>
  <c r="T25" i="12"/>
  <c r="C25" i="12" s="1"/>
  <c r="T26" i="12"/>
  <c r="C26" i="12" s="1"/>
  <c r="T27" i="12"/>
  <c r="C27" i="12" s="1"/>
  <c r="T28" i="12"/>
  <c r="C28" i="12" s="1"/>
  <c r="T24" i="12"/>
  <c r="C24" i="12" s="1"/>
  <c r="T58" i="2"/>
  <c r="C58" i="2" s="1"/>
  <c r="C49" i="2"/>
  <c r="C50" i="2"/>
  <c r="C51" i="2"/>
  <c r="C52" i="2"/>
  <c r="C53" i="2"/>
  <c r="C54" i="2"/>
  <c r="C55" i="2"/>
  <c r="C56" i="2"/>
  <c r="C57" i="2"/>
  <c r="C48" i="2"/>
  <c r="T49" i="2"/>
  <c r="T50" i="2"/>
  <c r="T51" i="2"/>
  <c r="T52" i="2"/>
  <c r="T53" i="2"/>
  <c r="T54" i="2"/>
  <c r="T55" i="2"/>
  <c r="T56" i="2"/>
  <c r="T57" i="2"/>
  <c r="T48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T33" i="1" l="1"/>
  <c r="T34" i="1"/>
  <c r="T35" i="1"/>
  <c r="T36" i="1"/>
  <c r="T37" i="1"/>
  <c r="T32" i="1"/>
  <c r="C36" i="1" l="1"/>
  <c r="C32" i="1"/>
  <c r="C37" i="1"/>
  <c r="C35" i="1"/>
  <c r="C34" i="1"/>
  <c r="C33" i="1"/>
  <c r="H6" i="10" l="1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5" i="10"/>
</calcChain>
</file>

<file path=xl/sharedStrings.xml><?xml version="1.0" encoding="utf-8"?>
<sst xmlns="http://schemas.openxmlformats.org/spreadsheetml/2006/main" count="721" uniqueCount="181">
  <si>
    <t>Нийт</t>
  </si>
  <si>
    <t>Монре даатгал</t>
  </si>
  <si>
    <t>Ард даатгал</t>
  </si>
  <si>
    <t>Бодь даатгал</t>
  </si>
  <si>
    <t>Мөнх даатгал</t>
  </si>
  <si>
    <t>Миг даатгал</t>
  </si>
  <si>
    <t>Монгол даатгал</t>
  </si>
  <si>
    <t>Тэнгэр даатгал</t>
  </si>
  <si>
    <t>Номин даатгал</t>
  </si>
  <si>
    <t>Улаанбаатар хотын даатгал</t>
  </si>
  <si>
    <t>Амар даатгал</t>
  </si>
  <si>
    <t>Ган зам даатгал</t>
  </si>
  <si>
    <t>Практикал даатгал</t>
  </si>
  <si>
    <t>Мандал даатгал</t>
  </si>
  <si>
    <t>Хаан даатгал</t>
  </si>
  <si>
    <t>Агула даатгал</t>
  </si>
  <si>
    <t>#N/A</t>
  </si>
  <si>
    <t>Мөнгө, түүнтэй адилтгах хөрөнгийн дүн</t>
  </si>
  <si>
    <t>Даатгалын авлагын дүн</t>
  </si>
  <si>
    <t>Хөрөнгө оруулалтын дүн</t>
  </si>
  <si>
    <t>Үндсэн хөрөнгө /Цэвэр/</t>
  </si>
  <si>
    <t>Биет бус хөрөнгө /Цэвэр/</t>
  </si>
  <si>
    <t>НИЙТ ХӨРӨНГИЙН ДҮН</t>
  </si>
  <si>
    <t>Бусад</t>
  </si>
  <si>
    <t>бусад</t>
  </si>
  <si>
    <t xml:space="preserve"> </t>
  </si>
  <si>
    <t>Даатгалын өглөгийн дүн</t>
  </si>
  <si>
    <t>Бусад санхүүгийн өр төлбөрийн дүн</t>
  </si>
  <si>
    <t>Учирсан боловч мэдэгдээгүй ХНС</t>
  </si>
  <si>
    <t>Мэдсэн боловч төлөөгүй ХНС</t>
  </si>
  <si>
    <t>Учирч болзошгүй ХНС</t>
  </si>
  <si>
    <t>Тусгай нөөц сан</t>
  </si>
  <si>
    <t>Нөөц сангийн дүн</t>
  </si>
  <si>
    <t>НИЙТ ӨР ТӨЛБӨРИЙН ДҮН</t>
  </si>
  <si>
    <t>ЭЗДИЙН ӨМЧИЙН ДҮН</t>
  </si>
  <si>
    <t>НИЙТ ӨР ТӨЛБӨРИЙН БА ЭЗДИЙН ӨМЧИЙН ДҮН</t>
  </si>
  <si>
    <t>Даатгалын хураамжийн нийт орлого</t>
  </si>
  <si>
    <t>Даатгалын хураамжийн буцаалт</t>
  </si>
  <si>
    <t>Давхар даатгалын хураамжийн зардал</t>
  </si>
  <si>
    <t>Даатгалын хураамжийн цэвэр орлого</t>
  </si>
  <si>
    <t>Орлогод тооцоогүй хураамжийн нөөцийн өөрчлөлт</t>
  </si>
  <si>
    <t>Давхар даатгалын хойшлогдсон хураамжийн өөрчлөлт</t>
  </si>
  <si>
    <t>Орлогод тооцсон хураамж</t>
  </si>
  <si>
    <t>Нийт нөхөн төлбөрийн зардал</t>
  </si>
  <si>
    <t>Давхар даатгагчийн хариуцсан нөхөн төлбөр</t>
  </si>
  <si>
    <t>Буруутай этгээдийн хариуцсан нөхөн төлбөр</t>
  </si>
  <si>
    <t>Нөхөн төлбөрийн цэвэр зардал</t>
  </si>
  <si>
    <t>Нөхөн төлбөрийн нөөц сангийн өөрчлөлт</t>
  </si>
  <si>
    <t>Нөхөн төлбөрийн нөөц сангийн давхар даатгагчид ногдох хэсгийн өөрчлөлт</t>
  </si>
  <si>
    <t>Учирч болзошгүй хохирлын нөөц сангийн өөрчлөлт</t>
  </si>
  <si>
    <t>Зардалд тооцсон нөхөн төлбөр</t>
  </si>
  <si>
    <t>Даатгалын гэрээний зардал</t>
  </si>
  <si>
    <t>Давхар даатгалын шимтгэлийн орлого</t>
  </si>
  <si>
    <t>Хөрөнгө оруулалтын олз, гарз</t>
  </si>
  <si>
    <t>Даатгалын үйл ажиллагааны ашиг(алдагдал)</t>
  </si>
  <si>
    <t>Бусад орлого</t>
  </si>
  <si>
    <t>Ерөнхий ба удирдлагын зардал</t>
  </si>
  <si>
    <t>Бусад зардал</t>
  </si>
  <si>
    <t>Татварын дараах ашиг (алдагдал)</t>
  </si>
  <si>
    <t>Тайлант үеийн цэвэр ашиг ( алдагдал)</t>
  </si>
  <si>
    <t>Давхар даатгалын комиссын орлого</t>
  </si>
  <si>
    <t>Тайлант үеийн цэвэр ашиг (алдагдал)</t>
  </si>
  <si>
    <t>Соёмбо даатгал</t>
  </si>
  <si>
    <t>Нэйшнл лайф</t>
  </si>
  <si>
    <t>Мандал лайф</t>
  </si>
  <si>
    <t>Үндэсний давхар даатгал</t>
  </si>
  <si>
    <t>ЕРДИЙН ДААТГАЛ</t>
  </si>
  <si>
    <t>УРТ ХУГАЦААНЫ ДААТГАЛ</t>
  </si>
  <si>
    <t>ДАВХАР ДААТГАЛ</t>
  </si>
  <si>
    <t>Нийт /бүх даатгагчид/</t>
  </si>
  <si>
    <t>Соёмбо</t>
  </si>
  <si>
    <t>Хубилай давхар даатгал</t>
  </si>
  <si>
    <t>ХДД</t>
  </si>
  <si>
    <t/>
  </si>
  <si>
    <t>Даатгалын нийт хураамжийн орлого</t>
  </si>
  <si>
    <t>Давхар даатгалын хураамж</t>
  </si>
  <si>
    <t>Даатгалын цэвэр хураамжийн орлого</t>
  </si>
  <si>
    <t>Нийт төлсөн нэхэмжлэл</t>
  </si>
  <si>
    <t>Даатгалын хураамжийн орлогын дүн</t>
  </si>
  <si>
    <t>Даатгалын нөөц сангийн өөрчлөлт</t>
  </si>
  <si>
    <t>Хувь оролцоотой гэрээний нөөц сангийн өөрчлөлт</t>
  </si>
  <si>
    <t>Хувь оролцоогүй гэрээний нөөц сангийн өөрчлөлт</t>
  </si>
  <si>
    <t>Хөрөнгө оруулалттай холбоотой гэрээний нөөц сангийн өөрчлөлт</t>
  </si>
  <si>
    <t>Даатгалын нөөц сангийн өөрчлөлтийн дүн</t>
  </si>
  <si>
    <t>Даатгалын хураамжийн бус орлого</t>
  </si>
  <si>
    <t>Хөрөнгө оруулалтын орлого</t>
  </si>
  <si>
    <t>Давхар даатгалын комиссийн орлого</t>
  </si>
  <si>
    <t>Даатгалын хураамжийн бус орлогын дүн</t>
  </si>
  <si>
    <t>Даатгалын орлогын дүн</t>
  </si>
  <si>
    <t>Үйл ажиллагаа (борлуулалт, ерөнхий удирдлага)-ны зардал</t>
  </si>
  <si>
    <t>Үндсэн болон нэмэгдэл цалин</t>
  </si>
  <si>
    <t>Нийгмийн даатгалын шимтгэл</t>
  </si>
  <si>
    <t>Засвар үйлчилгээний зардал</t>
  </si>
  <si>
    <t>Ашиглалтын зардал</t>
  </si>
  <si>
    <t>Түрээсийн зардал</t>
  </si>
  <si>
    <t>Албан томилолтын зардал</t>
  </si>
  <si>
    <t>Тээврийн зардал</t>
  </si>
  <si>
    <t>Түүхий эд материалын зардал</t>
  </si>
  <si>
    <t>Элэгдлийн зардал</t>
  </si>
  <si>
    <t>Зар сурталчилгааны зардал</t>
  </si>
  <si>
    <t>Шуудан, холбооны зардал</t>
  </si>
  <si>
    <t>Шатахууны зардал</t>
  </si>
  <si>
    <t>Найдваргүй авлагын зардал</t>
  </si>
  <si>
    <t>Зээлийн хүүгийн зардал</t>
  </si>
  <si>
    <t>Бусдаар ажил гүйцэтгүүлсэн ажлын зардал</t>
  </si>
  <si>
    <t>Даатгалын төлөөлөгчийн шимтгэл</t>
  </si>
  <si>
    <t>Интернэйшнл СОС-ын үйлчилгээний төлбөр</t>
  </si>
  <si>
    <t>Үйл ажиллагааны зардлын дүн</t>
  </si>
  <si>
    <t>Үндсэн үйл ажиллагааны ашиг (алдагдал)</t>
  </si>
  <si>
    <t>Үндсэн бус үйл ажиллагааны ашиг (алдагдал)</t>
  </si>
  <si>
    <t>Үндсэн бус үйлдвэрлэл, үйлчилгээний ашиг, алдагдал</t>
  </si>
  <si>
    <t>Торгууль, хөнгөлөлтийн ашиг (алдагдал)</t>
  </si>
  <si>
    <t>Ногдол ашгийн орлого</t>
  </si>
  <si>
    <t>Валютын ханшийн өөрчлөлтийн хэрэгжсэн ашиг (алдагдал)</t>
  </si>
  <si>
    <t>Валютын ханшийн өөрчлөлтийн хэрэгжээгүй ашиг (алдагдал)</t>
  </si>
  <si>
    <t>Хувьцаа, бондын зардлын хорогдуулга</t>
  </si>
  <si>
    <t>Хараат болон хамтарсан үйлдвэрээс олсон ашиг</t>
  </si>
  <si>
    <t>Үндсэн бус үйл ажиллагааны ашиг (алдагдал)-ын дүн</t>
  </si>
  <si>
    <t>Татвар төлөхийн өмнөх ашиг (алдагдал)</t>
  </si>
  <si>
    <t>Орлогын татварын зардал</t>
  </si>
  <si>
    <t>Цөөнхөд ногдох хувь</t>
  </si>
  <si>
    <t>Ердийн ажиллагааны ашиг (алдагдал)</t>
  </si>
  <si>
    <t>Онцгой шинжтэй зүйлс-цэвэр</t>
  </si>
  <si>
    <t>Нэгж хувьцаанд ногдох ашиг (алдагдал)</t>
  </si>
  <si>
    <t>нийт</t>
  </si>
  <si>
    <t>Даатгалын компани</t>
  </si>
  <si>
    <t>Алдагдлаас хамгаалах сангийн өөрчлөлт</t>
  </si>
  <si>
    <t>Хамтын эрсдэлийн сангийн өөрчлөлт</t>
  </si>
  <si>
    <t>Бусад нөөц сангийн өөрчлөлт</t>
  </si>
  <si>
    <t>Орлогод тооцоогүй хураамжийн нөөц</t>
  </si>
  <si>
    <t>Хадгаламж, хадгаламжийн сертификат</t>
  </si>
  <si>
    <t>Үнэт цаас /цэвэр/</t>
  </si>
  <si>
    <t>Хараат ба хамтын хяналттай, охин компаниудад оруулсан хөрөнгө оруулалт</t>
  </si>
  <si>
    <t>Үнэт металл, Дериватив</t>
  </si>
  <si>
    <t>Нийт хөрөнгө оруулалт</t>
  </si>
  <si>
    <t>Давхар даатгал</t>
  </si>
  <si>
    <t>Орлогод тооцоогүй хураамжийн нөөцийн өөрлөлт</t>
  </si>
  <si>
    <t>Орлогын дүн</t>
  </si>
  <si>
    <t>Цөөнхөд ноогдох хувь</t>
  </si>
  <si>
    <t>Онцгой шинжтэй зүйлс цэвэр</t>
  </si>
  <si>
    <t>Ердийн даатгал</t>
  </si>
  <si>
    <t>Урт хугацааны даатгал</t>
  </si>
  <si>
    <t>Үйл ажиллагааны зардал</t>
  </si>
  <si>
    <t>Хосолсон харьцаа</t>
  </si>
  <si>
    <t>Хохирлын харьцаа</t>
  </si>
  <si>
    <t>Нэйшнл лайф даатгал</t>
  </si>
  <si>
    <t>Мандал лайф даатгал</t>
  </si>
  <si>
    <t>№</t>
  </si>
  <si>
    <t>Ердийн даатгалын компани</t>
  </si>
  <si>
    <t>Урт хугацааны даатгалын компани</t>
  </si>
  <si>
    <t>Давхар даатгалын компани</t>
  </si>
  <si>
    <t>Хубилай давхар дааатгал</t>
  </si>
  <si>
    <t>Бүх даатгагчдын нийт дүн</t>
  </si>
  <si>
    <t>Ө/Б 2022-2023</t>
  </si>
  <si>
    <t>Давхар даатгалын хураамжийн зардал /сая.төг/</t>
  </si>
  <si>
    <t>Хөрөнгийн ангилал /сая.төг/</t>
  </si>
  <si>
    <t>ОН</t>
  </si>
  <si>
    <t>Ангилал /сая.төг/</t>
  </si>
  <si>
    <t>Хөрөнгө оруулалтын төрөл</t>
  </si>
  <si>
    <t>Он</t>
  </si>
  <si>
    <t>ангилал /сая.төг/</t>
  </si>
  <si>
    <t>Нэйшн лайф</t>
  </si>
  <si>
    <t xml:space="preserve">Давхар даатгалын хураамжийн зардал </t>
  </si>
  <si>
    <t>Даатгалын хураамжийн цэвэр орлого (=мөр(1-2-3))</t>
  </si>
  <si>
    <t>Хойшлогдсон давхар даатгалын хураамжийн өөрчлөлт</t>
  </si>
  <si>
    <t>Орлогод тооцсон хураамж (=мөр(4-5+6))</t>
  </si>
  <si>
    <t>Даатгалын орлогын дүн (=мөр (7-8))</t>
  </si>
  <si>
    <t>Эрсдэлээс хамгаалах нөөц сангийн өөрчлөлт</t>
  </si>
  <si>
    <t>Даатгалын нөөц сангийн өөрчлөлтийн дүн (= мөр(11+12+...+17))</t>
  </si>
  <si>
    <t>Даатгалын хураамжийн бус орлогын дүн (= мөр (20+21+22))</t>
  </si>
  <si>
    <t>Орлогын дүн (= мөр (9-18+23))</t>
  </si>
  <si>
    <t xml:space="preserve">Үйл ажиллагааны зардлын дүн (= мөр (26+…+ 40))            </t>
  </si>
  <si>
    <t xml:space="preserve">Үндсэн үйл ажиллагааны ашиг (алдагдал)     (= мөр (24- 41))                 </t>
  </si>
  <si>
    <t xml:space="preserve">Бусад </t>
  </si>
  <si>
    <t>Үндсэн бус үйл ажиллагааны ашиг (алдагдал)-ын дүн (= мөр (44 : 51))</t>
  </si>
  <si>
    <t xml:space="preserve">Татвар төлөхийн өмнөх ашиг (алдагдал)  (= мөр (42 - 52))                     </t>
  </si>
  <si>
    <t>Татварын дараах ашиг (алдагдал) (= мөр (53 -54))</t>
  </si>
  <si>
    <t>Ердийн ажиллагааны ашиг (алдагдал)   (= мөр (55 - 56))</t>
  </si>
  <si>
    <t xml:space="preserve">Тайлант үеийн цэвэр ашиг (алдагдал)  (= мөр (57 - 58))                            </t>
  </si>
  <si>
    <t>Ангилал</t>
  </si>
  <si>
    <t>НИЙТ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</si>
</sst>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8" formatCode="#,##0.0,,;\-#,##0.0,,"/>
    <numFmt numFmtId="169" formatCode="[$-409]#,##0.00"/>
    <numFmt numFmtId="170" formatCode="#,##0.0,,;\-#,##0.0,,."/>
    <numFmt numFmtId="171" formatCode="&quot; &quot;#,##0.00&quot; &quot;;&quot; (&quot;#,##0.00&quot;)&quot;;&quot; -&quot;00&quot; &quot;;&quot; &quot;@&quot; &quot;"/>
    <numFmt numFmtId="172" formatCode="0.0%"/>
    <numFmt numFmtId="173" formatCode="#,##0,,;\-#,##0,,"/>
  </numFmts>
  <fonts count="36" x14ac:knownFonts="1">
    <font>
      <sz val="11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i/>
      <sz val="11"/>
      <color rgb="FF7F7F7F"/>
      <name val="Calibri"/>
      <family val="2"/>
      <scheme val="minor"/>
    </font>
    <font>
      <sz val="11"/>
      <color theme="1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sz val="10"/>
      <name val="Arial"/>
      <family val="2"/>
    </font>
    <font>
      <sz val="12"/>
      <color rgb="FF000000"/>
      <name val="Arial"/>
      <family val="2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6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name val="Times New Roman"/>
      <family val="1"/>
    </font>
    <font>
      <sz val="10"/>
      <color rgb="FF000000"/>
      <name val="Arial"/>
      <family val="2"/>
    </font>
    <font>
      <sz val="11"/>
      <name val="Times New Roman"/>
      <family val="1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0"/>
      <color rgb="FF000000"/>
      <name val="Times New Roman"/>
      <family val="1"/>
    </font>
    <font>
      <sz val="8"/>
      <color rgb="FF000000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10"/>
      <name val="Times New Roman"/>
      <family val="1"/>
    </font>
    <font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b/>
      <sz val="20"/>
      <color theme="1"/>
      <name val="Times New Roman"/>
      <family val="1"/>
    </font>
    <font>
      <b/>
      <sz val="20"/>
      <name val="Times New Roman"/>
      <family val="1"/>
    </font>
  </fonts>
  <fills count="29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70AD47"/>
      </patternFill>
    </fill>
    <fill>
      <patternFill patternType="solid">
        <fgColor theme="4" tint="0.79998168889431442"/>
        <bgColor indexed="26"/>
      </patternFill>
    </fill>
    <fill>
      <patternFill patternType="solid">
        <fgColor theme="4" tint="0.79998168889431442"/>
        <bgColor rgb="FFDDEBF7"/>
      </patternFill>
    </fill>
    <fill>
      <patternFill patternType="solid">
        <fgColor rgb="FFB4C6E7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theme="9" tint="0.59999389629810485"/>
        <bgColor rgb="FFFFFFCC"/>
      </patternFill>
    </fill>
    <fill>
      <patternFill patternType="solid">
        <fgColor theme="9" tint="0.59999389629810485"/>
        <bgColor rgb="FFCCFFCC"/>
      </patternFill>
    </fill>
    <fill>
      <patternFill patternType="solid">
        <fgColor theme="9" tint="0.59999389629810485"/>
        <bgColor rgb="FF00FFFF"/>
      </patternFill>
    </fill>
    <fill>
      <patternFill patternType="solid">
        <fgColor theme="7" tint="0.79998168889431442"/>
        <bgColor rgb="FFCCFFCC"/>
      </patternFill>
    </fill>
    <fill>
      <patternFill patternType="solid">
        <fgColor theme="7" tint="0.79998168889431442"/>
        <bgColor rgb="FF00FFFF"/>
      </patternFill>
    </fill>
    <fill>
      <patternFill patternType="solid">
        <fgColor theme="0" tint="-0.14999847407452621"/>
        <bgColor rgb="FFCCFFCC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4">
    <xf numFmtId="0" fontId="0" fillId="0" borderId="0"/>
    <xf numFmtId="0" fontId="3" fillId="0" borderId="0" applyNumberFormat="0" applyFill="0" applyBorder="0" applyAlignment="0" applyProtection="0"/>
    <xf numFmtId="0" fontId="8" fillId="0" borderId="0"/>
    <xf numFmtId="0" fontId="9" fillId="0" borderId="0" applyNumberFormat="0" applyBorder="0" applyProtection="0"/>
    <xf numFmtId="0" fontId="7" fillId="0" borderId="0" applyNumberFormat="0" applyFont="0" applyBorder="0" applyProtection="0"/>
    <xf numFmtId="0" fontId="8" fillId="0" borderId="0" applyFont="0" applyBorder="0" applyAlignment="0" applyProtection="0"/>
    <xf numFmtId="43" fontId="13" fillId="0" borderId="0" applyFont="0" applyFill="0" applyBorder="0" applyAlignment="0" applyProtection="0"/>
    <xf numFmtId="0" fontId="7" fillId="0" borderId="0" applyNumberFormat="0" applyFont="0" applyBorder="0" applyProtection="0"/>
    <xf numFmtId="0" fontId="17" fillId="0" borderId="0" applyNumberFormat="0" applyBorder="0" applyProtection="0"/>
    <xf numFmtId="0" fontId="9" fillId="0" borderId="0" applyNumberFormat="0" applyBorder="0" applyProtection="0"/>
    <xf numFmtId="0" fontId="19" fillId="0" borderId="0" applyNumberFormat="0" applyBorder="0" applyProtection="0"/>
    <xf numFmtId="171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7" fillId="0" borderId="0" applyNumberFormat="0" applyFont="0" applyBorder="0" applyProtection="0"/>
  </cellStyleXfs>
  <cellXfs count="208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wrapText="1"/>
    </xf>
    <xf numFmtId="0" fontId="0" fillId="0" borderId="0" xfId="1" applyFont="1"/>
    <xf numFmtId="0" fontId="4" fillId="0" borderId="0" xfId="0" applyFont="1"/>
    <xf numFmtId="0" fontId="5" fillId="0" borderId="1" xfId="0" applyFont="1" applyBorder="1"/>
    <xf numFmtId="0" fontId="5" fillId="0" borderId="7" xfId="0" applyFont="1" applyBorder="1"/>
    <xf numFmtId="0" fontId="5" fillId="0" borderId="10" xfId="0" applyFont="1" applyBorder="1"/>
    <xf numFmtId="0" fontId="2" fillId="0" borderId="11" xfId="0" applyFont="1" applyBorder="1"/>
    <xf numFmtId="0" fontId="5" fillId="0" borderId="7" xfId="0" applyFont="1" applyBorder="1" applyAlignment="1">
      <alignment horizontal="center" vertical="center"/>
    </xf>
    <xf numFmtId="2" fontId="4" fillId="0" borderId="0" xfId="0" applyNumberFormat="1" applyFont="1"/>
    <xf numFmtId="2" fontId="0" fillId="0" borderId="0" xfId="0" applyNumberFormat="1"/>
    <xf numFmtId="168" fontId="2" fillId="7" borderId="1" xfId="0" applyNumberFormat="1" applyFont="1" applyFill="1" applyBorder="1"/>
    <xf numFmtId="168" fontId="2" fillId="0" borderId="1" xfId="0" applyNumberFormat="1" applyFont="1" applyBorder="1"/>
    <xf numFmtId="168" fontId="6" fillId="0" borderId="6" xfId="0" applyNumberFormat="1" applyFont="1" applyBorder="1"/>
    <xf numFmtId="0" fontId="0" fillId="0" borderId="0" xfId="7" applyFont="1"/>
    <xf numFmtId="4" fontId="5" fillId="11" borderId="2" xfId="0" applyNumberFormat="1" applyFont="1" applyFill="1" applyBorder="1" applyAlignment="1">
      <alignment wrapText="1"/>
    </xf>
    <xf numFmtId="0" fontId="11" fillId="0" borderId="0" xfId="0" applyFont="1"/>
    <xf numFmtId="4" fontId="5" fillId="11" borderId="4" xfId="0" applyNumberFormat="1" applyFont="1" applyFill="1" applyBorder="1" applyAlignment="1">
      <alignment wrapText="1"/>
    </xf>
    <xf numFmtId="0" fontId="4" fillId="0" borderId="1" xfId="0" applyFont="1" applyBorder="1"/>
    <xf numFmtId="4" fontId="18" fillId="0" borderId="1" xfId="2" applyNumberFormat="1" applyFont="1" applyBorder="1" applyProtection="1">
      <protection locked="0"/>
    </xf>
    <xf numFmtId="0" fontId="18" fillId="0" borderId="1" xfId="2" applyFont="1" applyBorder="1"/>
    <xf numFmtId="0" fontId="4" fillId="12" borderId="1" xfId="0" applyFont="1" applyFill="1" applyBorder="1"/>
    <xf numFmtId="0" fontId="4" fillId="10" borderId="1" xfId="0" applyFont="1" applyFill="1" applyBorder="1"/>
    <xf numFmtId="4" fontId="18" fillId="4" borderId="1" xfId="2" applyNumberFormat="1" applyFont="1" applyFill="1" applyBorder="1" applyProtection="1">
      <protection locked="0"/>
    </xf>
    <xf numFmtId="4" fontId="14" fillId="4" borderId="1" xfId="3" applyNumberFormat="1" applyFont="1" applyFill="1" applyBorder="1" applyProtection="1">
      <protection locked="0"/>
    </xf>
    <xf numFmtId="4" fontId="4" fillId="13" borderId="1" xfId="4" applyNumberFormat="1" applyFont="1" applyFill="1" applyBorder="1" applyProtection="1">
      <protection locked="0"/>
    </xf>
    <xf numFmtId="43" fontId="14" fillId="14" borderId="1" xfId="6" applyFont="1" applyFill="1" applyBorder="1" applyAlignment="1"/>
    <xf numFmtId="4" fontId="4" fillId="4" borderId="1" xfId="4" applyNumberFormat="1" applyFont="1" applyFill="1" applyBorder="1" applyProtection="1">
      <protection locked="0"/>
    </xf>
    <xf numFmtId="43" fontId="14" fillId="4" borderId="1" xfId="6" applyFont="1" applyFill="1" applyBorder="1" applyAlignment="1"/>
    <xf numFmtId="4" fontId="18" fillId="4" borderId="1" xfId="2" applyNumberFormat="1" applyFont="1" applyFill="1" applyBorder="1"/>
    <xf numFmtId="4" fontId="14" fillId="4" borderId="1" xfId="3" applyNumberFormat="1" applyFont="1" applyFill="1" applyBorder="1"/>
    <xf numFmtId="4" fontId="4" fillId="4" borderId="1" xfId="4" applyNumberFormat="1" applyFont="1" applyFill="1" applyBorder="1"/>
    <xf numFmtId="4" fontId="4" fillId="13" borderId="1" xfId="4" applyNumberFormat="1" applyFont="1" applyFill="1" applyBorder="1"/>
    <xf numFmtId="4" fontId="4" fillId="0" borderId="1" xfId="0" applyNumberFormat="1" applyFont="1" applyBorder="1" applyProtection="1">
      <protection locked="0"/>
    </xf>
    <xf numFmtId="4" fontId="4" fillId="0" borderId="1" xfId="0" applyNumberFormat="1" applyFont="1" applyBorder="1"/>
    <xf numFmtId="43" fontId="0" fillId="0" borderId="0" xfId="6" applyFont="1"/>
    <xf numFmtId="170" fontId="2" fillId="8" borderId="1" xfId="0" applyNumberFormat="1" applyFont="1" applyFill="1" applyBorder="1"/>
    <xf numFmtId="170" fontId="2" fillId="0" borderId="1" xfId="0" applyNumberFormat="1" applyFont="1" applyBorder="1"/>
    <xf numFmtId="170" fontId="1" fillId="0" borderId="1" xfId="0" applyNumberFormat="1" applyFont="1" applyBorder="1"/>
    <xf numFmtId="170" fontId="1" fillId="2" borderId="1" xfId="0" applyNumberFormat="1" applyFont="1" applyFill="1" applyBorder="1"/>
    <xf numFmtId="0" fontId="2" fillId="0" borderId="14" xfId="0" applyFont="1" applyBorder="1" applyAlignment="1">
      <alignment wrapText="1"/>
    </xf>
    <xf numFmtId="4" fontId="5" fillId="11" borderId="1" xfId="0" applyNumberFormat="1" applyFont="1" applyFill="1" applyBorder="1" applyAlignment="1">
      <alignment wrapText="1"/>
    </xf>
    <xf numFmtId="0" fontId="0" fillId="4" borderId="0" xfId="0" applyFill="1"/>
    <xf numFmtId="4" fontId="0" fillId="0" borderId="0" xfId="0" applyNumberFormat="1"/>
    <xf numFmtId="168" fontId="2" fillId="0" borderId="8" xfId="0" applyNumberFormat="1" applyFont="1" applyBorder="1"/>
    <xf numFmtId="0" fontId="1" fillId="0" borderId="1" xfId="0" applyFont="1" applyBorder="1" applyAlignment="1">
      <alignment wrapText="1"/>
    </xf>
    <xf numFmtId="168" fontId="1" fillId="0" borderId="1" xfId="0" applyNumberFormat="1" applyFont="1" applyBorder="1"/>
    <xf numFmtId="4" fontId="4" fillId="0" borderId="8" xfId="0" applyNumberFormat="1" applyFont="1" applyBorder="1" applyProtection="1">
      <protection locked="0"/>
    </xf>
    <xf numFmtId="4" fontId="4" fillId="0" borderId="8" xfId="0" applyNumberFormat="1" applyFont="1" applyBorder="1"/>
    <xf numFmtId="168" fontId="6" fillId="0" borderId="1" xfId="0" applyNumberFormat="1" applyFont="1" applyBorder="1" applyAlignment="1">
      <alignment wrapText="1"/>
    </xf>
    <xf numFmtId="168" fontId="6" fillId="0" borderId="16" xfId="0" applyNumberFormat="1" applyFont="1" applyBorder="1"/>
    <xf numFmtId="168" fontId="2" fillId="0" borderId="11" xfId="0" applyNumberFormat="1" applyFont="1" applyBorder="1"/>
    <xf numFmtId="168" fontId="2" fillId="10" borderId="1" xfId="0" applyNumberFormat="1" applyFont="1" applyFill="1" applyBorder="1"/>
    <xf numFmtId="168" fontId="1" fillId="15" borderId="1" xfId="0" applyNumberFormat="1" applyFont="1" applyFill="1" applyBorder="1"/>
    <xf numFmtId="168" fontId="24" fillId="16" borderId="1" xfId="0" applyNumberFormat="1" applyFont="1" applyFill="1" applyBorder="1"/>
    <xf numFmtId="168" fontId="25" fillId="10" borderId="1" xfId="0" applyNumberFormat="1" applyFont="1" applyFill="1" applyBorder="1"/>
    <xf numFmtId="168" fontId="26" fillId="10" borderId="1" xfId="0" applyNumberFormat="1" applyFont="1" applyFill="1" applyBorder="1"/>
    <xf numFmtId="168" fontId="1" fillId="7" borderId="1" xfId="0" applyNumberFormat="1" applyFont="1" applyFill="1" applyBorder="1"/>
    <xf numFmtId="168" fontId="23" fillId="0" borderId="1" xfId="0" applyNumberFormat="1" applyFont="1" applyBorder="1" applyAlignment="1">
      <alignment wrapText="1"/>
    </xf>
    <xf numFmtId="168" fontId="1" fillId="7" borderId="8" xfId="0" applyNumberFormat="1" applyFont="1" applyFill="1" applyBorder="1"/>
    <xf numFmtId="168" fontId="1" fillId="7" borderId="11" xfId="0" applyNumberFormat="1" applyFont="1" applyFill="1" applyBorder="1"/>
    <xf numFmtId="168" fontId="23" fillId="7" borderId="1" xfId="0" applyNumberFormat="1" applyFont="1" applyFill="1" applyBorder="1" applyAlignment="1">
      <alignment wrapText="1"/>
    </xf>
    <xf numFmtId="0" fontId="1" fillId="10" borderId="1" xfId="0" applyFont="1" applyFill="1" applyBorder="1"/>
    <xf numFmtId="0" fontId="5" fillId="10" borderId="7" xfId="0" applyFont="1" applyFill="1" applyBorder="1"/>
    <xf numFmtId="0" fontId="5" fillId="10" borderId="1" xfId="0" applyFont="1" applyFill="1" applyBorder="1"/>
    <xf numFmtId="0" fontId="6" fillId="0" borderId="0" xfId="0" applyFont="1"/>
    <xf numFmtId="0" fontId="29" fillId="17" borderId="18" xfId="0" applyFont="1" applyFill="1" applyBorder="1" applyAlignment="1">
      <alignment horizontal="center" vertical="center"/>
    </xf>
    <xf numFmtId="0" fontId="29" fillId="17" borderId="19" xfId="0" applyFont="1" applyFill="1" applyBorder="1" applyAlignment="1">
      <alignment horizontal="center" vertical="center" wrapText="1"/>
    </xf>
    <xf numFmtId="0" fontId="14" fillId="18" borderId="20" xfId="0" applyFont="1" applyFill="1" applyBorder="1" applyAlignment="1">
      <alignment horizontal="center" vertical="center"/>
    </xf>
    <xf numFmtId="0" fontId="14" fillId="18" borderId="17" xfId="0" applyFont="1" applyFill="1" applyBorder="1" applyAlignment="1">
      <alignment vertical="center" wrapText="1"/>
    </xf>
    <xf numFmtId="0" fontId="6" fillId="19" borderId="17" xfId="0" applyFont="1" applyFill="1" applyBorder="1" applyAlignment="1">
      <alignment horizontal="right" vertical="center"/>
    </xf>
    <xf numFmtId="4" fontId="6" fillId="19" borderId="17" xfId="0" applyNumberFormat="1" applyFont="1" applyFill="1" applyBorder="1" applyAlignment="1">
      <alignment horizontal="right" vertical="center"/>
    </xf>
    <xf numFmtId="4" fontId="23" fillId="17" borderId="17" xfId="0" applyNumberFormat="1" applyFont="1" applyFill="1" applyBorder="1" applyAlignment="1">
      <alignment horizontal="right" vertical="center"/>
    </xf>
    <xf numFmtId="0" fontId="23" fillId="17" borderId="17" xfId="0" applyFont="1" applyFill="1" applyBorder="1" applyAlignment="1">
      <alignment horizontal="right" vertical="center"/>
    </xf>
    <xf numFmtId="4" fontId="23" fillId="21" borderId="17" xfId="0" applyNumberFormat="1" applyFont="1" applyFill="1" applyBorder="1" applyAlignment="1">
      <alignment horizontal="right" vertical="center"/>
    </xf>
    <xf numFmtId="0" fontId="6" fillId="0" borderId="17" xfId="0" applyFont="1" applyBorder="1" applyAlignment="1">
      <alignment horizontal="right" vertical="center" wrapText="1"/>
    </xf>
    <xf numFmtId="0" fontId="6" fillId="20" borderId="17" xfId="0" applyFont="1" applyFill="1" applyBorder="1" applyAlignment="1">
      <alignment horizontal="center" vertical="center" wrapText="1"/>
    </xf>
    <xf numFmtId="172" fontId="6" fillId="0" borderId="17" xfId="12" applyNumberFormat="1" applyFont="1" applyBorder="1" applyAlignment="1">
      <alignment horizontal="right" vertical="center"/>
    </xf>
    <xf numFmtId="0" fontId="28" fillId="18" borderId="20" xfId="0" applyFont="1" applyFill="1" applyBorder="1" applyAlignment="1">
      <alignment vertical="center"/>
    </xf>
    <xf numFmtId="0" fontId="30" fillId="18" borderId="17" xfId="0" applyFont="1" applyFill="1" applyBorder="1" applyAlignment="1">
      <alignment vertical="center"/>
    </xf>
    <xf numFmtId="0" fontId="30" fillId="19" borderId="17" xfId="0" applyFont="1" applyFill="1" applyBorder="1" applyAlignment="1">
      <alignment horizontal="center" vertical="center"/>
    </xf>
    <xf numFmtId="0" fontId="28" fillId="18" borderId="20" xfId="0" applyFont="1" applyFill="1" applyBorder="1" applyAlignment="1">
      <alignment horizontal="right" vertical="center"/>
    </xf>
    <xf numFmtId="0" fontId="28" fillId="18" borderId="17" xfId="0" applyFont="1" applyFill="1" applyBorder="1" applyAlignment="1">
      <alignment vertical="center"/>
    </xf>
    <xf numFmtId="0" fontId="14" fillId="19" borderId="17" xfId="0" applyFont="1" applyFill="1" applyBorder="1" applyAlignment="1">
      <alignment horizontal="right" vertical="center"/>
    </xf>
    <xf numFmtId="0" fontId="29" fillId="17" borderId="17" xfId="0" applyFont="1" applyFill="1" applyBorder="1" applyAlignment="1">
      <alignment horizontal="right" vertical="center"/>
    </xf>
    <xf numFmtId="0" fontId="11" fillId="6" borderId="1" xfId="0" applyFont="1" applyFill="1" applyBorder="1" applyAlignment="1">
      <alignment horizontal="center" vertical="center"/>
    </xf>
    <xf numFmtId="168" fontId="2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5" fillId="9" borderId="12" xfId="0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 vertical="center"/>
    </xf>
    <xf numFmtId="168" fontId="0" fillId="0" borderId="7" xfId="0" applyNumberFormat="1" applyBorder="1" applyAlignment="1">
      <alignment horizontal="center"/>
    </xf>
    <xf numFmtId="168" fontId="0" fillId="0" borderId="10" xfId="0" applyNumberFormat="1" applyBorder="1" applyAlignment="1">
      <alignment horizontal="center"/>
    </xf>
    <xf numFmtId="168" fontId="2" fillId="0" borderId="7" xfId="0" applyNumberFormat="1" applyFont="1" applyBorder="1" applyAlignment="1">
      <alignment horizontal="center"/>
    </xf>
    <xf numFmtId="168" fontId="2" fillId="0" borderId="15" xfId="0" applyNumberFormat="1" applyFont="1" applyBorder="1" applyAlignment="1">
      <alignment horizontal="center"/>
    </xf>
    <xf numFmtId="168" fontId="2" fillId="0" borderId="5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70" fontId="2" fillId="0" borderId="13" xfId="0" applyNumberFormat="1" applyFont="1" applyBorder="1" applyAlignment="1">
      <alignment horizontal="center"/>
    </xf>
    <xf numFmtId="170" fontId="2" fillId="0" borderId="7" xfId="0" applyNumberFormat="1" applyFont="1" applyBorder="1" applyAlignment="1">
      <alignment horizontal="center"/>
    </xf>
    <xf numFmtId="170" fontId="2" fillId="0" borderId="10" xfId="0" applyNumberFormat="1" applyFont="1" applyBorder="1" applyAlignment="1">
      <alignment horizontal="center"/>
    </xf>
    <xf numFmtId="170" fontId="2" fillId="0" borderId="1" xfId="0" applyNumberFormat="1" applyFont="1" applyBorder="1" applyAlignment="1">
      <alignment horizontal="center"/>
    </xf>
    <xf numFmtId="0" fontId="12" fillId="9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5" fillId="11" borderId="3" xfId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29" fillId="21" borderId="21" xfId="0" applyFont="1" applyFill="1" applyBorder="1" applyAlignment="1">
      <alignment horizontal="center" vertical="center"/>
    </xf>
    <xf numFmtId="0" fontId="29" fillId="21" borderId="19" xfId="0" applyFont="1" applyFill="1" applyBorder="1" applyAlignment="1">
      <alignment horizontal="center" vertical="center"/>
    </xf>
    <xf numFmtId="0" fontId="29" fillId="18" borderId="21" xfId="0" applyFont="1" applyFill="1" applyBorder="1" applyAlignment="1">
      <alignment horizontal="center" vertical="center" wrapText="1"/>
    </xf>
    <xf numFmtId="0" fontId="29" fillId="18" borderId="22" xfId="0" applyFont="1" applyFill="1" applyBorder="1" applyAlignment="1">
      <alignment horizontal="center" vertical="center" wrapText="1"/>
    </xf>
    <xf numFmtId="0" fontId="29" fillId="18" borderId="19" xfId="0" applyFont="1" applyFill="1" applyBorder="1" applyAlignment="1">
      <alignment horizontal="center" vertical="center" wrapText="1"/>
    </xf>
    <xf numFmtId="0" fontId="6" fillId="20" borderId="21" xfId="0" applyFont="1" applyFill="1" applyBorder="1" applyAlignment="1">
      <alignment horizontal="right" vertical="center"/>
    </xf>
    <xf numFmtId="0" fontId="6" fillId="20" borderId="19" xfId="0" applyFont="1" applyFill="1" applyBorder="1" applyAlignment="1">
      <alignment horizontal="right" vertical="center"/>
    </xf>
    <xf numFmtId="0" fontId="6" fillId="22" borderId="21" xfId="0" applyFont="1" applyFill="1" applyBorder="1" applyAlignment="1">
      <alignment vertical="center"/>
    </xf>
    <xf numFmtId="0" fontId="6" fillId="22" borderId="22" xfId="0" applyFont="1" applyFill="1" applyBorder="1" applyAlignment="1">
      <alignment vertical="center"/>
    </xf>
    <xf numFmtId="0" fontId="6" fillId="22" borderId="23" xfId="0" applyFont="1" applyFill="1" applyBorder="1" applyAlignment="1">
      <alignment vertical="center"/>
    </xf>
    <xf numFmtId="0" fontId="29" fillId="17" borderId="21" xfId="0" applyFont="1" applyFill="1" applyBorder="1" applyAlignment="1">
      <alignment horizontal="center" vertical="center"/>
    </xf>
    <xf numFmtId="0" fontId="29" fillId="17" borderId="19" xfId="0" applyFont="1" applyFill="1" applyBorder="1" applyAlignment="1">
      <alignment horizontal="center" vertical="center"/>
    </xf>
    <xf numFmtId="0" fontId="29" fillId="18" borderId="21" xfId="0" applyFont="1" applyFill="1" applyBorder="1" applyAlignment="1">
      <alignment horizontal="center" vertical="center"/>
    </xf>
    <xf numFmtId="0" fontId="29" fillId="18" borderId="22" xfId="0" applyFont="1" applyFill="1" applyBorder="1" applyAlignment="1">
      <alignment horizontal="center" vertical="center"/>
    </xf>
    <xf numFmtId="0" fontId="29" fillId="18" borderId="23" xfId="0" applyFont="1" applyFill="1" applyBorder="1" applyAlignment="1">
      <alignment horizontal="center" vertical="center"/>
    </xf>
    <xf numFmtId="0" fontId="6" fillId="20" borderId="21" xfId="0" applyFont="1" applyFill="1" applyBorder="1" applyAlignment="1">
      <alignment horizontal="center" vertical="center"/>
    </xf>
    <xf numFmtId="0" fontId="6" fillId="20" borderId="22" xfId="0" applyFont="1" applyFill="1" applyBorder="1" applyAlignment="1">
      <alignment horizontal="center" vertical="center"/>
    </xf>
    <xf numFmtId="0" fontId="6" fillId="20" borderId="19" xfId="0" applyFont="1" applyFill="1" applyBorder="1" applyAlignment="1">
      <alignment horizontal="center" vertical="center"/>
    </xf>
    <xf numFmtId="0" fontId="6" fillId="19" borderId="21" xfId="0" applyFont="1" applyFill="1" applyBorder="1" applyAlignment="1">
      <alignment horizontal="center" vertical="center"/>
    </xf>
    <xf numFmtId="0" fontId="6" fillId="19" borderId="22" xfId="0" applyFont="1" applyFill="1" applyBorder="1" applyAlignment="1">
      <alignment horizontal="center" vertical="center"/>
    </xf>
    <xf numFmtId="0" fontId="6" fillId="19" borderId="23" xfId="0" applyFont="1" applyFill="1" applyBorder="1" applyAlignment="1">
      <alignment horizontal="center" vertical="center"/>
    </xf>
    <xf numFmtId="0" fontId="28" fillId="17" borderId="21" xfId="0" applyFont="1" applyFill="1" applyBorder="1" applyAlignment="1">
      <alignment horizontal="center" vertical="center"/>
    </xf>
    <xf numFmtId="0" fontId="28" fillId="17" borderId="19" xfId="0" applyFont="1" applyFill="1" applyBorder="1" applyAlignment="1">
      <alignment horizontal="center" vertical="center"/>
    </xf>
    <xf numFmtId="0" fontId="28" fillId="17" borderId="22" xfId="0" applyFont="1" applyFill="1" applyBorder="1" applyAlignment="1">
      <alignment horizontal="center" vertical="center"/>
    </xf>
    <xf numFmtId="0" fontId="30" fillId="17" borderId="21" xfId="0" applyFont="1" applyFill="1" applyBorder="1" applyAlignment="1">
      <alignment horizontal="center" vertical="center"/>
    </xf>
    <xf numFmtId="0" fontId="30" fillId="17" borderId="19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/>
    </xf>
    <xf numFmtId="0" fontId="3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70" fontId="2" fillId="10" borderId="1" xfId="0" applyNumberFormat="1" applyFont="1" applyFill="1" applyBorder="1"/>
    <xf numFmtId="0" fontId="1" fillId="23" borderId="1" xfId="0" applyFont="1" applyFill="1" applyBorder="1" applyAlignment="1">
      <alignment wrapText="1"/>
    </xf>
    <xf numFmtId="170" fontId="1" fillId="5" borderId="1" xfId="0" applyNumberFormat="1" applyFont="1" applyFill="1" applyBorder="1"/>
    <xf numFmtId="170" fontId="2" fillId="5" borderId="1" xfId="0" applyNumberFormat="1" applyFont="1" applyFill="1" applyBorder="1"/>
    <xf numFmtId="0" fontId="16" fillId="5" borderId="1" xfId="0" applyFont="1" applyFill="1" applyBorder="1" applyAlignment="1">
      <alignment horizontal="center" vertical="center"/>
    </xf>
    <xf numFmtId="4" fontId="5" fillId="5" borderId="1" xfId="0" applyNumberFormat="1" applyFont="1" applyFill="1" applyBorder="1" applyAlignment="1">
      <alignment wrapText="1"/>
    </xf>
    <xf numFmtId="173" fontId="27" fillId="24" borderId="1" xfId="0" applyNumberFormat="1" applyFont="1" applyFill="1" applyBorder="1"/>
    <xf numFmtId="173" fontId="5" fillId="25" borderId="1" xfId="0" applyNumberFormat="1" applyFont="1" applyFill="1" applyBorder="1"/>
    <xf numFmtId="4" fontId="4" fillId="5" borderId="1" xfId="0" applyNumberFormat="1" applyFont="1" applyFill="1" applyBorder="1" applyAlignment="1">
      <alignment wrapText="1"/>
    </xf>
    <xf numFmtId="0" fontId="15" fillId="5" borderId="1" xfId="1" applyFont="1" applyFill="1" applyBorder="1" applyAlignment="1">
      <alignment horizontal="center" vertical="center"/>
    </xf>
    <xf numFmtId="0" fontId="15" fillId="5" borderId="3" xfId="1" applyFont="1" applyFill="1" applyBorder="1" applyAlignment="1">
      <alignment horizontal="center" vertical="center"/>
    </xf>
    <xf numFmtId="169" fontId="14" fillId="5" borderId="6" xfId="0" applyNumberFormat="1" applyFont="1" applyFill="1" applyBorder="1" applyAlignment="1">
      <alignment wrapText="1"/>
    </xf>
    <xf numFmtId="173" fontId="14" fillId="5" borderId="1" xfId="0" applyNumberFormat="1" applyFont="1" applyFill="1" applyBorder="1"/>
    <xf numFmtId="173" fontId="29" fillId="5" borderId="1" xfId="0" applyNumberFormat="1" applyFont="1" applyFill="1" applyBorder="1"/>
    <xf numFmtId="0" fontId="16" fillId="11" borderId="1" xfId="0" applyFont="1" applyFill="1" applyBorder="1" applyAlignment="1">
      <alignment horizontal="center" vertical="center"/>
    </xf>
    <xf numFmtId="173" fontId="27" fillId="26" borderId="1" xfId="0" applyNumberFormat="1" applyFont="1" applyFill="1" applyBorder="1"/>
    <xf numFmtId="173" fontId="5" fillId="27" borderId="1" xfId="0" applyNumberFormat="1" applyFont="1" applyFill="1" applyBorder="1"/>
    <xf numFmtId="173" fontId="14" fillId="11" borderId="1" xfId="0" applyNumberFormat="1" applyFont="1" applyFill="1" applyBorder="1"/>
    <xf numFmtId="173" fontId="27" fillId="28" borderId="13" xfId="0" applyNumberFormat="1" applyFont="1" applyFill="1" applyBorder="1" applyAlignment="1">
      <alignment horizontal="center"/>
    </xf>
    <xf numFmtId="173" fontId="27" fillId="28" borderId="7" xfId="0" applyNumberFormat="1" applyFont="1" applyFill="1" applyBorder="1" applyAlignment="1">
      <alignment horizontal="center"/>
    </xf>
    <xf numFmtId="173" fontId="27" fillId="28" borderId="10" xfId="0" applyNumberFormat="1" applyFont="1" applyFill="1" applyBorder="1" applyAlignment="1">
      <alignment horizontal="center"/>
    </xf>
    <xf numFmtId="0" fontId="22" fillId="0" borderId="1" xfId="0" applyFont="1" applyBorder="1"/>
    <xf numFmtId="2" fontId="22" fillId="0" borderId="1" xfId="0" applyNumberFormat="1" applyFont="1" applyBorder="1"/>
    <xf numFmtId="0" fontId="32" fillId="0" borderId="0" xfId="0" applyFont="1"/>
    <xf numFmtId="0" fontId="33" fillId="0" borderId="0" xfId="0" applyFont="1"/>
    <xf numFmtId="43" fontId="4" fillId="7" borderId="1" xfId="0" applyNumberFormat="1" applyFont="1" applyFill="1" applyBorder="1"/>
    <xf numFmtId="0" fontId="34" fillId="0" borderId="1" xfId="0" applyFont="1" applyBorder="1" applyAlignment="1">
      <alignment horizontal="center"/>
    </xf>
    <xf numFmtId="0" fontId="35" fillId="0" borderId="1" xfId="0" applyFont="1" applyBorder="1" applyAlignment="1">
      <alignment horizontal="center" wrapText="1"/>
    </xf>
    <xf numFmtId="43" fontId="4" fillId="4" borderId="1" xfId="6" applyFont="1" applyFill="1" applyBorder="1"/>
    <xf numFmtId="0" fontId="4" fillId="11" borderId="13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vertical="center"/>
    </xf>
    <xf numFmtId="0" fontId="4" fillId="11" borderId="10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vertical="center"/>
    </xf>
    <xf numFmtId="0" fontId="4" fillId="11" borderId="8" xfId="0" applyFont="1" applyFill="1" applyBorder="1" applyAlignment="1">
      <alignment vertical="center"/>
    </xf>
    <xf numFmtId="0" fontId="4" fillId="11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14" fillId="17" borderId="24" xfId="0" applyFont="1" applyFill="1" applyBorder="1" applyAlignment="1">
      <alignment vertical="center"/>
    </xf>
    <xf numFmtId="0" fontId="14" fillId="17" borderId="20" xfId="0" applyFont="1" applyFill="1" applyBorder="1" applyAlignment="1">
      <alignment vertical="center"/>
    </xf>
    <xf numFmtId="0" fontId="29" fillId="17" borderId="17" xfId="0" applyFont="1" applyFill="1" applyBorder="1" applyAlignment="1">
      <alignment horizontal="center" vertical="center" wrapText="1"/>
    </xf>
    <xf numFmtId="0" fontId="14" fillId="17" borderId="17" xfId="0" applyFont="1" applyFill="1" applyBorder="1" applyAlignment="1">
      <alignment horizontal="center" vertical="center" wrapText="1"/>
    </xf>
    <xf numFmtId="4" fontId="14" fillId="19" borderId="17" xfId="0" applyNumberFormat="1" applyFont="1" applyFill="1" applyBorder="1" applyAlignment="1">
      <alignment horizontal="right" vertical="center" wrapText="1"/>
    </xf>
    <xf numFmtId="10" fontId="29" fillId="19" borderId="17" xfId="0" applyNumberFormat="1" applyFont="1" applyFill="1" applyBorder="1" applyAlignment="1">
      <alignment horizontal="right" vertical="center" wrapText="1"/>
    </xf>
    <xf numFmtId="0" fontId="14" fillId="19" borderId="17" xfId="0" applyFont="1" applyFill="1" applyBorder="1" applyAlignment="1">
      <alignment horizontal="right" vertical="center" wrapText="1"/>
    </xf>
    <xf numFmtId="4" fontId="29" fillId="19" borderId="17" xfId="0" applyNumberFormat="1" applyFont="1" applyFill="1" applyBorder="1" applyAlignment="1">
      <alignment horizontal="right" vertical="center" wrapText="1"/>
    </xf>
    <xf numFmtId="10" fontId="14" fillId="19" borderId="17" xfId="0" applyNumberFormat="1" applyFont="1" applyFill="1" applyBorder="1" applyAlignment="1">
      <alignment horizontal="right" vertical="center" wrapText="1"/>
    </xf>
    <xf numFmtId="10" fontId="14" fillId="0" borderId="17" xfId="0" applyNumberFormat="1" applyFont="1" applyBorder="1" applyAlignment="1">
      <alignment horizontal="right" vertical="center" wrapText="1"/>
    </xf>
    <xf numFmtId="0" fontId="29" fillId="17" borderId="22" xfId="0" applyFont="1" applyFill="1" applyBorder="1" applyAlignment="1">
      <alignment horizontal="center" vertical="center" wrapText="1"/>
    </xf>
    <xf numFmtId="0" fontId="29" fillId="17" borderId="21" xfId="0" applyFont="1" applyFill="1" applyBorder="1" applyAlignment="1">
      <alignment horizontal="center" vertical="center" wrapText="1"/>
    </xf>
    <xf numFmtId="0" fontId="29" fillId="17" borderId="19" xfId="0" applyFont="1" applyFill="1" applyBorder="1" applyAlignment="1">
      <alignment horizontal="center" vertical="center" wrapText="1"/>
    </xf>
    <xf numFmtId="0" fontId="29" fillId="18" borderId="21" xfId="0" applyFont="1" applyFill="1" applyBorder="1" applyAlignment="1">
      <alignment vertical="center" wrapText="1"/>
    </xf>
    <xf numFmtId="0" fontId="29" fillId="18" borderId="23" xfId="0" applyFont="1" applyFill="1" applyBorder="1" applyAlignment="1">
      <alignment vertical="center" wrapText="1"/>
    </xf>
    <xf numFmtId="0" fontId="29" fillId="17" borderId="23" xfId="0" applyFont="1" applyFill="1" applyBorder="1" applyAlignment="1">
      <alignment horizontal="center" vertical="center" wrapText="1"/>
    </xf>
    <xf numFmtId="0" fontId="6" fillId="20" borderId="17" xfId="0" applyFont="1" applyFill="1" applyBorder="1" applyAlignment="1">
      <alignment horizontal="right" vertical="center" wrapText="1"/>
    </xf>
    <xf numFmtId="0" fontId="14" fillId="20" borderId="17" xfId="0" applyFont="1" applyFill="1" applyBorder="1" applyAlignment="1">
      <alignment horizontal="right" vertical="center" wrapText="1"/>
    </xf>
    <xf numFmtId="0" fontId="14" fillId="22" borderId="21" xfId="0" applyFont="1" applyFill="1" applyBorder="1" applyAlignment="1">
      <alignment vertical="center"/>
    </xf>
    <xf numFmtId="0" fontId="14" fillId="22" borderId="19" xfId="0" applyFont="1" applyFill="1" applyBorder="1" applyAlignment="1">
      <alignment vertical="center"/>
    </xf>
    <xf numFmtId="0" fontId="14" fillId="22" borderId="22" xfId="0" applyFont="1" applyFill="1" applyBorder="1" applyAlignment="1">
      <alignment vertical="center"/>
    </xf>
    <xf numFmtId="0" fontId="14" fillId="20" borderId="21" xfId="0" applyFont="1" applyFill="1" applyBorder="1" applyAlignment="1">
      <alignment horizontal="center" vertical="center"/>
    </xf>
    <xf numFmtId="0" fontId="14" fillId="20" borderId="22" xfId="0" applyFont="1" applyFill="1" applyBorder="1" applyAlignment="1">
      <alignment horizontal="center" vertical="center"/>
    </xf>
    <xf numFmtId="0" fontId="14" fillId="20" borderId="19" xfId="0" applyFont="1" applyFill="1" applyBorder="1" applyAlignment="1">
      <alignment horizontal="center" vertical="center"/>
    </xf>
    <xf numFmtId="0" fontId="14" fillId="22" borderId="21" xfId="0" applyFont="1" applyFill="1" applyBorder="1" applyAlignment="1">
      <alignment horizontal="center" vertical="center"/>
    </xf>
    <xf numFmtId="0" fontId="14" fillId="22" borderId="22" xfId="0" applyFont="1" applyFill="1" applyBorder="1" applyAlignment="1">
      <alignment horizontal="center" vertical="center"/>
    </xf>
    <xf numFmtId="0" fontId="14" fillId="22" borderId="19" xfId="0" applyFont="1" applyFill="1" applyBorder="1" applyAlignment="1">
      <alignment horizontal="center" vertical="center"/>
    </xf>
  </cellXfs>
  <cellStyles count="14">
    <cellStyle name="Comma" xfId="6" builtinId="3"/>
    <cellStyle name="Comma 2" xfId="11" xr:uid="{36FC0E9A-9582-4F73-82D4-EBCE3872B0E2}"/>
    <cellStyle name="Default-a28491d" xfId="7" xr:uid="{F7F30CBF-9F7E-4966-AABF-02EBA1233DAD}"/>
    <cellStyle name="Default-a5afc60" xfId="13" xr:uid="{F5E7C011-4E07-4115-A9F2-F813C4C14645}"/>
    <cellStyle name="Explanatory Text" xfId="1" builtinId="53"/>
    <cellStyle name="Explanatory Text 2" xfId="5" xr:uid="{85006CD2-E2C6-4FF9-AC6D-AB9C506D0CAA}"/>
    <cellStyle name="Normal" xfId="0" builtinId="0"/>
    <cellStyle name="Normal 2" xfId="8" xr:uid="{67FECD0C-C6C6-4471-B37A-5A6F11E5A669}"/>
    <cellStyle name="Normal 2 2" xfId="4" xr:uid="{1054B100-8366-4DE9-B394-05764563A197}"/>
    <cellStyle name="Normal 2 3" xfId="3" xr:uid="{C3EFAA44-758E-4B18-B212-E3650ECA6300}"/>
    <cellStyle name="Normal 3" xfId="2" xr:uid="{7DB8A6F5-10CC-4D31-8E78-D0233BD4768F}"/>
    <cellStyle name="Normal 4" xfId="10" xr:uid="{0C480DC1-2990-4EC2-A2F3-290B67A5F1EE}"/>
    <cellStyle name="Normal 4 2" xfId="9" xr:uid="{E0A6B2B9-A30C-4D8D-95A3-F6B7B2CBEEFB}"/>
    <cellStyle name="Percent" xfId="1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97DA1-07F4-4295-BA4D-0CD539E4B36A}">
  <dimension ref="A2:Z37"/>
  <sheetViews>
    <sheetView workbookViewId="0">
      <selection activeCell="E16" sqref="E16"/>
    </sheetView>
  </sheetViews>
  <sheetFormatPr defaultRowHeight="15" outlineLevelCol="1" x14ac:dyDescent="0.25"/>
  <cols>
    <col min="2" max="2" width="32.28515625" style="1" customWidth="1"/>
    <col min="3" max="3" width="14" style="1" bestFit="1" customWidth="1"/>
    <col min="4" max="4" width="13.7109375" style="1" bestFit="1" customWidth="1" outlineLevel="1"/>
    <col min="5" max="5" width="13.85546875" style="1" bestFit="1" customWidth="1" outlineLevel="1"/>
    <col min="6" max="6" width="13.7109375" style="1" bestFit="1" customWidth="1" outlineLevel="1"/>
    <col min="7" max="8" width="13.140625" style="1" bestFit="1" customWidth="1" outlineLevel="1"/>
    <col min="9" max="9" width="14" style="1" bestFit="1" customWidth="1" outlineLevel="1"/>
    <col min="10" max="10" width="13.42578125" style="1" bestFit="1" customWidth="1" outlineLevel="1"/>
    <col min="11" max="11" width="13.28515625" style="1" bestFit="1" customWidth="1" outlineLevel="1"/>
    <col min="12" max="12" width="13.28515625" style="1" customWidth="1" outlineLevel="1"/>
    <col min="13" max="13" width="13.140625" style="1" bestFit="1" customWidth="1" outlineLevel="1"/>
    <col min="14" max="14" width="14.140625" style="1" bestFit="1" customWidth="1" outlineLevel="1"/>
    <col min="15" max="15" width="16.5703125" style="1" bestFit="1" customWidth="1" outlineLevel="1"/>
    <col min="16" max="16" width="14.140625" style="1" bestFit="1" customWidth="1" outlineLevel="1"/>
    <col min="17" max="17" width="13.140625" style="1" bestFit="1" customWidth="1" outlineLevel="1"/>
    <col min="18" max="18" width="12.5703125" style="1" bestFit="1" customWidth="1" outlineLevel="1"/>
    <col min="19" max="19" width="13.85546875" bestFit="1" customWidth="1"/>
    <col min="20" max="20" width="13.85546875" customWidth="1"/>
    <col min="21" max="21" width="15.42578125" bestFit="1" customWidth="1"/>
    <col min="22" max="22" width="15.42578125" customWidth="1"/>
    <col min="23" max="23" width="13.5703125" customWidth="1"/>
    <col min="24" max="24" width="21.85546875" bestFit="1" customWidth="1"/>
    <col min="25" max="25" width="16.42578125" bestFit="1" customWidth="1"/>
    <col min="26" max="26" width="13" customWidth="1"/>
  </cols>
  <sheetData>
    <row r="2" spans="1:26" x14ac:dyDescent="0.25">
      <c r="A2" s="108" t="s">
        <v>156</v>
      </c>
      <c r="B2" s="109" t="s">
        <v>155</v>
      </c>
      <c r="C2" s="92" t="s">
        <v>69</v>
      </c>
      <c r="D2" s="94" t="s">
        <v>66</v>
      </c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5"/>
      <c r="U2" s="96" t="s">
        <v>67</v>
      </c>
      <c r="V2" s="96"/>
      <c r="W2" s="96"/>
      <c r="X2" s="89" t="s">
        <v>68</v>
      </c>
      <c r="Y2" s="89"/>
      <c r="Z2" s="89"/>
    </row>
    <row r="3" spans="1:26" x14ac:dyDescent="0.25">
      <c r="A3" s="108"/>
      <c r="B3" s="109"/>
      <c r="C3" s="93"/>
      <c r="D3" s="8" t="s">
        <v>1</v>
      </c>
      <c r="E3" s="8" t="s">
        <v>2</v>
      </c>
      <c r="F3" s="8" t="s">
        <v>3</v>
      </c>
      <c r="G3" s="8" t="s">
        <v>4</v>
      </c>
      <c r="H3" s="8" t="s">
        <v>5</v>
      </c>
      <c r="I3" s="8" t="s">
        <v>6</v>
      </c>
      <c r="J3" s="8" t="s">
        <v>7</v>
      </c>
      <c r="K3" s="8" t="s">
        <v>8</v>
      </c>
      <c r="L3" s="8" t="s">
        <v>9</v>
      </c>
      <c r="M3" s="8" t="s">
        <v>10</v>
      </c>
      <c r="N3" s="8" t="s">
        <v>11</v>
      </c>
      <c r="O3" s="8" t="s">
        <v>12</v>
      </c>
      <c r="P3" s="8" t="s">
        <v>13</v>
      </c>
      <c r="Q3" s="8" t="s">
        <v>14</v>
      </c>
      <c r="R3" s="8" t="s">
        <v>15</v>
      </c>
      <c r="S3" s="8" t="s">
        <v>62</v>
      </c>
      <c r="T3" s="8" t="s">
        <v>0</v>
      </c>
      <c r="U3" s="10" t="s">
        <v>63</v>
      </c>
      <c r="V3" s="10" t="s">
        <v>64</v>
      </c>
      <c r="W3" s="9" t="s">
        <v>0</v>
      </c>
      <c r="X3" s="12" t="s">
        <v>65</v>
      </c>
      <c r="Y3" s="12" t="s">
        <v>72</v>
      </c>
      <c r="Z3" s="12" t="s">
        <v>0</v>
      </c>
    </row>
    <row r="4" spans="1:26" x14ac:dyDescent="0.25">
      <c r="A4" s="91">
        <v>2019</v>
      </c>
      <c r="B4" s="3" t="s">
        <v>17</v>
      </c>
      <c r="C4" s="15">
        <v>34642103380.022598</v>
      </c>
      <c r="D4" s="16">
        <v>2863223279.71</v>
      </c>
      <c r="E4" s="16">
        <v>422065825.54000002</v>
      </c>
      <c r="F4" s="16">
        <v>749528600.01999998</v>
      </c>
      <c r="G4" s="16">
        <v>424440852</v>
      </c>
      <c r="H4" s="16">
        <v>366991708.25650001</v>
      </c>
      <c r="I4" s="16">
        <v>1561499619.8699999</v>
      </c>
      <c r="J4" s="16">
        <v>1500011289.9100001</v>
      </c>
      <c r="K4" s="16">
        <v>623626778.80999994</v>
      </c>
      <c r="L4" s="16">
        <v>1685637486.71</v>
      </c>
      <c r="M4" s="16">
        <v>521727545.73000002</v>
      </c>
      <c r="N4" s="16">
        <v>80218389.489999995</v>
      </c>
      <c r="O4" s="16">
        <v>503341373.60000002</v>
      </c>
      <c r="P4" s="16">
        <v>3305402025.71</v>
      </c>
      <c r="Q4" s="16">
        <v>212323991.4061</v>
      </c>
      <c r="R4" s="99"/>
      <c r="S4" s="16">
        <v>9028544.4500026703</v>
      </c>
      <c r="T4" s="56">
        <v>14829067311.212601</v>
      </c>
      <c r="U4" s="55">
        <v>63941582.240000002</v>
      </c>
      <c r="V4" s="97"/>
      <c r="W4" s="56">
        <v>63941582.240000002</v>
      </c>
      <c r="X4" s="16">
        <v>1268180020.3699999</v>
      </c>
      <c r="Y4" s="16">
        <v>18480914466.200001</v>
      </c>
      <c r="Z4" s="56">
        <v>19749094486.57</v>
      </c>
    </row>
    <row r="5" spans="1:26" x14ac:dyDescent="0.25">
      <c r="A5" s="91"/>
      <c r="B5" s="3" t="s">
        <v>18</v>
      </c>
      <c r="C5" s="15">
        <v>30418773103.540001</v>
      </c>
      <c r="D5" s="16">
        <v>1385581001.6700001</v>
      </c>
      <c r="E5" s="16">
        <v>755867905.07000005</v>
      </c>
      <c r="F5" s="16">
        <v>6135218002.1499996</v>
      </c>
      <c r="G5" s="16">
        <v>549784003</v>
      </c>
      <c r="H5" s="16">
        <v>5729668088.1899996</v>
      </c>
      <c r="I5" s="16">
        <v>5626678546.0699997</v>
      </c>
      <c r="J5" s="16">
        <v>921224522.27999997</v>
      </c>
      <c r="K5" s="16">
        <v>111710697.89</v>
      </c>
      <c r="L5" s="16">
        <v>46034961.399999999</v>
      </c>
      <c r="M5" s="16">
        <v>758925276.30999994</v>
      </c>
      <c r="N5" s="16">
        <v>344480761</v>
      </c>
      <c r="O5" s="16">
        <v>1023347534.76</v>
      </c>
      <c r="P5" s="16">
        <v>6253418807.6599998</v>
      </c>
      <c r="Q5" s="16">
        <v>473109193.95999998</v>
      </c>
      <c r="R5" s="99"/>
      <c r="S5" s="16">
        <v>220557977.49000549</v>
      </c>
      <c r="T5" s="56">
        <v>30335607278.900002</v>
      </c>
      <c r="U5" s="55">
        <v>64610.3</v>
      </c>
      <c r="V5" s="97"/>
      <c r="W5" s="56">
        <v>64610.3</v>
      </c>
      <c r="X5" s="16">
        <v>80407531.420000002</v>
      </c>
      <c r="Y5" s="16">
        <v>2693682.92</v>
      </c>
      <c r="Z5" s="56">
        <v>83101214.340000004</v>
      </c>
    </row>
    <row r="6" spans="1:26" x14ac:dyDescent="0.25">
      <c r="A6" s="91"/>
      <c r="B6" s="3" t="s">
        <v>19</v>
      </c>
      <c r="C6" s="15">
        <v>206881520191.285</v>
      </c>
      <c r="D6" s="16">
        <v>3155000000</v>
      </c>
      <c r="E6" s="16">
        <v>15179526120.9</v>
      </c>
      <c r="F6" s="16">
        <v>9261703403.0599995</v>
      </c>
      <c r="G6" s="16">
        <v>5205989261</v>
      </c>
      <c r="H6" s="16">
        <v>10176730355.43</v>
      </c>
      <c r="I6" s="16">
        <v>11314250074.219999</v>
      </c>
      <c r="J6" s="16">
        <v>19430555616.779999</v>
      </c>
      <c r="K6" s="16">
        <v>14922918926.629999</v>
      </c>
      <c r="L6" s="16">
        <v>2928628148</v>
      </c>
      <c r="M6" s="16">
        <v>6632606430.8500004</v>
      </c>
      <c r="N6" s="16">
        <v>7010928739.3000002</v>
      </c>
      <c r="O6" s="16">
        <v>12173158969.6</v>
      </c>
      <c r="P6" s="16">
        <v>25237098865.439999</v>
      </c>
      <c r="Q6" s="16">
        <v>7820540845.8055</v>
      </c>
      <c r="R6" s="99"/>
      <c r="S6" s="16">
        <v>2898694.6494750977</v>
      </c>
      <c r="T6" s="56">
        <v>150452534451.66501</v>
      </c>
      <c r="U6" s="55">
        <v>6604719449.1599998</v>
      </c>
      <c r="V6" s="97"/>
      <c r="W6" s="56">
        <v>6604719449.1599998</v>
      </c>
      <c r="X6" s="16">
        <v>49824266290.459999</v>
      </c>
      <c r="Y6" s="16">
        <v>0</v>
      </c>
      <c r="Z6" s="56">
        <v>49824266290.459999</v>
      </c>
    </row>
    <row r="7" spans="1:26" x14ac:dyDescent="0.25">
      <c r="A7" s="91"/>
      <c r="B7" s="3" t="s">
        <v>20</v>
      </c>
      <c r="C7" s="15">
        <v>28579074299.737701</v>
      </c>
      <c r="D7" s="16">
        <v>1427428935.8057401</v>
      </c>
      <c r="E7" s="16">
        <v>1036617187.15</v>
      </c>
      <c r="F7" s="16">
        <v>1853551754.8599999</v>
      </c>
      <c r="G7" s="16">
        <v>1079569444</v>
      </c>
      <c r="H7" s="16">
        <v>2312966236.7020001</v>
      </c>
      <c r="I7" s="16">
        <v>9428596899.1299992</v>
      </c>
      <c r="J7" s="16">
        <v>1204349702.9300001</v>
      </c>
      <c r="K7" s="16">
        <v>1664987792.76</v>
      </c>
      <c r="L7" s="16">
        <v>2125665579.73</v>
      </c>
      <c r="M7" s="16">
        <v>68923686.120000005</v>
      </c>
      <c r="N7" s="16">
        <v>59050318.890000001</v>
      </c>
      <c r="O7" s="16">
        <v>1566428875.25</v>
      </c>
      <c r="P7" s="16">
        <v>537191506.32000005</v>
      </c>
      <c r="Q7" s="16">
        <v>1168660299.3</v>
      </c>
      <c r="R7" s="99"/>
      <c r="S7" s="16">
        <v>46945211.33996582</v>
      </c>
      <c r="T7" s="56">
        <v>25580933430.287701</v>
      </c>
      <c r="U7" s="55">
        <v>2412924884.6199999</v>
      </c>
      <c r="V7" s="97"/>
      <c r="W7" s="56">
        <v>2412924884.6199999</v>
      </c>
      <c r="X7" s="16">
        <v>544691065.82000005</v>
      </c>
      <c r="Y7" s="16">
        <v>40524919.009999998</v>
      </c>
      <c r="Z7" s="56">
        <v>585215984.83000004</v>
      </c>
    </row>
    <row r="8" spans="1:26" x14ac:dyDescent="0.25">
      <c r="A8" s="91"/>
      <c r="B8" s="3" t="s">
        <v>21</v>
      </c>
      <c r="C8" s="15">
        <v>1185001191.5699999</v>
      </c>
      <c r="D8" s="16">
        <v>95843926.700000003</v>
      </c>
      <c r="E8" s="16">
        <v>173590096.13999999</v>
      </c>
      <c r="F8" s="16">
        <v>136504361.03</v>
      </c>
      <c r="G8" s="16">
        <v>0</v>
      </c>
      <c r="H8" s="16">
        <v>0</v>
      </c>
      <c r="I8" s="16">
        <v>105999498.37</v>
      </c>
      <c r="J8" s="16">
        <v>124391274.98999999</v>
      </c>
      <c r="K8" s="16">
        <v>0</v>
      </c>
      <c r="L8" s="16">
        <v>750000</v>
      </c>
      <c r="M8" s="16">
        <v>47323888.890000001</v>
      </c>
      <c r="N8" s="16">
        <v>4819752.13</v>
      </c>
      <c r="O8" s="16">
        <v>44688750</v>
      </c>
      <c r="P8" s="16">
        <v>69518852.489999995</v>
      </c>
      <c r="Q8" s="16">
        <v>0</v>
      </c>
      <c r="R8" s="99"/>
      <c r="S8" s="16">
        <v>56982197.049999952</v>
      </c>
      <c r="T8" s="56">
        <v>860412597.78999996</v>
      </c>
      <c r="U8" s="55">
        <v>33937377.020000003</v>
      </c>
      <c r="V8" s="97"/>
      <c r="W8" s="56">
        <v>33937377.020000003</v>
      </c>
      <c r="X8" s="16">
        <v>287131872.55000001</v>
      </c>
      <c r="Y8" s="16">
        <v>3519344.21</v>
      </c>
      <c r="Z8" s="56">
        <v>290651216.75999999</v>
      </c>
    </row>
    <row r="9" spans="1:26" x14ac:dyDescent="0.25">
      <c r="A9" s="91"/>
      <c r="B9" s="3" t="s">
        <v>23</v>
      </c>
      <c r="C9" s="15">
        <v>64142692559.830688</v>
      </c>
      <c r="D9" s="16">
        <v>1315978970.5599594</v>
      </c>
      <c r="E9" s="16">
        <v>3255995494.8529997</v>
      </c>
      <c r="F9" s="16">
        <v>9420059990.3199959</v>
      </c>
      <c r="G9" s="16">
        <v>372925450</v>
      </c>
      <c r="H9" s="16">
        <v>10517003817.423901</v>
      </c>
      <c r="I9" s="16">
        <v>15256592505.659996</v>
      </c>
      <c r="J9" s="16">
        <v>4244778528.6700039</v>
      </c>
      <c r="K9" s="16">
        <v>719020245.26200128</v>
      </c>
      <c r="L9" s="16">
        <v>550186015.1500001</v>
      </c>
      <c r="M9" s="16">
        <v>1623368032.0100005</v>
      </c>
      <c r="N9" s="16">
        <v>4762573.0000004573</v>
      </c>
      <c r="O9" s="16">
        <v>2423714354.0300026</v>
      </c>
      <c r="P9" s="16">
        <v>5293124030.7500057</v>
      </c>
      <c r="Q9" s="16">
        <v>1869813762.0816014</v>
      </c>
      <c r="R9" s="99"/>
      <c r="S9" s="16">
        <v>2227212559.6303253</v>
      </c>
      <c r="T9" s="56">
        <v>59094536329.400688</v>
      </c>
      <c r="U9" s="55">
        <v>133431922.66000125</v>
      </c>
      <c r="V9" s="97"/>
      <c r="W9" s="56">
        <v>133431922.66000125</v>
      </c>
      <c r="X9" s="16">
        <v>1323967154.1700008</v>
      </c>
      <c r="Y9" s="16">
        <v>3590757153.5999975</v>
      </c>
      <c r="Z9" s="56">
        <v>4914724307.7699986</v>
      </c>
    </row>
    <row r="10" spans="1:26" x14ac:dyDescent="0.25">
      <c r="A10" s="91"/>
      <c r="B10" s="49" t="s">
        <v>22</v>
      </c>
      <c r="C10" s="61">
        <v>365849164725.98596</v>
      </c>
      <c r="D10" s="61">
        <v>10243056114.4457</v>
      </c>
      <c r="E10" s="61">
        <v>20823662629.653</v>
      </c>
      <c r="F10" s="61">
        <v>27556566111.439999</v>
      </c>
      <c r="G10" s="61">
        <v>7632709010</v>
      </c>
      <c r="H10" s="61">
        <v>29103360206.002399</v>
      </c>
      <c r="I10" s="61">
        <v>43293617143.32</v>
      </c>
      <c r="J10" s="61">
        <v>27425310935.560001</v>
      </c>
      <c r="K10" s="61">
        <v>18042264441.352001</v>
      </c>
      <c r="L10" s="61">
        <v>7336902190.9899998</v>
      </c>
      <c r="M10" s="61">
        <v>9652874859.9099998</v>
      </c>
      <c r="N10" s="61">
        <v>7504260533.8100004</v>
      </c>
      <c r="O10" s="61">
        <v>17734679857.240002</v>
      </c>
      <c r="P10" s="61">
        <v>40695754088.370003</v>
      </c>
      <c r="Q10" s="61">
        <v>11544448092.5532</v>
      </c>
      <c r="R10" s="99"/>
      <c r="S10" s="50">
        <v>2563625184.6097412</v>
      </c>
      <c r="T10" s="57">
        <v>281153091399.25598</v>
      </c>
      <c r="U10" s="64">
        <v>9249019826</v>
      </c>
      <c r="V10" s="97"/>
      <c r="W10" s="57">
        <v>9249019826</v>
      </c>
      <c r="X10" s="61">
        <v>53328643934.790001</v>
      </c>
      <c r="Y10" s="61">
        <v>22118409565.939999</v>
      </c>
      <c r="Z10" s="57">
        <v>75447053500.729996</v>
      </c>
    </row>
    <row r="11" spans="1:26" x14ac:dyDescent="0.25">
      <c r="A11" s="91">
        <v>2020</v>
      </c>
      <c r="B11" s="3" t="s">
        <v>17</v>
      </c>
      <c r="C11" s="15">
        <v>17351627409.084499</v>
      </c>
      <c r="D11" s="16">
        <v>1692498030.97296</v>
      </c>
      <c r="E11" s="16">
        <v>1176593736.4100001</v>
      </c>
      <c r="F11" s="16">
        <v>366740653.36000001</v>
      </c>
      <c r="G11" s="16">
        <v>589485808</v>
      </c>
      <c r="H11" s="16">
        <v>207253130.452355</v>
      </c>
      <c r="I11" s="16">
        <v>2641262837.9899998</v>
      </c>
      <c r="J11" s="16">
        <v>1122084252.0999999</v>
      </c>
      <c r="K11" s="16">
        <v>2809724709.1199999</v>
      </c>
      <c r="L11" s="16">
        <v>1916275425.05</v>
      </c>
      <c r="M11" s="16">
        <v>465221918.20999998</v>
      </c>
      <c r="N11" s="16">
        <v>110215567.83</v>
      </c>
      <c r="O11" s="16">
        <v>566083906.51999998</v>
      </c>
      <c r="P11" s="16">
        <v>2230333901.0100002</v>
      </c>
      <c r="Q11" s="16">
        <v>614883299.30920005</v>
      </c>
      <c r="R11" s="100"/>
      <c r="S11" s="90"/>
      <c r="T11" s="56">
        <v>16508657176.334499</v>
      </c>
      <c r="U11" s="55">
        <v>148604033.55000001</v>
      </c>
      <c r="V11" s="97"/>
      <c r="W11" s="56">
        <v>148604033.55000001</v>
      </c>
      <c r="X11" s="16">
        <v>694366199.20000005</v>
      </c>
      <c r="Y11" s="90"/>
      <c r="Z11" s="56">
        <v>694366199.20000005</v>
      </c>
    </row>
    <row r="12" spans="1:26" x14ac:dyDescent="0.25">
      <c r="A12" s="91"/>
      <c r="B12" s="3" t="s">
        <v>18</v>
      </c>
      <c r="C12" s="15">
        <v>29738587698.223701</v>
      </c>
      <c r="D12" s="16">
        <v>1605087329.25</v>
      </c>
      <c r="E12" s="16">
        <v>2144556635.0599999</v>
      </c>
      <c r="F12" s="16">
        <v>3841711980.8699999</v>
      </c>
      <c r="G12" s="16">
        <v>811563036</v>
      </c>
      <c r="H12" s="16">
        <v>4014383895.5599999</v>
      </c>
      <c r="I12" s="16">
        <v>2558619367.2125001</v>
      </c>
      <c r="J12" s="16">
        <v>1674846655.95</v>
      </c>
      <c r="K12" s="16">
        <v>37569603.960000001</v>
      </c>
      <c r="L12" s="16">
        <v>10294355.4</v>
      </c>
      <c r="M12" s="16">
        <v>2068062136.02</v>
      </c>
      <c r="N12" s="16">
        <v>327999004</v>
      </c>
      <c r="O12" s="16">
        <v>4230630071.3699999</v>
      </c>
      <c r="P12" s="16">
        <v>5395458809.0612001</v>
      </c>
      <c r="Q12" s="16">
        <v>137766598.15000001</v>
      </c>
      <c r="R12" s="100"/>
      <c r="S12" s="90"/>
      <c r="T12" s="56">
        <v>28858549477.863701</v>
      </c>
      <c r="U12" s="55">
        <v>10986871</v>
      </c>
      <c r="V12" s="97"/>
      <c r="W12" s="56">
        <v>10986871</v>
      </c>
      <c r="X12" s="16">
        <v>869051349.36000001</v>
      </c>
      <c r="Y12" s="90"/>
      <c r="Z12" s="56">
        <v>869051349.36000001</v>
      </c>
    </row>
    <row r="13" spans="1:26" x14ac:dyDescent="0.25">
      <c r="A13" s="91"/>
      <c r="B13" s="3" t="s">
        <v>19</v>
      </c>
      <c r="C13" s="15">
        <v>231268547651.52899</v>
      </c>
      <c r="D13" s="16">
        <v>2989233374.0500002</v>
      </c>
      <c r="E13" s="16">
        <v>18009391763.09</v>
      </c>
      <c r="F13" s="16">
        <v>13707671365.23</v>
      </c>
      <c r="G13" s="16">
        <v>6126159588</v>
      </c>
      <c r="H13" s="16">
        <v>16710532893.771099</v>
      </c>
      <c r="I13" s="16">
        <v>10421333455.530001</v>
      </c>
      <c r="J13" s="16">
        <v>19421763568.900002</v>
      </c>
      <c r="K13" s="16">
        <v>13333818333.98</v>
      </c>
      <c r="L13" s="16">
        <v>2300032876.71</v>
      </c>
      <c r="M13" s="16">
        <v>8376389796.4399996</v>
      </c>
      <c r="N13" s="16">
        <v>7069548184.3699999</v>
      </c>
      <c r="O13" s="16">
        <v>13740391268.67</v>
      </c>
      <c r="P13" s="16">
        <v>31355449495.619999</v>
      </c>
      <c r="Q13" s="16">
        <v>8596687840.3274002</v>
      </c>
      <c r="R13" s="100"/>
      <c r="S13" s="90"/>
      <c r="T13" s="56">
        <v>172158403804.689</v>
      </c>
      <c r="U13" s="55">
        <v>7108000618.8400002</v>
      </c>
      <c r="V13" s="97"/>
      <c r="W13" s="56">
        <v>7108000618.8400002</v>
      </c>
      <c r="X13" s="16">
        <v>52002143228</v>
      </c>
      <c r="Y13" s="90"/>
      <c r="Z13" s="56">
        <v>52002143228</v>
      </c>
    </row>
    <row r="14" spans="1:26" x14ac:dyDescent="0.25">
      <c r="A14" s="91"/>
      <c r="B14" s="3" t="s">
        <v>20</v>
      </c>
      <c r="C14" s="15">
        <v>30643531261.580002</v>
      </c>
      <c r="D14" s="16">
        <v>1989022157.6600001</v>
      </c>
      <c r="E14" s="16">
        <v>2428893263.8200002</v>
      </c>
      <c r="F14" s="16">
        <v>1416556188.8699999</v>
      </c>
      <c r="G14" s="16">
        <v>1291739816</v>
      </c>
      <c r="H14" s="16">
        <v>2370869854.3400002</v>
      </c>
      <c r="I14" s="16">
        <v>9148520341.7800007</v>
      </c>
      <c r="J14" s="16">
        <v>1361214916.9000001</v>
      </c>
      <c r="K14" s="16">
        <v>1592756616.72</v>
      </c>
      <c r="L14" s="16">
        <v>2685418185.52</v>
      </c>
      <c r="M14" s="16">
        <v>61683822.189999998</v>
      </c>
      <c r="N14" s="16">
        <v>28900764.260000002</v>
      </c>
      <c r="O14" s="16">
        <v>1624715122.47</v>
      </c>
      <c r="P14" s="16">
        <v>836499158.84000003</v>
      </c>
      <c r="Q14" s="16">
        <v>853090941.66999996</v>
      </c>
      <c r="R14" s="100"/>
      <c r="S14" s="90"/>
      <c r="T14" s="56">
        <v>27689881151.040001</v>
      </c>
      <c r="U14" s="55">
        <v>2342895964.5500002</v>
      </c>
      <c r="V14" s="97"/>
      <c r="W14" s="56">
        <v>2342895964.5500002</v>
      </c>
      <c r="X14" s="16">
        <v>610754145.99000001</v>
      </c>
      <c r="Y14" s="90"/>
      <c r="Z14" s="56">
        <v>610754145.99000001</v>
      </c>
    </row>
    <row r="15" spans="1:26" x14ac:dyDescent="0.25">
      <c r="A15" s="91"/>
      <c r="B15" s="3" t="s">
        <v>21</v>
      </c>
      <c r="C15" s="15">
        <v>1554471956.75</v>
      </c>
      <c r="D15" s="16">
        <v>83843926.700003296</v>
      </c>
      <c r="E15" s="16">
        <v>360603358.42000002</v>
      </c>
      <c r="F15" s="16">
        <v>113589285</v>
      </c>
      <c r="G15" s="16">
        <v>0</v>
      </c>
      <c r="H15" s="16">
        <v>0</v>
      </c>
      <c r="I15" s="16">
        <v>31837354.829999998</v>
      </c>
      <c r="J15" s="16">
        <v>149272558.44</v>
      </c>
      <c r="K15" s="16">
        <v>0</v>
      </c>
      <c r="L15" s="16">
        <v>28900000</v>
      </c>
      <c r="M15" s="16">
        <v>65413888.890000001</v>
      </c>
      <c r="N15" s="16">
        <v>2596164.38</v>
      </c>
      <c r="O15" s="16">
        <v>34173750</v>
      </c>
      <c r="P15" s="16">
        <v>144057422.47</v>
      </c>
      <c r="Q15" s="16">
        <v>0</v>
      </c>
      <c r="R15" s="100"/>
      <c r="S15" s="90"/>
      <c r="T15" s="56">
        <v>1014287709.13</v>
      </c>
      <c r="U15" s="55">
        <v>28716020.5</v>
      </c>
      <c r="V15" s="97"/>
      <c r="W15" s="56">
        <v>28716020.5</v>
      </c>
      <c r="X15" s="16">
        <v>511468227.12</v>
      </c>
      <c r="Y15" s="90"/>
      <c r="Z15" s="56">
        <v>511468227.12</v>
      </c>
    </row>
    <row r="16" spans="1:26" x14ac:dyDescent="0.25">
      <c r="A16" s="91"/>
      <c r="B16" s="3" t="s">
        <v>24</v>
      </c>
      <c r="C16" s="15">
        <v>71515194151.470825</v>
      </c>
      <c r="D16" s="16">
        <v>1393923550.0099964</v>
      </c>
      <c r="E16" s="16">
        <v>4608377254.9111996</v>
      </c>
      <c r="F16" s="16">
        <v>13297159483.125702</v>
      </c>
      <c r="G16" s="16">
        <v>356398644</v>
      </c>
      <c r="H16" s="16">
        <v>8592584772.9232445</v>
      </c>
      <c r="I16" s="16">
        <v>9934226571.1795044</v>
      </c>
      <c r="J16" s="16">
        <v>2928609642.9035988</v>
      </c>
      <c r="K16" s="16">
        <v>10969676112.928404</v>
      </c>
      <c r="L16" s="16">
        <v>681087119.75999975</v>
      </c>
      <c r="M16" s="16">
        <v>2178429046.8000002</v>
      </c>
      <c r="N16" s="16">
        <v>7514385.0000003418</v>
      </c>
      <c r="O16" s="16">
        <v>6574691683.0699987</v>
      </c>
      <c r="P16" s="16">
        <v>7572505385.270196</v>
      </c>
      <c r="Q16" s="16">
        <v>1691423322.9599991</v>
      </c>
      <c r="R16" s="100"/>
      <c r="S16" s="90"/>
      <c r="T16" s="56">
        <v>70786606974.84082</v>
      </c>
      <c r="U16" s="55">
        <v>177555207.92999935</v>
      </c>
      <c r="V16" s="97"/>
      <c r="W16" s="56">
        <v>177555207.92999935</v>
      </c>
      <c r="X16" s="16">
        <v>551031968.70000517</v>
      </c>
      <c r="Y16" s="90"/>
      <c r="Z16" s="56">
        <v>551031968.70000517</v>
      </c>
    </row>
    <row r="17" spans="1:26" x14ac:dyDescent="0.25">
      <c r="A17" s="91"/>
      <c r="B17" s="49" t="s">
        <v>22</v>
      </c>
      <c r="C17" s="61">
        <v>382071960128.638</v>
      </c>
      <c r="D17" s="61">
        <v>9753608368.6429596</v>
      </c>
      <c r="E17" s="61">
        <v>28728416011.711201</v>
      </c>
      <c r="F17" s="61">
        <v>32743428956.4557</v>
      </c>
      <c r="G17" s="61">
        <v>9175346892</v>
      </c>
      <c r="H17" s="61">
        <v>31895624547.0467</v>
      </c>
      <c r="I17" s="61">
        <v>34735799928.522003</v>
      </c>
      <c r="J17" s="61">
        <v>26657791595.1936</v>
      </c>
      <c r="K17" s="61">
        <v>28743545376.708401</v>
      </c>
      <c r="L17" s="61">
        <v>7622007962.4399996</v>
      </c>
      <c r="M17" s="61">
        <v>13215200608.549999</v>
      </c>
      <c r="N17" s="61">
        <v>7546774069.8400002</v>
      </c>
      <c r="O17" s="61">
        <v>26770685802.099998</v>
      </c>
      <c r="P17" s="61">
        <v>47534304172.2714</v>
      </c>
      <c r="Q17" s="61">
        <v>11893852002.416599</v>
      </c>
      <c r="R17" s="101"/>
      <c r="S17" s="90"/>
      <c r="T17" s="57">
        <v>317016386293.89801</v>
      </c>
      <c r="U17" s="64">
        <v>9816758716.3699989</v>
      </c>
      <c r="V17" s="97"/>
      <c r="W17" s="57">
        <v>9816758716.3699989</v>
      </c>
      <c r="X17" s="61">
        <v>55238815118.370003</v>
      </c>
      <c r="Y17" s="90"/>
      <c r="Z17" s="57">
        <v>55238815118.370003</v>
      </c>
    </row>
    <row r="18" spans="1:26" x14ac:dyDescent="0.25">
      <c r="A18" s="91">
        <v>2021</v>
      </c>
      <c r="B18" s="3" t="s">
        <v>17</v>
      </c>
      <c r="C18" s="15">
        <v>25467970210.860199</v>
      </c>
      <c r="D18" s="16">
        <v>3018630162.4401698</v>
      </c>
      <c r="E18" s="16">
        <v>983102627.27999997</v>
      </c>
      <c r="F18" s="16">
        <v>1089890481.27</v>
      </c>
      <c r="G18" s="16">
        <v>246881713.11000001</v>
      </c>
      <c r="H18" s="16">
        <v>7518283690.7799997</v>
      </c>
      <c r="I18" s="16">
        <v>2482587473.9000001</v>
      </c>
      <c r="J18" s="16">
        <v>372658093.01999998</v>
      </c>
      <c r="K18" s="16">
        <v>815984511.13</v>
      </c>
      <c r="L18" s="16">
        <v>1304525867.99</v>
      </c>
      <c r="M18" s="16">
        <v>588603068.42999995</v>
      </c>
      <c r="N18" s="16">
        <v>33556497.850000001</v>
      </c>
      <c r="O18" s="16">
        <v>550672828.95000005</v>
      </c>
      <c r="P18" s="16">
        <v>3677679018.29</v>
      </c>
      <c r="Q18" s="16">
        <v>1892005899.72</v>
      </c>
      <c r="R18" s="48">
        <v>112837663.68000001</v>
      </c>
      <c r="S18" s="90"/>
      <c r="T18" s="56">
        <v>24687899597.840199</v>
      </c>
      <c r="U18" s="55">
        <v>187528772.46000001</v>
      </c>
      <c r="V18" s="97"/>
      <c r="W18" s="56">
        <v>187528772.46000001</v>
      </c>
      <c r="X18" s="16">
        <v>592541840.56000006</v>
      </c>
      <c r="Y18" s="90"/>
      <c r="Z18" s="56">
        <v>592541840.56000006</v>
      </c>
    </row>
    <row r="19" spans="1:26" x14ac:dyDescent="0.25">
      <c r="A19" s="91"/>
      <c r="B19" s="3" t="s">
        <v>18</v>
      </c>
      <c r="C19" s="15">
        <v>36147689310.737602</v>
      </c>
      <c r="D19" s="16">
        <v>1620597732.9326999</v>
      </c>
      <c r="E19" s="16">
        <v>2954277331.54</v>
      </c>
      <c r="F19" s="16">
        <v>7916884417.9099998</v>
      </c>
      <c r="G19" s="16">
        <v>699479365.75927496</v>
      </c>
      <c r="H19" s="16">
        <v>3919097938.0100002</v>
      </c>
      <c r="I19" s="16">
        <v>966406717.73560095</v>
      </c>
      <c r="J19" s="16">
        <v>1245188185.6400001</v>
      </c>
      <c r="K19" s="16">
        <v>44992670.850000001</v>
      </c>
      <c r="L19" s="16">
        <v>269733483.92000002</v>
      </c>
      <c r="M19" s="16">
        <v>3034329274.7600002</v>
      </c>
      <c r="N19" s="16">
        <v>255426479</v>
      </c>
      <c r="O19" s="16">
        <v>4542517606.3800001</v>
      </c>
      <c r="P19" s="16">
        <v>7556295195.3000002</v>
      </c>
      <c r="Q19" s="16">
        <v>420033779.92000002</v>
      </c>
      <c r="R19" s="48">
        <v>71899652.030000001</v>
      </c>
      <c r="S19" s="90"/>
      <c r="T19" s="56">
        <v>35517159831.687599</v>
      </c>
      <c r="U19" s="55">
        <v>23244522.25</v>
      </c>
      <c r="V19" s="97"/>
      <c r="W19" s="56">
        <v>23244522.25</v>
      </c>
      <c r="X19" s="16">
        <v>607284956.79999995</v>
      </c>
      <c r="Y19" s="90"/>
      <c r="Z19" s="56">
        <v>607284956.79999995</v>
      </c>
    </row>
    <row r="20" spans="1:26" x14ac:dyDescent="0.25">
      <c r="A20" s="91"/>
      <c r="B20" s="3" t="s">
        <v>19</v>
      </c>
      <c r="C20" s="15">
        <v>244578681109.37399</v>
      </c>
      <c r="D20" s="16">
        <v>696983150.53999996</v>
      </c>
      <c r="E20" s="16">
        <v>23609897849</v>
      </c>
      <c r="F20" s="16">
        <v>13341380024.65</v>
      </c>
      <c r="G20" s="16">
        <v>5530567278.0699997</v>
      </c>
      <c r="H20" s="16">
        <v>10198477209.9179</v>
      </c>
      <c r="I20" s="16">
        <v>7951283981.54</v>
      </c>
      <c r="J20" s="16">
        <v>23099131500.060001</v>
      </c>
      <c r="K20" s="16">
        <v>15450665696.49</v>
      </c>
      <c r="L20" s="16">
        <v>2884213146.6799998</v>
      </c>
      <c r="M20" s="16">
        <v>10002589121.389999</v>
      </c>
      <c r="N20" s="16">
        <v>6689706126</v>
      </c>
      <c r="O20" s="16">
        <v>15276852293.389999</v>
      </c>
      <c r="P20" s="16">
        <v>34427982842.760002</v>
      </c>
      <c r="Q20" s="16">
        <v>9147982618.2099991</v>
      </c>
      <c r="R20" s="48">
        <v>4107990561.7463999</v>
      </c>
      <c r="S20" s="90"/>
      <c r="T20" s="56">
        <v>182415703400.444</v>
      </c>
      <c r="U20" s="55">
        <v>6718090185.2700005</v>
      </c>
      <c r="V20" s="97"/>
      <c r="W20" s="56">
        <v>6718090185.2700005</v>
      </c>
      <c r="X20" s="16">
        <v>55444887523.660004</v>
      </c>
      <c r="Y20" s="90"/>
      <c r="Z20" s="56">
        <v>55444887523.660004</v>
      </c>
    </row>
    <row r="21" spans="1:26" x14ac:dyDescent="0.25">
      <c r="A21" s="91"/>
      <c r="B21" s="3" t="s">
        <v>20</v>
      </c>
      <c r="C21" s="15">
        <v>30059771305.030003</v>
      </c>
      <c r="D21" s="16">
        <v>2842827836.77</v>
      </c>
      <c r="E21" s="16">
        <v>2082238100.3199999</v>
      </c>
      <c r="F21" s="16">
        <v>1364402218.1800001</v>
      </c>
      <c r="G21" s="16">
        <v>2902615304.5700002</v>
      </c>
      <c r="H21" s="16">
        <v>1579305650.1199999</v>
      </c>
      <c r="I21" s="16">
        <v>8594654574.2600002</v>
      </c>
      <c r="J21" s="16">
        <v>1119463507.3299999</v>
      </c>
      <c r="K21" s="16">
        <v>98686989.709999993</v>
      </c>
      <c r="L21" s="16">
        <v>2541007247.8200002</v>
      </c>
      <c r="M21" s="16">
        <v>230107187.38</v>
      </c>
      <c r="N21" s="16">
        <v>67564258.890000001</v>
      </c>
      <c r="O21" s="16">
        <v>1847520274.3699999</v>
      </c>
      <c r="P21" s="16">
        <v>1440115387.02</v>
      </c>
      <c r="Q21" s="16">
        <v>616031142.64999998</v>
      </c>
      <c r="R21" s="48">
        <v>111696024.34</v>
      </c>
      <c r="S21" s="90"/>
      <c r="T21" s="56">
        <v>27438235703.73</v>
      </c>
      <c r="U21" s="55">
        <v>2231087923.4699998</v>
      </c>
      <c r="V21" s="97"/>
      <c r="W21" s="56">
        <v>2231087923.4699998</v>
      </c>
      <c r="X21" s="16">
        <v>390447677.83000004</v>
      </c>
      <c r="Y21" s="90"/>
      <c r="Z21" s="56">
        <v>390447677.83000004</v>
      </c>
    </row>
    <row r="22" spans="1:26" x14ac:dyDescent="0.25">
      <c r="A22" s="91"/>
      <c r="B22" s="3" t="s">
        <v>21</v>
      </c>
      <c r="C22" s="15">
        <v>903492340.13</v>
      </c>
      <c r="D22" s="16">
        <v>73200433.549999997</v>
      </c>
      <c r="E22" s="16">
        <v>0</v>
      </c>
      <c r="F22" s="16">
        <v>89391247.409999996</v>
      </c>
      <c r="G22" s="16">
        <v>0</v>
      </c>
      <c r="H22" s="16">
        <v>0</v>
      </c>
      <c r="I22" s="16">
        <v>3821458.2099999799</v>
      </c>
      <c r="J22" s="16">
        <v>85107261.569999993</v>
      </c>
      <c r="K22" s="16">
        <v>0</v>
      </c>
      <c r="L22" s="16">
        <v>22100000</v>
      </c>
      <c r="M22" s="16">
        <v>62520555.609999999</v>
      </c>
      <c r="N22" s="16">
        <v>756164.38</v>
      </c>
      <c r="O22" s="16">
        <v>39603205.469999999</v>
      </c>
      <c r="P22" s="16">
        <v>92012601.260000005</v>
      </c>
      <c r="Q22" s="16">
        <v>0</v>
      </c>
      <c r="R22" s="48">
        <v>837209.91</v>
      </c>
      <c r="S22" s="90"/>
      <c r="T22" s="56">
        <v>469350137.37</v>
      </c>
      <c r="U22" s="55">
        <v>12009287.720000001</v>
      </c>
      <c r="V22" s="97"/>
      <c r="W22" s="56">
        <v>12009287.720000001</v>
      </c>
      <c r="X22" s="16">
        <v>422132915.03999996</v>
      </c>
      <c r="Y22" s="90"/>
      <c r="Z22" s="56">
        <v>422132915.03999996</v>
      </c>
    </row>
    <row r="23" spans="1:26" x14ac:dyDescent="0.25">
      <c r="A23" s="91"/>
      <c r="B23" s="3" t="s">
        <v>23</v>
      </c>
      <c r="C23" s="15">
        <v>88265037848.563187</v>
      </c>
      <c r="D23" s="16">
        <v>1583745572.7460096</v>
      </c>
      <c r="E23" s="16">
        <v>4408559180.5240021</v>
      </c>
      <c r="F23" s="16">
        <v>22636631133.800007</v>
      </c>
      <c r="G23" s="16">
        <v>1124230081.6701236</v>
      </c>
      <c r="H23" s="16">
        <v>5709572386.6774015</v>
      </c>
      <c r="I23" s="16">
        <v>17048116705.090002</v>
      </c>
      <c r="J23" s="16">
        <v>2876380668.3700004</v>
      </c>
      <c r="K23" s="16">
        <v>5210737938.1836023</v>
      </c>
      <c r="L23" s="16">
        <v>589866645.35000038</v>
      </c>
      <c r="M23" s="16">
        <v>2462853094.6799998</v>
      </c>
      <c r="N23" s="16">
        <v>8537119.9999995027</v>
      </c>
      <c r="O23" s="16">
        <v>8199848840.2405968</v>
      </c>
      <c r="P23" s="16">
        <v>11789816781.914694</v>
      </c>
      <c r="Q23" s="16">
        <v>3007874724.6370006</v>
      </c>
      <c r="R23" s="48">
        <v>1073613552.1800004</v>
      </c>
      <c r="S23" s="90"/>
      <c r="T23" s="56">
        <v>87730384426.063187</v>
      </c>
      <c r="U23" s="55">
        <v>147423375.15000036</v>
      </c>
      <c r="V23" s="97"/>
      <c r="W23" s="56">
        <v>147423375.15000036</v>
      </c>
      <c r="X23" s="16">
        <v>387230047.35000122</v>
      </c>
      <c r="Y23" s="90"/>
      <c r="Z23" s="56">
        <v>387230047.35000122</v>
      </c>
    </row>
    <row r="24" spans="1:26" x14ac:dyDescent="0.25">
      <c r="A24" s="91"/>
      <c r="B24" s="49" t="s">
        <v>22</v>
      </c>
      <c r="C24" s="61">
        <v>425422642124.69501</v>
      </c>
      <c r="D24" s="61">
        <v>9835984888.9788799</v>
      </c>
      <c r="E24" s="61">
        <v>34038075088.664001</v>
      </c>
      <c r="F24" s="61">
        <v>46438579523.220001</v>
      </c>
      <c r="G24" s="61">
        <v>10503773743.179399</v>
      </c>
      <c r="H24" s="61">
        <v>28924736875.505299</v>
      </c>
      <c r="I24" s="61">
        <v>37046870910.735603</v>
      </c>
      <c r="J24" s="61">
        <v>28797929215.990002</v>
      </c>
      <c r="K24" s="61">
        <v>21621067806.363602</v>
      </c>
      <c r="L24" s="61">
        <v>7611446391.7600002</v>
      </c>
      <c r="M24" s="61">
        <v>16381002302.25</v>
      </c>
      <c r="N24" s="61">
        <v>7055546646.1199999</v>
      </c>
      <c r="O24" s="61">
        <v>30457015048.800598</v>
      </c>
      <c r="P24" s="61">
        <v>58983901826.544701</v>
      </c>
      <c r="Q24" s="61">
        <v>15083928165.136999</v>
      </c>
      <c r="R24" s="63">
        <v>5478874663.8864002</v>
      </c>
      <c r="S24" s="90"/>
      <c r="T24" s="57">
        <v>358258733097.13501</v>
      </c>
      <c r="U24" s="64">
        <v>9319384066.3199997</v>
      </c>
      <c r="V24" s="98"/>
      <c r="W24" s="57">
        <v>9319384066.3199997</v>
      </c>
      <c r="X24" s="61">
        <v>57844524961.240005</v>
      </c>
      <c r="Y24" s="90"/>
      <c r="Z24" s="57">
        <v>57844524961.240005</v>
      </c>
    </row>
    <row r="25" spans="1:26" x14ac:dyDescent="0.25">
      <c r="A25" s="91">
        <v>2022</v>
      </c>
      <c r="B25" s="3" t="s">
        <v>17</v>
      </c>
      <c r="C25" s="15">
        <v>21933240452.209602</v>
      </c>
      <c r="D25" s="17">
        <v>485033100.749125</v>
      </c>
      <c r="E25" s="17">
        <v>814416593.63999999</v>
      </c>
      <c r="F25" s="17">
        <v>860396748.99000001</v>
      </c>
      <c r="G25" s="17">
        <v>244287942.99000001</v>
      </c>
      <c r="H25" s="17">
        <v>2780100953.796</v>
      </c>
      <c r="I25" s="17">
        <v>2229129022.6399999</v>
      </c>
      <c r="J25" s="17">
        <v>1880259934.3044901</v>
      </c>
      <c r="K25" s="17">
        <v>897628617.41999996</v>
      </c>
      <c r="L25" s="17">
        <v>184730490.96000001</v>
      </c>
      <c r="M25" s="17">
        <v>750459741.52999997</v>
      </c>
      <c r="N25" s="17">
        <v>1756121207.3699999</v>
      </c>
      <c r="O25" s="17">
        <v>824369575.67999995</v>
      </c>
      <c r="P25" s="17">
        <v>1037665219.6900001</v>
      </c>
      <c r="Q25" s="17">
        <v>4035323289.0999999</v>
      </c>
      <c r="R25" s="54">
        <v>267439987.06</v>
      </c>
      <c r="S25" s="90"/>
      <c r="T25" s="58">
        <v>19047362425.919601</v>
      </c>
      <c r="U25" s="55">
        <v>1471668397.52</v>
      </c>
      <c r="V25" s="16">
        <v>102687835.29000001</v>
      </c>
      <c r="W25" s="56">
        <v>1574356232.8099999</v>
      </c>
      <c r="X25" s="16">
        <v>1311521793.4799998</v>
      </c>
      <c r="Y25" s="90"/>
      <c r="Z25" s="56">
        <v>1311521793.4799998</v>
      </c>
    </row>
    <row r="26" spans="1:26" x14ac:dyDescent="0.25">
      <c r="A26" s="91"/>
      <c r="B26" s="3" t="s">
        <v>18</v>
      </c>
      <c r="C26" s="15">
        <v>47596479328.989998</v>
      </c>
      <c r="D26" s="17">
        <v>2862732376.7674999</v>
      </c>
      <c r="E26" s="17">
        <v>5638402958.4700003</v>
      </c>
      <c r="F26" s="17">
        <v>5015548083.9099998</v>
      </c>
      <c r="G26" s="17">
        <v>1235712405.5</v>
      </c>
      <c r="H26" s="17">
        <v>5445925340.2600002</v>
      </c>
      <c r="I26" s="17">
        <v>2365557680.46</v>
      </c>
      <c r="J26" s="17">
        <v>3176927610.1500001</v>
      </c>
      <c r="K26" s="17">
        <v>0</v>
      </c>
      <c r="L26" s="17">
        <v>385789137.19999999</v>
      </c>
      <c r="M26" s="17">
        <v>4062534942.04</v>
      </c>
      <c r="N26" s="17">
        <v>336002252</v>
      </c>
      <c r="O26" s="17">
        <v>6570551943.0600004</v>
      </c>
      <c r="P26" s="17">
        <v>8459491881.2600002</v>
      </c>
      <c r="Q26" s="17">
        <v>888831966.50250006</v>
      </c>
      <c r="R26" s="54">
        <v>672789355.15999997</v>
      </c>
      <c r="S26" s="90"/>
      <c r="T26" s="58">
        <v>47116797932.739998</v>
      </c>
      <c r="U26" s="55">
        <v>87524833.879999995</v>
      </c>
      <c r="V26" s="16">
        <v>0</v>
      </c>
      <c r="W26" s="56">
        <v>87524833.879999995</v>
      </c>
      <c r="X26" s="16">
        <v>392156562.37</v>
      </c>
      <c r="Y26" s="90"/>
      <c r="Z26" s="56">
        <v>392156562.37</v>
      </c>
    </row>
    <row r="27" spans="1:26" x14ac:dyDescent="0.25">
      <c r="A27" s="91"/>
      <c r="B27" s="3" t="s">
        <v>19</v>
      </c>
      <c r="C27" s="15">
        <v>282144404368.612</v>
      </c>
      <c r="D27" s="17">
        <v>3325589338.02</v>
      </c>
      <c r="E27" s="17">
        <v>24657502505.75</v>
      </c>
      <c r="F27" s="17">
        <v>14794368779.5</v>
      </c>
      <c r="G27" s="17">
        <v>5987172433.9099998</v>
      </c>
      <c r="H27" s="17">
        <v>24769788696.037998</v>
      </c>
      <c r="I27" s="17">
        <v>7421335238.3100004</v>
      </c>
      <c r="J27" s="17">
        <v>22431412326.432899</v>
      </c>
      <c r="K27" s="17">
        <v>16344144899.950001</v>
      </c>
      <c r="L27" s="17">
        <v>3937323128.0795202</v>
      </c>
      <c r="M27" s="17">
        <v>11582696671.522301</v>
      </c>
      <c r="N27" s="17">
        <v>4682128139.6800003</v>
      </c>
      <c r="O27" s="17">
        <v>16796794517.92</v>
      </c>
      <c r="P27" s="17">
        <v>38873607451.470001</v>
      </c>
      <c r="Q27" s="17">
        <v>13421141902.5389</v>
      </c>
      <c r="R27" s="54">
        <v>3661883543.0799999</v>
      </c>
      <c r="S27" s="90"/>
      <c r="T27" s="58">
        <v>212686889572.202</v>
      </c>
      <c r="U27" s="55">
        <v>6374405776.25</v>
      </c>
      <c r="V27" s="16">
        <v>6186385551.8199997</v>
      </c>
      <c r="W27" s="56">
        <v>12560791328.07</v>
      </c>
      <c r="X27" s="16">
        <v>56896723468.339996</v>
      </c>
      <c r="Y27" s="90"/>
      <c r="Z27" s="56">
        <v>56896723468.339996</v>
      </c>
    </row>
    <row r="28" spans="1:26" x14ac:dyDescent="0.25">
      <c r="A28" s="91"/>
      <c r="B28" s="3" t="s">
        <v>20</v>
      </c>
      <c r="C28" s="15">
        <v>27817759276.190498</v>
      </c>
      <c r="D28" s="17">
        <v>2879357034.4499998</v>
      </c>
      <c r="E28" s="17">
        <v>405607967.13</v>
      </c>
      <c r="F28" s="17">
        <v>1323719567.3199999</v>
      </c>
      <c r="G28" s="17">
        <v>4010566986.8400002</v>
      </c>
      <c r="H28" s="17">
        <v>1840940073.2</v>
      </c>
      <c r="I28" s="17">
        <v>8608750053.4599991</v>
      </c>
      <c r="J28" s="17">
        <v>995424305.39999998</v>
      </c>
      <c r="K28" s="17">
        <v>110415708.38</v>
      </c>
      <c r="L28" s="17">
        <v>2389378676.6104798</v>
      </c>
      <c r="M28" s="17">
        <v>207313287.52000001</v>
      </c>
      <c r="N28" s="17">
        <v>48371717.450000003</v>
      </c>
      <c r="O28" s="17">
        <v>1910239799.4100001</v>
      </c>
      <c r="P28" s="17">
        <v>1792575949.6300001</v>
      </c>
      <c r="Q28" s="17">
        <v>259223737.68000001</v>
      </c>
      <c r="R28" s="54">
        <v>478545305.62</v>
      </c>
      <c r="S28" s="90"/>
      <c r="T28" s="58">
        <v>27260430170.100498</v>
      </c>
      <c r="U28" s="55">
        <v>61508015</v>
      </c>
      <c r="V28" s="16">
        <v>29873056.390000001</v>
      </c>
      <c r="W28" s="56">
        <v>91381071.390000001</v>
      </c>
      <c r="X28" s="16">
        <v>465948034.69999999</v>
      </c>
      <c r="Y28" s="90"/>
      <c r="Z28" s="56">
        <v>465948034.69999999</v>
      </c>
    </row>
    <row r="29" spans="1:26" x14ac:dyDescent="0.25">
      <c r="A29" s="91"/>
      <c r="B29" s="3" t="s">
        <v>21</v>
      </c>
      <c r="C29" s="15">
        <v>2321736214.1400003</v>
      </c>
      <c r="D29" s="17">
        <v>63460908.299999997</v>
      </c>
      <c r="E29" s="17">
        <v>0</v>
      </c>
      <c r="F29" s="17">
        <v>53309876.469999999</v>
      </c>
      <c r="G29" s="17">
        <v>0</v>
      </c>
      <c r="H29" s="17">
        <v>0</v>
      </c>
      <c r="I29" s="17">
        <v>1364971453.0999999</v>
      </c>
      <c r="J29" s="17">
        <v>63750899.130000003</v>
      </c>
      <c r="K29" s="17">
        <v>0</v>
      </c>
      <c r="L29" s="17">
        <v>15300000</v>
      </c>
      <c r="M29" s="17">
        <v>49904861.299999997</v>
      </c>
      <c r="N29" s="17">
        <v>0</v>
      </c>
      <c r="O29" s="17">
        <v>202368761.03999999</v>
      </c>
      <c r="P29" s="17">
        <v>164173917.49000001</v>
      </c>
      <c r="Q29" s="17">
        <v>0</v>
      </c>
      <c r="R29" s="54">
        <v>13876241.1</v>
      </c>
      <c r="S29" s="90"/>
      <c r="T29" s="58">
        <v>1991116917.9300001</v>
      </c>
      <c r="U29" s="55">
        <v>4696693.4000000004</v>
      </c>
      <c r="V29" s="16">
        <v>0</v>
      </c>
      <c r="W29" s="56">
        <v>4696693.4000000004</v>
      </c>
      <c r="X29" s="16">
        <v>325922602.81</v>
      </c>
      <c r="Y29" s="90"/>
      <c r="Z29" s="56">
        <v>325922602.81</v>
      </c>
    </row>
    <row r="30" spans="1:26" x14ac:dyDescent="0.25">
      <c r="A30" s="91"/>
      <c r="B30" s="3" t="s">
        <v>23</v>
      </c>
      <c r="C30" s="15">
        <v>93039959753.809906</v>
      </c>
      <c r="D30" s="16">
        <v>1383900053.9745753</v>
      </c>
      <c r="E30" s="16">
        <v>4345302596.1076021</v>
      </c>
      <c r="F30" s="16">
        <v>9621995448.4924984</v>
      </c>
      <c r="G30" s="16">
        <v>1670092734.6702995</v>
      </c>
      <c r="H30" s="16">
        <v>6153454857.9100046</v>
      </c>
      <c r="I30" s="16">
        <v>15493183628.890001</v>
      </c>
      <c r="J30" s="16">
        <v>4265533884.8033094</v>
      </c>
      <c r="K30" s="16">
        <v>2710069082.1853991</v>
      </c>
      <c r="L30" s="16">
        <v>740488263.75000048</v>
      </c>
      <c r="M30" s="16">
        <v>3541338647.3800006</v>
      </c>
      <c r="N30" s="16">
        <v>12952114.999999806</v>
      </c>
      <c r="O30" s="16">
        <v>9748412180.2760983</v>
      </c>
      <c r="P30" s="16">
        <v>23228320907.919998</v>
      </c>
      <c r="Q30" s="16">
        <v>5307338523.6900005</v>
      </c>
      <c r="R30" s="48">
        <v>1893336265.7500005</v>
      </c>
      <c r="S30" s="90"/>
      <c r="T30" s="56">
        <v>90115719190.799927</v>
      </c>
      <c r="U30" s="55">
        <v>1987061780.1499982</v>
      </c>
      <c r="V30" s="16">
        <v>32670450.000000343</v>
      </c>
      <c r="W30" s="56">
        <v>2019732230.1499984</v>
      </c>
      <c r="X30" s="16">
        <v>904508332.8599875</v>
      </c>
      <c r="Y30" s="90"/>
      <c r="Z30" s="56">
        <v>904508332.8599875</v>
      </c>
    </row>
    <row r="31" spans="1:26" x14ac:dyDescent="0.25">
      <c r="A31" s="91"/>
      <c r="B31" s="49" t="s">
        <v>22</v>
      </c>
      <c r="C31" s="61">
        <v>474853579393.95203</v>
      </c>
      <c r="D31" s="61">
        <v>11000072812.2612</v>
      </c>
      <c r="E31" s="61">
        <v>35861232621.097603</v>
      </c>
      <c r="F31" s="61">
        <v>31669338504.682499</v>
      </c>
      <c r="G31" s="61">
        <v>13147832503.910299</v>
      </c>
      <c r="H31" s="61">
        <v>40990209921.204002</v>
      </c>
      <c r="I31" s="61">
        <v>37482927076.860001</v>
      </c>
      <c r="J31" s="61">
        <v>32813308960.220699</v>
      </c>
      <c r="K31" s="61">
        <v>20062258307.935398</v>
      </c>
      <c r="L31" s="61">
        <v>7653009696.6000004</v>
      </c>
      <c r="M31" s="61">
        <v>20194248151.292301</v>
      </c>
      <c r="N31" s="61">
        <v>6835575431.5</v>
      </c>
      <c r="O31" s="61">
        <v>36052736777.386101</v>
      </c>
      <c r="P31" s="61">
        <v>73555835327.460007</v>
      </c>
      <c r="Q31" s="61">
        <v>23911859419.511398</v>
      </c>
      <c r="R31" s="63">
        <v>6987870697.7700005</v>
      </c>
      <c r="S31" s="90"/>
      <c r="T31" s="57">
        <v>398218316209.69202</v>
      </c>
      <c r="U31" s="64">
        <v>9986865496.1999989</v>
      </c>
      <c r="V31" s="50">
        <v>6351616893.5</v>
      </c>
      <c r="W31" s="57">
        <v>16338482389.699999</v>
      </c>
      <c r="X31" s="61">
        <v>60296780794.55999</v>
      </c>
      <c r="Y31" s="90"/>
      <c r="Z31" s="57">
        <v>60296780794.55999</v>
      </c>
    </row>
    <row r="32" spans="1:26" x14ac:dyDescent="0.25">
      <c r="A32" s="91">
        <v>2023</v>
      </c>
      <c r="B32" s="3" t="s">
        <v>17</v>
      </c>
      <c r="C32" s="15">
        <f>+T32+W32+Z32</f>
        <v>28414313679.0826</v>
      </c>
      <c r="D32" s="17">
        <v>377899619.48000002</v>
      </c>
      <c r="E32" s="17">
        <v>4226868949.3499999</v>
      </c>
      <c r="F32" s="17">
        <v>247376959.36000001</v>
      </c>
      <c r="G32" s="17">
        <v>420638039.010001</v>
      </c>
      <c r="H32" s="17">
        <v>2605617046.5068998</v>
      </c>
      <c r="I32" s="17">
        <v>4855669054.5600004</v>
      </c>
      <c r="J32" s="17">
        <v>212118356.56999999</v>
      </c>
      <c r="K32" s="17">
        <v>484614134.8477</v>
      </c>
      <c r="L32" s="17">
        <v>581427462.03129804</v>
      </c>
      <c r="M32" s="17">
        <v>2048909049.9100001</v>
      </c>
      <c r="N32" s="17">
        <v>152626550.22999999</v>
      </c>
      <c r="O32" s="17">
        <v>2254973553.6199999</v>
      </c>
      <c r="P32" s="17">
        <v>618769159.11000001</v>
      </c>
      <c r="Q32" s="17">
        <v>6767163660.4967003</v>
      </c>
      <c r="R32" s="54">
        <v>573052243.84000003</v>
      </c>
      <c r="S32" s="90"/>
      <c r="T32" s="59">
        <f>+SUM(D32:R32)</f>
        <v>26427723838.9226</v>
      </c>
      <c r="U32" s="53">
        <v>226130985.74000001</v>
      </c>
      <c r="V32" s="53">
        <v>254251536.12</v>
      </c>
      <c r="W32" s="59">
        <v>480382521.86000001</v>
      </c>
      <c r="X32" s="53">
        <v>1506207318.3</v>
      </c>
      <c r="Y32" s="90"/>
      <c r="Z32" s="59">
        <v>1506207318.3</v>
      </c>
    </row>
    <row r="33" spans="1:26" x14ac:dyDescent="0.25">
      <c r="A33" s="91"/>
      <c r="B33" s="3" t="s">
        <v>18</v>
      </c>
      <c r="C33" s="15">
        <f t="shared" ref="C33:C35" si="0">+T33+W33+Z33</f>
        <v>37780591336.063499</v>
      </c>
      <c r="D33" s="17">
        <v>666966070.24380004</v>
      </c>
      <c r="E33" s="17">
        <v>3836634230.2399998</v>
      </c>
      <c r="F33" s="17">
        <v>3499083331.9699998</v>
      </c>
      <c r="G33" s="17">
        <v>1910376230.8136599</v>
      </c>
      <c r="H33" s="17">
        <v>4081840012.6199999</v>
      </c>
      <c r="I33" s="17">
        <v>1797459970.5799999</v>
      </c>
      <c r="J33" s="17">
        <v>529049600.8743</v>
      </c>
      <c r="K33" s="17">
        <v>21091327.48</v>
      </c>
      <c r="L33" s="17">
        <v>988176856.87</v>
      </c>
      <c r="M33" s="17">
        <v>3930359407.4345002</v>
      </c>
      <c r="N33" s="17">
        <v>681702154</v>
      </c>
      <c r="O33" s="17">
        <v>2767271196.46</v>
      </c>
      <c r="P33" s="17">
        <v>4022092169.2800002</v>
      </c>
      <c r="Q33" s="17">
        <v>5681628488.1705399</v>
      </c>
      <c r="R33" s="54">
        <v>550818066.42669499</v>
      </c>
      <c r="S33" s="90"/>
      <c r="T33" s="59">
        <f t="shared" ref="T33:T37" si="1">+SUM(D33:R33)</f>
        <v>34964549113.463493</v>
      </c>
      <c r="U33" s="53">
        <v>67364174.549999997</v>
      </c>
      <c r="V33" s="53">
        <v>3750000</v>
      </c>
      <c r="W33" s="59">
        <v>71114174.549999997</v>
      </c>
      <c r="X33" s="53">
        <v>2744928048.0500002</v>
      </c>
      <c r="Y33" s="90"/>
      <c r="Z33" s="59">
        <v>2744928048.0500002</v>
      </c>
    </row>
    <row r="34" spans="1:26" x14ac:dyDescent="0.25">
      <c r="A34" s="91"/>
      <c r="B34" s="3" t="s">
        <v>19</v>
      </c>
      <c r="C34" s="15">
        <f t="shared" si="0"/>
        <v>333500159523.75159</v>
      </c>
      <c r="D34" s="17">
        <v>6216212355.39396</v>
      </c>
      <c r="E34" s="17">
        <v>24732264387.709999</v>
      </c>
      <c r="F34" s="17">
        <v>18690510383.259998</v>
      </c>
      <c r="G34" s="17">
        <v>7274315232.1002998</v>
      </c>
      <c r="H34" s="17">
        <v>31726519338.756901</v>
      </c>
      <c r="I34" s="17">
        <v>9557457894.5799999</v>
      </c>
      <c r="J34" s="17">
        <v>30078974398.220001</v>
      </c>
      <c r="K34" s="17">
        <v>19627167956.060001</v>
      </c>
      <c r="L34" s="17">
        <v>3338068464.0700002</v>
      </c>
      <c r="M34" s="17">
        <v>14612484084.835501</v>
      </c>
      <c r="N34" s="17">
        <v>6636975060.2399998</v>
      </c>
      <c r="O34" s="17">
        <v>20956390190.98</v>
      </c>
      <c r="P34" s="17">
        <v>49697257479.230003</v>
      </c>
      <c r="Q34" s="17">
        <v>13812469587.794901</v>
      </c>
      <c r="R34" s="54">
        <v>2885314358.46</v>
      </c>
      <c r="S34" s="90"/>
      <c r="T34" s="59">
        <f t="shared" si="1"/>
        <v>259842381171.69156</v>
      </c>
      <c r="U34" s="53">
        <v>7453468894.2799997</v>
      </c>
      <c r="V34" s="53">
        <v>6192506856.3199997</v>
      </c>
      <c r="W34" s="59">
        <v>13645975750.6</v>
      </c>
      <c r="X34" s="53">
        <v>60011802601.459999</v>
      </c>
      <c r="Y34" s="90"/>
      <c r="Z34" s="59">
        <v>60011802601.459999</v>
      </c>
    </row>
    <row r="35" spans="1:26" x14ac:dyDescent="0.25">
      <c r="A35" s="91"/>
      <c r="B35" s="3" t="s">
        <v>20</v>
      </c>
      <c r="C35" s="15">
        <f t="shared" si="0"/>
        <v>36387111142.381905</v>
      </c>
      <c r="D35" s="17">
        <v>4054291232.6999998</v>
      </c>
      <c r="E35" s="17">
        <v>622758343.97000003</v>
      </c>
      <c r="F35" s="17">
        <v>2489682004.0999999</v>
      </c>
      <c r="G35" s="17">
        <v>4361775936.5</v>
      </c>
      <c r="H35" s="17">
        <v>3012132275.1900001</v>
      </c>
      <c r="I35" s="17">
        <v>8580690826.8900003</v>
      </c>
      <c r="J35" s="17">
        <v>1095839078.0999999</v>
      </c>
      <c r="K35" s="17">
        <v>93517804.980000004</v>
      </c>
      <c r="L35" s="17">
        <v>2281900261.5219002</v>
      </c>
      <c r="M35" s="17">
        <v>345098563.73000002</v>
      </c>
      <c r="N35" s="17">
        <v>31219180.859999999</v>
      </c>
      <c r="O35" s="17">
        <v>4021282967.8099999</v>
      </c>
      <c r="P35" s="17">
        <v>2161466928.3200002</v>
      </c>
      <c r="Q35" s="17">
        <v>793471735.88</v>
      </c>
      <c r="R35" s="54">
        <v>421682828.43000001</v>
      </c>
      <c r="S35" s="90"/>
      <c r="T35" s="59">
        <f t="shared" si="1"/>
        <v>34366809968.981903</v>
      </c>
      <c r="U35" s="53">
        <v>1772372149.8900001</v>
      </c>
      <c r="V35" s="53">
        <v>33110209.32</v>
      </c>
      <c r="W35" s="59">
        <v>1805482359.21</v>
      </c>
      <c r="X35" s="53">
        <v>214818814.18999994</v>
      </c>
      <c r="Y35" s="90"/>
      <c r="Z35" s="59">
        <v>214818814.18999994</v>
      </c>
    </row>
    <row r="36" spans="1:26" x14ac:dyDescent="0.25">
      <c r="A36" s="91"/>
      <c r="B36" s="3" t="s">
        <v>21</v>
      </c>
      <c r="C36" s="15">
        <f>+T36+W36+Z36</f>
        <v>6907549472.2199993</v>
      </c>
      <c r="D36" s="17">
        <v>51913447.189999998</v>
      </c>
      <c r="E36" s="17">
        <v>2913296454.4699998</v>
      </c>
      <c r="F36" s="17">
        <v>125225112.42</v>
      </c>
      <c r="G36" s="17">
        <v>0</v>
      </c>
      <c r="H36" s="17">
        <v>0</v>
      </c>
      <c r="I36" s="17">
        <v>1373596903.0599999</v>
      </c>
      <c r="J36" s="17">
        <v>55782036.689999998</v>
      </c>
      <c r="K36" s="17">
        <v>156687500</v>
      </c>
      <c r="L36" s="17">
        <v>8500000</v>
      </c>
      <c r="M36" s="17">
        <v>37804861.520000003</v>
      </c>
      <c r="N36" s="17">
        <v>0</v>
      </c>
      <c r="O36" s="17">
        <v>103250656.13</v>
      </c>
      <c r="P36" s="17">
        <v>173444718.56</v>
      </c>
      <c r="Q36" s="17">
        <v>0</v>
      </c>
      <c r="R36" s="54">
        <v>1615460491.49</v>
      </c>
      <c r="S36" s="90"/>
      <c r="T36" s="59">
        <f t="shared" si="1"/>
        <v>6614962181.5299997</v>
      </c>
      <c r="U36" s="53">
        <v>38500000</v>
      </c>
      <c r="V36" s="53">
        <v>0</v>
      </c>
      <c r="W36" s="59">
        <v>38500000</v>
      </c>
      <c r="X36" s="53">
        <v>254087290.69</v>
      </c>
      <c r="Y36" s="90"/>
      <c r="Z36" s="59">
        <v>254087290.69</v>
      </c>
    </row>
    <row r="37" spans="1:26" x14ac:dyDescent="0.25">
      <c r="A37" s="91"/>
      <c r="B37" s="49" t="s">
        <v>22</v>
      </c>
      <c r="C37" s="61">
        <f>+T37+W37+Z37</f>
        <v>551395933499.07471</v>
      </c>
      <c r="D37" s="61">
        <v>14610618285.2684</v>
      </c>
      <c r="E37" s="61">
        <v>44214053264.702202</v>
      </c>
      <c r="F37" s="61">
        <v>32671858428.961498</v>
      </c>
      <c r="G37" s="61">
        <v>16536077132.818001</v>
      </c>
      <c r="H37" s="61">
        <v>49030369948.460999</v>
      </c>
      <c r="I37" s="61">
        <v>35092420651.919998</v>
      </c>
      <c r="J37" s="61">
        <v>35204112906.394302</v>
      </c>
      <c r="K37" s="61">
        <v>21885584373.1292</v>
      </c>
      <c r="L37" s="61">
        <v>8072983821.5353298</v>
      </c>
      <c r="M37" s="61">
        <v>24981734722.07</v>
      </c>
      <c r="N37" s="61">
        <v>7519688090.3299999</v>
      </c>
      <c r="O37" s="61">
        <v>35744089250.220001</v>
      </c>
      <c r="P37" s="61">
        <v>97688025844.767502</v>
      </c>
      <c r="Q37" s="61">
        <v>35707305303.900497</v>
      </c>
      <c r="R37" s="63">
        <v>10075723053.0667</v>
      </c>
      <c r="S37" s="90"/>
      <c r="T37" s="60">
        <f t="shared" si="1"/>
        <v>469034645077.54468</v>
      </c>
      <c r="U37" s="65">
        <v>9908450230.8899994</v>
      </c>
      <c r="V37" s="62">
        <v>6537627265.9399996</v>
      </c>
      <c r="W37" s="60">
        <v>16446077496.83</v>
      </c>
      <c r="X37" s="65">
        <v>65915210924.700005</v>
      </c>
      <c r="Y37" s="90"/>
      <c r="Z37" s="60">
        <v>65915210924.700005</v>
      </c>
    </row>
  </sheetData>
  <mergeCells count="15">
    <mergeCell ref="X2:Z2"/>
    <mergeCell ref="Y11:Y37"/>
    <mergeCell ref="A32:A37"/>
    <mergeCell ref="A25:A31"/>
    <mergeCell ref="S11:S37"/>
    <mergeCell ref="C2:C3"/>
    <mergeCell ref="D2:T2"/>
    <mergeCell ref="U2:W2"/>
    <mergeCell ref="V4:V24"/>
    <mergeCell ref="R4:R17"/>
    <mergeCell ref="A4:A10"/>
    <mergeCell ref="A11:A17"/>
    <mergeCell ref="A18:A24"/>
    <mergeCell ref="B2:B3"/>
    <mergeCell ref="A2:A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89D01-722D-4BD9-9ADE-D63F2AADD546}">
  <dimension ref="A2:ALT58"/>
  <sheetViews>
    <sheetView zoomScaleNormal="100" workbookViewId="0">
      <selection activeCell="D5" sqref="D5"/>
    </sheetView>
  </sheetViews>
  <sheetFormatPr defaultRowHeight="15" x14ac:dyDescent="0.25"/>
  <cols>
    <col min="2" max="2" width="30" style="4" customWidth="1"/>
    <col min="3" max="3" width="18.140625" style="4" customWidth="1"/>
    <col min="4" max="11" width="14" bestFit="1" customWidth="1"/>
    <col min="12" max="12" width="16" customWidth="1"/>
    <col min="13" max="13" width="14" bestFit="1" customWidth="1"/>
    <col min="14" max="14" width="13.140625" bestFit="1" customWidth="1"/>
    <col min="15" max="17" width="14" bestFit="1" customWidth="1"/>
    <col min="18" max="18" width="13.140625" bestFit="1" customWidth="1"/>
    <col min="19" max="19" width="14.5703125" bestFit="1" customWidth="1"/>
    <col min="20" max="20" width="17.5703125" bestFit="1" customWidth="1"/>
    <col min="21" max="22" width="16.5703125" bestFit="1" customWidth="1"/>
    <col min="23" max="23" width="16.42578125" bestFit="1" customWidth="1"/>
    <col min="24" max="24" width="16" customWidth="1"/>
    <col min="25" max="25" width="15.5703125" customWidth="1"/>
    <col min="26" max="26" width="16.85546875" customWidth="1"/>
  </cols>
  <sheetData>
    <row r="2" spans="1:1008" x14ac:dyDescent="0.25">
      <c r="A2" s="140" t="s">
        <v>156</v>
      </c>
      <c r="B2" s="141" t="s">
        <v>157</v>
      </c>
      <c r="C2" s="107" t="s">
        <v>0</v>
      </c>
      <c r="D2" s="94" t="s">
        <v>66</v>
      </c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5"/>
      <c r="U2" s="96" t="s">
        <v>67</v>
      </c>
      <c r="V2" s="96"/>
      <c r="W2" s="96"/>
      <c r="X2" s="89" t="s">
        <v>68</v>
      </c>
      <c r="Y2" s="89"/>
      <c r="Z2" s="89"/>
    </row>
    <row r="3" spans="1:1008" x14ac:dyDescent="0.25">
      <c r="A3" s="140"/>
      <c r="B3" s="141"/>
      <c r="C3" s="107"/>
      <c r="D3" s="11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10</v>
      </c>
      <c r="N3" s="2" t="s">
        <v>11</v>
      </c>
      <c r="O3" s="2" t="s">
        <v>12</v>
      </c>
      <c r="P3" s="2" t="s">
        <v>13</v>
      </c>
      <c r="Q3" s="2" t="s">
        <v>14</v>
      </c>
      <c r="R3" s="2" t="s">
        <v>15</v>
      </c>
      <c r="S3" s="2" t="s">
        <v>70</v>
      </c>
      <c r="T3" s="2" t="s">
        <v>0</v>
      </c>
      <c r="U3" s="10" t="s">
        <v>63</v>
      </c>
      <c r="V3" s="10" t="s">
        <v>64</v>
      </c>
      <c r="W3" s="9" t="s">
        <v>0</v>
      </c>
      <c r="X3" s="8" t="s">
        <v>65</v>
      </c>
      <c r="Y3" s="8" t="s">
        <v>71</v>
      </c>
      <c r="Z3" s="8" t="s">
        <v>0</v>
      </c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</row>
    <row r="4" spans="1:1008" x14ac:dyDescent="0.25">
      <c r="A4" s="102">
        <v>2019</v>
      </c>
      <c r="B4" s="3" t="s">
        <v>26</v>
      </c>
      <c r="C4" s="40">
        <v>16976792677.366001</v>
      </c>
      <c r="D4" s="41">
        <v>0</v>
      </c>
      <c r="E4" s="41">
        <v>699938144.53999996</v>
      </c>
      <c r="F4" s="41">
        <v>4844542751.4499998</v>
      </c>
      <c r="G4" s="41">
        <v>0</v>
      </c>
      <c r="H4" s="41">
        <v>3629041565.8460002</v>
      </c>
      <c r="I4" s="41">
        <v>2919321342.04</v>
      </c>
      <c r="J4" s="41">
        <v>1659026703.78</v>
      </c>
      <c r="K4" s="41">
        <v>29822894.550000001</v>
      </c>
      <c r="L4" s="41">
        <v>0</v>
      </c>
      <c r="M4" s="41">
        <v>625154182.85000002</v>
      </c>
      <c r="N4" s="41">
        <v>0</v>
      </c>
      <c r="O4" s="41">
        <v>211672111.90000001</v>
      </c>
      <c r="P4" s="41">
        <v>1850516749.01</v>
      </c>
      <c r="Q4" s="41">
        <v>41879484.649999999</v>
      </c>
      <c r="R4" s="41"/>
      <c r="S4" s="41">
        <v>68669248.990001678</v>
      </c>
      <c r="T4" s="41">
        <v>16579585179.606001</v>
      </c>
      <c r="U4" s="41">
        <v>10261340.639999999</v>
      </c>
      <c r="V4" s="41"/>
      <c r="W4" s="42">
        <v>10261340.639999999</v>
      </c>
      <c r="X4" s="41">
        <v>386946157.12</v>
      </c>
      <c r="Y4" s="41">
        <v>0</v>
      </c>
      <c r="Z4" s="41">
        <v>386946157.12</v>
      </c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</row>
    <row r="5" spans="1:1008" x14ac:dyDescent="0.25">
      <c r="A5" s="102"/>
      <c r="B5" s="3" t="s">
        <v>27</v>
      </c>
      <c r="C5" s="40">
        <v>4518169339.2700005</v>
      </c>
      <c r="D5" s="41">
        <v>0</v>
      </c>
      <c r="E5" s="41">
        <v>109277550.88</v>
      </c>
      <c r="F5" s="41">
        <v>559248921.54999995</v>
      </c>
      <c r="G5" s="41">
        <v>0</v>
      </c>
      <c r="H5" s="41">
        <v>338837221.64999998</v>
      </c>
      <c r="I5" s="41">
        <v>1988284080.2</v>
      </c>
      <c r="J5" s="41">
        <v>481121201.94999999</v>
      </c>
      <c r="K5" s="41">
        <v>383489067.54000002</v>
      </c>
      <c r="L5" s="41">
        <v>110769769</v>
      </c>
      <c r="M5" s="41">
        <v>14226003.09</v>
      </c>
      <c r="N5" s="41">
        <v>60375</v>
      </c>
      <c r="O5" s="41">
        <v>11841345.1</v>
      </c>
      <c r="P5" s="41">
        <v>0</v>
      </c>
      <c r="Q5" s="41">
        <v>62938421.829999998</v>
      </c>
      <c r="R5" s="41"/>
      <c r="S5" s="41">
        <v>18146452.130000591</v>
      </c>
      <c r="T5" s="41">
        <v>4078240409.9200001</v>
      </c>
      <c r="U5" s="41">
        <v>16905626.599999998</v>
      </c>
      <c r="V5" s="41"/>
      <c r="W5" s="42">
        <v>16905626.599999998</v>
      </c>
      <c r="X5" s="41">
        <v>107808400</v>
      </c>
      <c r="Y5" s="41">
        <v>315214902.75</v>
      </c>
      <c r="Z5" s="41">
        <v>423023302.75</v>
      </c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</row>
    <row r="6" spans="1:1008" x14ac:dyDescent="0.25">
      <c r="A6" s="102"/>
      <c r="B6" s="3" t="s">
        <v>129</v>
      </c>
      <c r="C6" s="40">
        <v>86457969504.132294</v>
      </c>
      <c r="D6" s="41">
        <v>2541987816.4099998</v>
      </c>
      <c r="E6" s="41">
        <v>4875238230.7440004</v>
      </c>
      <c r="F6" s="41">
        <v>10147528956.68</v>
      </c>
      <c r="G6" s="41">
        <v>852505445.00182104</v>
      </c>
      <c r="H6" s="41">
        <v>14576657809.080999</v>
      </c>
      <c r="I6" s="41">
        <v>15038884683.26</v>
      </c>
      <c r="J6" s="41">
        <v>9148816915.4899998</v>
      </c>
      <c r="K6" s="41">
        <v>3478898973.5700002</v>
      </c>
      <c r="L6" s="41">
        <v>384136729</v>
      </c>
      <c r="M6" s="41">
        <v>2203801673.77</v>
      </c>
      <c r="N6" s="41">
        <v>298446869.67000002</v>
      </c>
      <c r="O6" s="41">
        <v>6270833707.7399998</v>
      </c>
      <c r="P6" s="41">
        <v>12834045975.780001</v>
      </c>
      <c r="Q6" s="41">
        <v>3577813719.9255099</v>
      </c>
      <c r="R6" s="41"/>
      <c r="S6" s="41">
        <v>228371998.00997925</v>
      </c>
      <c r="T6" s="41">
        <v>86457969504.132294</v>
      </c>
      <c r="U6" s="41"/>
      <c r="V6" s="41"/>
      <c r="W6" s="42"/>
      <c r="X6" s="41"/>
      <c r="Y6" s="41"/>
      <c r="Z6" s="4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</row>
    <row r="7" spans="1:1008" x14ac:dyDescent="0.25">
      <c r="A7" s="102"/>
      <c r="B7" s="3" t="s">
        <v>28</v>
      </c>
      <c r="C7" s="40">
        <v>12891766542.8799</v>
      </c>
      <c r="D7" s="41">
        <v>189276377.01866701</v>
      </c>
      <c r="E7" s="41">
        <v>1082321596.6300001</v>
      </c>
      <c r="F7" s="41">
        <v>924263344.34000003</v>
      </c>
      <c r="G7" s="41">
        <v>800128817.00212002</v>
      </c>
      <c r="H7" s="41">
        <v>897017009.77548301</v>
      </c>
      <c r="I7" s="41">
        <v>408750777.50999999</v>
      </c>
      <c r="J7" s="41">
        <v>2540936177.3000002</v>
      </c>
      <c r="K7" s="41">
        <v>2263347275.6044698</v>
      </c>
      <c r="L7" s="41">
        <v>340687613</v>
      </c>
      <c r="M7" s="41">
        <v>118105609.91</v>
      </c>
      <c r="N7" s="41">
        <v>132231172.36</v>
      </c>
      <c r="O7" s="41">
        <v>698115235.33000004</v>
      </c>
      <c r="P7" s="41">
        <v>2325582459.3600001</v>
      </c>
      <c r="Q7" s="41">
        <v>168386421.49915701</v>
      </c>
      <c r="R7" s="41"/>
      <c r="S7" s="41">
        <v>2616656.2400016785</v>
      </c>
      <c r="T7" s="41">
        <v>12891766542.8799</v>
      </c>
      <c r="U7" s="41"/>
      <c r="V7" s="41"/>
      <c r="W7" s="42">
        <v>0</v>
      </c>
      <c r="X7" s="41"/>
      <c r="Y7" s="41"/>
      <c r="Z7" s="41">
        <v>0</v>
      </c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</row>
    <row r="8" spans="1:1008" x14ac:dyDescent="0.25">
      <c r="A8" s="102"/>
      <c r="B8" s="3" t="s">
        <v>29</v>
      </c>
      <c r="C8" s="40">
        <v>7829102672.70994</v>
      </c>
      <c r="D8" s="41">
        <v>131208241.299026</v>
      </c>
      <c r="E8" s="41">
        <v>335203129.56</v>
      </c>
      <c r="F8" s="41">
        <v>131739265</v>
      </c>
      <c r="G8" s="41">
        <v>0</v>
      </c>
      <c r="H8" s="41">
        <v>577905403</v>
      </c>
      <c r="I8" s="41">
        <v>1601827275.0999999</v>
      </c>
      <c r="J8" s="41">
        <v>1131627299.7</v>
      </c>
      <c r="K8" s="41">
        <v>323015848.72092003</v>
      </c>
      <c r="L8" s="41">
        <v>0</v>
      </c>
      <c r="M8" s="41">
        <v>60006038.899999999</v>
      </c>
      <c r="N8" s="41">
        <v>14342985</v>
      </c>
      <c r="O8" s="41">
        <v>636782535.48000002</v>
      </c>
      <c r="P8" s="41">
        <v>819291280.88999999</v>
      </c>
      <c r="Q8" s="41">
        <v>232547618.62</v>
      </c>
      <c r="R8" s="41"/>
      <c r="S8" s="41">
        <v>1833605751.4399929</v>
      </c>
      <c r="T8" s="41">
        <v>7829102672.70994</v>
      </c>
      <c r="U8" s="41"/>
      <c r="V8" s="41"/>
      <c r="W8" s="42">
        <v>0</v>
      </c>
      <c r="X8" s="41"/>
      <c r="Y8" s="41"/>
      <c r="Z8" s="41">
        <v>0</v>
      </c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</row>
    <row r="9" spans="1:1008" x14ac:dyDescent="0.25">
      <c r="A9" s="102"/>
      <c r="B9" s="3" t="s">
        <v>30</v>
      </c>
      <c r="C9" s="40">
        <v>9706817877.5134296</v>
      </c>
      <c r="D9" s="41">
        <v>115574722.64</v>
      </c>
      <c r="E9" s="41">
        <v>946122881.41999996</v>
      </c>
      <c r="F9" s="41">
        <v>513004066.70999998</v>
      </c>
      <c r="G9" s="41">
        <v>246578800</v>
      </c>
      <c r="H9" s="41">
        <v>914748643.34880602</v>
      </c>
      <c r="I9" s="41">
        <v>2176676743.9400001</v>
      </c>
      <c r="J9" s="41">
        <v>1254430146.8</v>
      </c>
      <c r="K9" s="41">
        <v>1320597234.0046201</v>
      </c>
      <c r="L9" s="41">
        <v>84072640</v>
      </c>
      <c r="M9" s="41">
        <v>631403238.57000005</v>
      </c>
      <c r="N9" s="41">
        <v>147556317.13999999</v>
      </c>
      <c r="O9" s="41">
        <v>470446923.13999999</v>
      </c>
      <c r="P9" s="41">
        <v>192949620.87</v>
      </c>
      <c r="Q9" s="41">
        <v>644143569.63999999</v>
      </c>
      <c r="R9" s="41"/>
      <c r="S9" s="41">
        <v>48512329.290002823</v>
      </c>
      <c r="T9" s="41">
        <v>9706817877.5134296</v>
      </c>
      <c r="U9" s="41"/>
      <c r="V9" s="41"/>
      <c r="W9" s="42">
        <v>0</v>
      </c>
      <c r="X9" s="41"/>
      <c r="Y9" s="41"/>
      <c r="Z9" s="41">
        <v>0</v>
      </c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</row>
    <row r="10" spans="1:1008" x14ac:dyDescent="0.25">
      <c r="A10" s="102"/>
      <c r="B10" s="3" t="s">
        <v>31</v>
      </c>
      <c r="C10" s="40">
        <v>15677595098.74</v>
      </c>
      <c r="D10" s="41">
        <v>165442209.31999999</v>
      </c>
      <c r="E10" s="41">
        <v>641252775.83000004</v>
      </c>
      <c r="F10" s="41">
        <v>1179112279.3099999</v>
      </c>
      <c r="G10" s="41">
        <v>197348839</v>
      </c>
      <c r="H10" s="41">
        <v>422217096.14999998</v>
      </c>
      <c r="I10" s="41">
        <v>5127706588</v>
      </c>
      <c r="J10" s="41">
        <v>1388026612.27</v>
      </c>
      <c r="K10" s="41">
        <v>1823919007.8499999</v>
      </c>
      <c r="L10" s="41">
        <v>586655260</v>
      </c>
      <c r="M10" s="41">
        <v>391780450.19999999</v>
      </c>
      <c r="N10" s="41">
        <v>518006854.27999997</v>
      </c>
      <c r="O10" s="41">
        <v>734675742.57000005</v>
      </c>
      <c r="P10" s="41">
        <v>1256290011.0599999</v>
      </c>
      <c r="Q10" s="41">
        <v>181130118.44</v>
      </c>
      <c r="R10" s="41"/>
      <c r="S10" s="41">
        <v>1064031254.4599972</v>
      </c>
      <c r="T10" s="41">
        <v>15677595098.74</v>
      </c>
      <c r="U10" s="41"/>
      <c r="V10" s="41"/>
      <c r="W10" s="42">
        <v>0</v>
      </c>
      <c r="X10" s="41"/>
      <c r="Y10" s="41"/>
      <c r="Z10" s="41">
        <v>0</v>
      </c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</row>
    <row r="11" spans="1:1008" x14ac:dyDescent="0.25">
      <c r="A11" s="102"/>
      <c r="B11" s="3" t="s">
        <v>32</v>
      </c>
      <c r="C11" s="40">
        <f>79185918526.7033+C6</f>
        <v>165643888030.83557</v>
      </c>
      <c r="D11" s="41">
        <v>601501550.27769303</v>
      </c>
      <c r="E11" s="41">
        <v>3004900383.4400001</v>
      </c>
      <c r="F11" s="41">
        <v>2748118955.3600001</v>
      </c>
      <c r="G11" s="41">
        <v>1244056456.00212</v>
      </c>
      <c r="H11" s="41">
        <v>2811888152.2742901</v>
      </c>
      <c r="I11" s="41">
        <v>9314961384.5499992</v>
      </c>
      <c r="J11" s="41">
        <v>6315020236.0699997</v>
      </c>
      <c r="K11" s="41">
        <v>5730879366.1800098</v>
      </c>
      <c r="L11" s="41">
        <v>1011415513</v>
      </c>
      <c r="M11" s="41">
        <v>1201295337.5799999</v>
      </c>
      <c r="N11" s="41">
        <v>812137328.77999997</v>
      </c>
      <c r="O11" s="41">
        <v>2540020436.52</v>
      </c>
      <c r="P11" s="41">
        <v>4594113372.1800003</v>
      </c>
      <c r="Q11" s="41">
        <v>1226207728.1991601</v>
      </c>
      <c r="R11" s="41"/>
      <c r="S11" s="41">
        <v>2948765991.4300308</v>
      </c>
      <c r="T11" s="41">
        <f>46105282191.8433+T6</f>
        <v>132563251695.97559</v>
      </c>
      <c r="U11" s="41">
        <v>2319774350.29</v>
      </c>
      <c r="V11" s="41"/>
      <c r="W11" s="42">
        <v>2319774350.29</v>
      </c>
      <c r="X11" s="41">
        <v>25754296020.290001</v>
      </c>
      <c r="Y11" s="41">
        <v>5006565964.2799997</v>
      </c>
      <c r="Z11" s="41">
        <v>30760861984.57</v>
      </c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  <c r="ABI11" s="1"/>
      <c r="ABJ11" s="1"/>
      <c r="ABK11" s="1"/>
      <c r="ABL11" s="1"/>
      <c r="ABM11" s="1"/>
      <c r="ABN11" s="1"/>
      <c r="ABO11" s="1"/>
      <c r="ABP11" s="1"/>
      <c r="ABQ11" s="1"/>
      <c r="ABR11" s="1"/>
      <c r="ABS11" s="1"/>
      <c r="ABT11" s="1"/>
      <c r="ABU11" s="1"/>
      <c r="ABV11" s="1"/>
      <c r="ABW11" s="1"/>
      <c r="ABX11" s="1"/>
      <c r="ABY11" s="1"/>
      <c r="ABZ11" s="1"/>
      <c r="ACA11" s="1"/>
      <c r="ACB11" s="1"/>
      <c r="ACC11" s="1"/>
      <c r="ACD11" s="1"/>
      <c r="ACE11" s="1"/>
      <c r="ACF11" s="1"/>
      <c r="ACG11" s="1"/>
      <c r="ACH11" s="1"/>
      <c r="ACI11" s="1"/>
      <c r="ACJ11" s="1"/>
      <c r="ACK11" s="1"/>
      <c r="ACL11" s="1"/>
      <c r="ACM11" s="1"/>
      <c r="ACN11" s="1"/>
      <c r="ACO11" s="1"/>
      <c r="ACP11" s="1"/>
      <c r="ACQ11" s="1"/>
      <c r="ACR11" s="1"/>
      <c r="ACS11" s="1"/>
      <c r="ACT11" s="1"/>
      <c r="ACU11" s="1"/>
      <c r="ACV11" s="1"/>
      <c r="ACW11" s="1"/>
      <c r="ACX11" s="1"/>
      <c r="ACY11" s="1"/>
      <c r="ACZ11" s="1"/>
      <c r="ADA11" s="1"/>
      <c r="ADB11" s="1"/>
      <c r="ADC11" s="1"/>
      <c r="ADD11" s="1"/>
      <c r="ADE11" s="1"/>
      <c r="ADF11" s="1"/>
      <c r="ADG11" s="1"/>
      <c r="ADH11" s="1"/>
      <c r="ADI11" s="1"/>
      <c r="ADJ11" s="1"/>
      <c r="ADK11" s="1"/>
      <c r="ADL11" s="1"/>
      <c r="ADM11" s="1"/>
      <c r="ADN11" s="1"/>
      <c r="ADO11" s="1"/>
      <c r="ADP11" s="1"/>
      <c r="ADQ11" s="1"/>
      <c r="ADR11" s="1"/>
      <c r="ADS11" s="1"/>
      <c r="ADT11" s="1"/>
      <c r="ADU11" s="1"/>
      <c r="ADV11" s="1"/>
      <c r="ADW11" s="1"/>
      <c r="ADX11" s="1"/>
      <c r="ADY11" s="1"/>
      <c r="ADZ11" s="1"/>
      <c r="AEA11" s="1"/>
      <c r="AEB11" s="1"/>
      <c r="AEC11" s="1"/>
      <c r="AED11" s="1"/>
      <c r="AEE11" s="1"/>
      <c r="AEF11" s="1"/>
      <c r="AEG11" s="1"/>
      <c r="AEH11" s="1"/>
      <c r="AEI11" s="1"/>
      <c r="AEJ11" s="1"/>
      <c r="AEK11" s="1"/>
      <c r="AEL11" s="1"/>
      <c r="AEM11" s="1"/>
      <c r="AEN11" s="1"/>
      <c r="AEO11" s="1"/>
      <c r="AEP11" s="1"/>
      <c r="AEQ11" s="1"/>
      <c r="AER11" s="1"/>
      <c r="AES11" s="1"/>
      <c r="AET11" s="1"/>
      <c r="AEU11" s="1"/>
      <c r="AEV11" s="1"/>
      <c r="AEW11" s="1"/>
      <c r="AEX11" s="1"/>
      <c r="AEY11" s="1"/>
      <c r="AEZ11" s="1"/>
      <c r="AFA11" s="1"/>
      <c r="AFB11" s="1"/>
      <c r="AFC11" s="1"/>
      <c r="AFD11" s="1"/>
      <c r="AFE11" s="1"/>
      <c r="AFF11" s="1"/>
      <c r="AFG11" s="1"/>
      <c r="AFH11" s="1"/>
      <c r="AFI11" s="1"/>
      <c r="AFJ11" s="1"/>
      <c r="AFK11" s="1"/>
      <c r="AFL11" s="1"/>
      <c r="AFM11" s="1"/>
      <c r="AFN11" s="1"/>
      <c r="AFO11" s="1"/>
      <c r="AFP11" s="1"/>
      <c r="AFQ11" s="1"/>
      <c r="AFR11" s="1"/>
      <c r="AFS11" s="1"/>
      <c r="AFT11" s="1"/>
      <c r="AFU11" s="1"/>
      <c r="AFV11" s="1"/>
      <c r="AFW11" s="1"/>
      <c r="AFX11" s="1"/>
      <c r="AFY11" s="1"/>
      <c r="AFZ11" s="1"/>
      <c r="AGA11" s="1"/>
      <c r="AGB11" s="1"/>
      <c r="AGC11" s="1"/>
      <c r="AGD11" s="1"/>
      <c r="AGE11" s="1"/>
      <c r="AGF11" s="1"/>
      <c r="AGG11" s="1"/>
      <c r="AGH11" s="1"/>
      <c r="AGI11" s="1"/>
      <c r="AGJ11" s="1"/>
      <c r="AGK11" s="1"/>
      <c r="AGL11" s="1"/>
      <c r="AGM11" s="1"/>
      <c r="AGN11" s="1"/>
      <c r="AGO11" s="1"/>
      <c r="AGP11" s="1"/>
      <c r="AGQ11" s="1"/>
      <c r="AGR11" s="1"/>
      <c r="AGS11" s="1"/>
      <c r="AGT11" s="1"/>
      <c r="AGU11" s="1"/>
      <c r="AGV11" s="1"/>
      <c r="AGW11" s="1"/>
      <c r="AGX11" s="1"/>
      <c r="AGY11" s="1"/>
      <c r="AGZ11" s="1"/>
      <c r="AHA11" s="1"/>
      <c r="AHB11" s="1"/>
      <c r="AHC11" s="1"/>
      <c r="AHD11" s="1"/>
      <c r="AHE11" s="1"/>
      <c r="AHF11" s="1"/>
      <c r="AHG11" s="1"/>
      <c r="AHH11" s="1"/>
      <c r="AHI11" s="1"/>
      <c r="AHJ11" s="1"/>
      <c r="AHK11" s="1"/>
      <c r="AHL11" s="1"/>
      <c r="AHM11" s="1"/>
      <c r="AHN11" s="1"/>
      <c r="AHO11" s="1"/>
      <c r="AHP11" s="1"/>
      <c r="AHQ11" s="1"/>
      <c r="AHR11" s="1"/>
      <c r="AHS11" s="1"/>
      <c r="AHT11" s="1"/>
      <c r="AHU11" s="1"/>
      <c r="AHV11" s="1"/>
      <c r="AHW11" s="1"/>
      <c r="AHX11" s="1"/>
      <c r="AHY11" s="1"/>
      <c r="AHZ11" s="1"/>
      <c r="AIA11" s="1"/>
      <c r="AIB11" s="1"/>
      <c r="AIC11" s="1"/>
      <c r="AID11" s="1"/>
      <c r="AIE11" s="1"/>
      <c r="AIF11" s="1"/>
      <c r="AIG11" s="1"/>
      <c r="AIH11" s="1"/>
      <c r="AII11" s="1"/>
      <c r="AIJ11" s="1"/>
      <c r="AIK11" s="1"/>
      <c r="AIL11" s="1"/>
      <c r="AIM11" s="1"/>
      <c r="AIN11" s="1"/>
      <c r="AIO11" s="1"/>
      <c r="AIP11" s="1"/>
      <c r="AIQ11" s="1"/>
      <c r="AIR11" s="1"/>
      <c r="AIS11" s="1"/>
      <c r="AIT11" s="1"/>
      <c r="AIU11" s="1"/>
      <c r="AIV11" s="1"/>
      <c r="AIW11" s="1"/>
      <c r="AIX11" s="1"/>
      <c r="AIY11" s="1"/>
      <c r="AIZ11" s="1"/>
      <c r="AJA11" s="1"/>
      <c r="AJB11" s="1"/>
      <c r="AJC11" s="1"/>
      <c r="AJD11" s="1"/>
      <c r="AJE11" s="1"/>
      <c r="AJF11" s="1"/>
      <c r="AJG11" s="1"/>
      <c r="AJH11" s="1"/>
      <c r="AJI11" s="1"/>
      <c r="AJJ11" s="1"/>
      <c r="AJK11" s="1"/>
      <c r="AJL11" s="1"/>
      <c r="AJM11" s="1"/>
      <c r="AJN11" s="1"/>
      <c r="AJO11" s="1"/>
      <c r="AJP11" s="1"/>
      <c r="AJQ11" s="1"/>
      <c r="AJR11" s="1"/>
      <c r="AJS11" s="1"/>
      <c r="AJT11" s="1"/>
      <c r="AJU11" s="1"/>
      <c r="AJV11" s="1"/>
      <c r="AJW11" s="1"/>
      <c r="AJX11" s="1"/>
      <c r="AJY11" s="1"/>
      <c r="AJZ11" s="1"/>
      <c r="AKA11" s="1"/>
      <c r="AKB11" s="1"/>
      <c r="AKC11" s="1"/>
      <c r="AKD11" s="1"/>
      <c r="AKE11" s="1"/>
      <c r="AKF11" s="1"/>
      <c r="AKG11" s="1"/>
      <c r="AKH11" s="1"/>
      <c r="AKI11" s="1"/>
      <c r="AKJ11" s="1"/>
      <c r="AKK11" s="1"/>
      <c r="AKL11" s="1"/>
      <c r="AKM11" s="1"/>
      <c r="AKN11" s="1"/>
      <c r="AKO11" s="1"/>
      <c r="AKP11" s="1"/>
      <c r="AKQ11" s="1"/>
      <c r="AKR11" s="1"/>
      <c r="AKS11" s="1"/>
      <c r="AKT11" s="1"/>
      <c r="AKU11" s="1"/>
      <c r="AKV11" s="1"/>
      <c r="AKW11" s="1"/>
      <c r="AKX11" s="1"/>
      <c r="AKY11" s="1"/>
      <c r="AKZ11" s="1"/>
      <c r="ALA11" s="1"/>
      <c r="ALB11" s="1"/>
      <c r="ALC11" s="1"/>
      <c r="ALD11" s="1"/>
      <c r="ALE11" s="1"/>
      <c r="ALF11" s="1"/>
      <c r="ALG11" s="1"/>
      <c r="ALH11" s="1"/>
      <c r="ALI11" s="1"/>
      <c r="ALJ11" s="1"/>
      <c r="ALK11" s="1"/>
      <c r="ALL11" s="1"/>
      <c r="ALM11" s="1"/>
      <c r="ALN11" s="1"/>
      <c r="ALO11" s="1"/>
      <c r="ALP11" s="1"/>
      <c r="ALQ11" s="1"/>
      <c r="ALR11" s="1"/>
      <c r="ALS11" s="1"/>
      <c r="ALT11" s="1"/>
    </row>
    <row r="12" spans="1:1008" x14ac:dyDescent="0.25">
      <c r="A12" s="102"/>
      <c r="B12" s="3" t="s">
        <v>33</v>
      </c>
      <c r="C12" s="40">
        <v>192056334091.69598</v>
      </c>
      <c r="D12" s="41">
        <v>3393139220.5576901</v>
      </c>
      <c r="E12" s="41">
        <v>9018653147.6140003</v>
      </c>
      <c r="F12" s="41">
        <v>19038852389.400002</v>
      </c>
      <c r="G12" s="41">
        <v>2118411606.0039401</v>
      </c>
      <c r="H12" s="41">
        <v>21484577688.685799</v>
      </c>
      <c r="I12" s="41">
        <v>29650626506.34</v>
      </c>
      <c r="J12" s="41">
        <v>17792375645.279999</v>
      </c>
      <c r="K12" s="41">
        <v>9731088906.8700104</v>
      </c>
      <c r="L12" s="41">
        <v>1533663050.6300001</v>
      </c>
      <c r="M12" s="41">
        <v>4089154341.0300002</v>
      </c>
      <c r="N12" s="41">
        <v>1140404506.77</v>
      </c>
      <c r="O12" s="41">
        <v>9190721668.1000004</v>
      </c>
      <c r="P12" s="41">
        <v>20016761764.18</v>
      </c>
      <c r="Q12" s="41">
        <v>5037539470.7446604</v>
      </c>
      <c r="R12" s="41"/>
      <c r="S12" s="41">
        <v>3480250467.4298706</v>
      </c>
      <c r="T12" s="41">
        <v>156716220379.63599</v>
      </c>
      <c r="U12" s="41">
        <v>2346941317.5299997</v>
      </c>
      <c r="V12" s="41"/>
      <c r="W12" s="42">
        <v>2346941317.5299997</v>
      </c>
      <c r="X12" s="41">
        <v>27671391527.5</v>
      </c>
      <c r="Y12" s="41">
        <v>5321780867.0299997</v>
      </c>
      <c r="Z12" s="41">
        <v>32993172394.529999</v>
      </c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  <c r="AGH12" s="1"/>
      <c r="AGI12" s="1"/>
      <c r="AGJ12" s="1"/>
      <c r="AGK12" s="1"/>
      <c r="AGL12" s="1"/>
      <c r="AGM12" s="1"/>
      <c r="AGN12" s="1"/>
      <c r="AGO12" s="1"/>
      <c r="AGP12" s="1"/>
      <c r="AGQ12" s="1"/>
      <c r="AGR12" s="1"/>
      <c r="AGS12" s="1"/>
      <c r="AGT12" s="1"/>
      <c r="AGU12" s="1"/>
      <c r="AGV12" s="1"/>
      <c r="AGW12" s="1"/>
      <c r="AGX12" s="1"/>
      <c r="AGY12" s="1"/>
      <c r="AGZ12" s="1"/>
      <c r="AHA12" s="1"/>
      <c r="AHB12" s="1"/>
      <c r="AHC12" s="1"/>
      <c r="AHD12" s="1"/>
      <c r="AHE12" s="1"/>
      <c r="AHF12" s="1"/>
      <c r="AHG12" s="1"/>
      <c r="AHH12" s="1"/>
      <c r="AHI12" s="1"/>
      <c r="AHJ12" s="1"/>
      <c r="AHK12" s="1"/>
      <c r="AHL12" s="1"/>
      <c r="AHM12" s="1"/>
      <c r="AHN12" s="1"/>
      <c r="AHO12" s="1"/>
      <c r="AHP12" s="1"/>
      <c r="AHQ12" s="1"/>
      <c r="AHR12" s="1"/>
      <c r="AHS12" s="1"/>
      <c r="AHT12" s="1"/>
      <c r="AHU12" s="1"/>
      <c r="AHV12" s="1"/>
      <c r="AHW12" s="1"/>
      <c r="AHX12" s="1"/>
      <c r="AHY12" s="1"/>
      <c r="AHZ12" s="1"/>
      <c r="AIA12" s="1"/>
      <c r="AIB12" s="1"/>
      <c r="AIC12" s="1"/>
      <c r="AID12" s="1"/>
      <c r="AIE12" s="1"/>
      <c r="AIF12" s="1"/>
      <c r="AIG12" s="1"/>
      <c r="AIH12" s="1"/>
      <c r="AII12" s="1"/>
      <c r="AIJ12" s="1"/>
      <c r="AIK12" s="1"/>
      <c r="AIL12" s="1"/>
      <c r="AIM12" s="1"/>
      <c r="AIN12" s="1"/>
      <c r="AIO12" s="1"/>
      <c r="AIP12" s="1"/>
      <c r="AIQ12" s="1"/>
      <c r="AIR12" s="1"/>
      <c r="AIS12" s="1"/>
      <c r="AIT12" s="1"/>
      <c r="AIU12" s="1"/>
      <c r="AIV12" s="1"/>
      <c r="AIW12" s="1"/>
      <c r="AIX12" s="1"/>
      <c r="AIY12" s="1"/>
      <c r="AIZ12" s="1"/>
      <c r="AJA12" s="1"/>
      <c r="AJB12" s="1"/>
      <c r="AJC12" s="1"/>
      <c r="AJD12" s="1"/>
      <c r="AJE12" s="1"/>
      <c r="AJF12" s="1"/>
      <c r="AJG12" s="1"/>
      <c r="AJH12" s="1"/>
      <c r="AJI12" s="1"/>
      <c r="AJJ12" s="1"/>
      <c r="AJK12" s="1"/>
      <c r="AJL12" s="1"/>
      <c r="AJM12" s="1"/>
      <c r="AJN12" s="1"/>
      <c r="AJO12" s="1"/>
      <c r="AJP12" s="1"/>
      <c r="AJQ12" s="1"/>
      <c r="AJR12" s="1"/>
      <c r="AJS12" s="1"/>
      <c r="AJT12" s="1"/>
      <c r="AJU12" s="1"/>
      <c r="AJV12" s="1"/>
      <c r="AJW12" s="1"/>
      <c r="AJX12" s="1"/>
      <c r="AJY12" s="1"/>
      <c r="AJZ12" s="1"/>
      <c r="AKA12" s="1"/>
      <c r="AKB12" s="1"/>
      <c r="AKC12" s="1"/>
      <c r="AKD12" s="1"/>
      <c r="AKE12" s="1"/>
      <c r="AKF12" s="1"/>
      <c r="AKG12" s="1"/>
      <c r="AKH12" s="1"/>
      <c r="AKI12" s="1"/>
      <c r="AKJ12" s="1"/>
      <c r="AKK12" s="1"/>
      <c r="AKL12" s="1"/>
      <c r="AKM12" s="1"/>
      <c r="AKN12" s="1"/>
      <c r="AKO12" s="1"/>
      <c r="AKP12" s="1"/>
      <c r="AKQ12" s="1"/>
      <c r="AKR12" s="1"/>
      <c r="AKS12" s="1"/>
      <c r="AKT12" s="1"/>
      <c r="AKU12" s="1"/>
      <c r="AKV12" s="1"/>
      <c r="AKW12" s="1"/>
      <c r="AKX12" s="1"/>
      <c r="AKY12" s="1"/>
      <c r="AKZ12" s="1"/>
      <c r="ALA12" s="1"/>
      <c r="ALB12" s="1"/>
      <c r="ALC12" s="1"/>
      <c r="ALD12" s="1"/>
      <c r="ALE12" s="1"/>
      <c r="ALF12" s="1"/>
      <c r="ALG12" s="1"/>
      <c r="ALH12" s="1"/>
      <c r="ALI12" s="1"/>
      <c r="ALJ12" s="1"/>
      <c r="ALK12" s="1"/>
      <c r="ALL12" s="1"/>
      <c r="ALM12" s="1"/>
      <c r="ALN12" s="1"/>
      <c r="ALO12" s="1"/>
      <c r="ALP12" s="1"/>
      <c r="ALQ12" s="1"/>
      <c r="ALR12" s="1"/>
      <c r="ALS12" s="1"/>
      <c r="ALT12" s="1"/>
    </row>
    <row r="13" spans="1:1008" x14ac:dyDescent="0.25">
      <c r="A13" s="102"/>
      <c r="B13" s="3" t="s">
        <v>34</v>
      </c>
      <c r="C13" s="40">
        <v>173792830634.29401</v>
      </c>
      <c r="D13" s="41">
        <v>6849916893.8880501</v>
      </c>
      <c r="E13" s="41">
        <v>11805009482.039</v>
      </c>
      <c r="F13" s="41">
        <v>8517713722.04</v>
      </c>
      <c r="G13" s="41">
        <v>5514297404</v>
      </c>
      <c r="H13" s="41">
        <v>7618782517.3166504</v>
      </c>
      <c r="I13" s="41">
        <v>13642990636.98</v>
      </c>
      <c r="J13" s="41">
        <v>9632935290.2800007</v>
      </c>
      <c r="K13" s="41">
        <v>8311175534.4799995</v>
      </c>
      <c r="L13" s="41">
        <v>5803239140.3599997</v>
      </c>
      <c r="M13" s="41">
        <v>5563720518.8800001</v>
      </c>
      <c r="N13" s="41">
        <v>6363856027.04</v>
      </c>
      <c r="O13" s="41">
        <v>8543958189.1400003</v>
      </c>
      <c r="P13" s="41">
        <v>20678992324.189999</v>
      </c>
      <c r="Q13" s="41">
        <v>6506908621.8100004</v>
      </c>
      <c r="R13" s="41"/>
      <c r="S13" s="41">
        <v>-916625282.81970215</v>
      </c>
      <c r="T13" s="41">
        <v>124436871019.62399</v>
      </c>
      <c r="U13" s="41">
        <v>6902078508.4700003</v>
      </c>
      <c r="V13" s="41"/>
      <c r="W13" s="42">
        <v>6902078508.4700003</v>
      </c>
      <c r="X13" s="41">
        <v>25657252407.290001</v>
      </c>
      <c r="Y13" s="41">
        <v>16796628698.91</v>
      </c>
      <c r="Z13" s="41">
        <v>42453881106.199997</v>
      </c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"/>
      <c r="PF13" s="1"/>
      <c r="PG13" s="1"/>
      <c r="PH13" s="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1"/>
      <c r="RA13" s="1"/>
      <c r="RB13" s="1"/>
      <c r="RC13" s="1"/>
      <c r="RD13" s="1"/>
      <c r="RE13" s="1"/>
      <c r="RF13" s="1"/>
      <c r="RG13" s="1"/>
      <c r="RH13" s="1"/>
      <c r="RI13" s="1"/>
      <c r="RJ13" s="1"/>
      <c r="RK13" s="1"/>
      <c r="RL13" s="1"/>
      <c r="RM13" s="1"/>
      <c r="RN13" s="1"/>
      <c r="RO13" s="1"/>
      <c r="RP13" s="1"/>
      <c r="RQ13" s="1"/>
      <c r="RR13" s="1"/>
      <c r="RS13" s="1"/>
      <c r="RT13" s="1"/>
      <c r="RU13" s="1"/>
      <c r="RV13" s="1"/>
      <c r="RW13" s="1"/>
      <c r="RX13" s="1"/>
      <c r="RY13" s="1"/>
      <c r="RZ13" s="1"/>
      <c r="SA13" s="1"/>
      <c r="SB13" s="1"/>
      <c r="SC13" s="1"/>
      <c r="SD13" s="1"/>
      <c r="SE13" s="1"/>
      <c r="SF13" s="1"/>
      <c r="SG13" s="1"/>
      <c r="SH13" s="1"/>
      <c r="SI13" s="1"/>
      <c r="SJ13" s="1"/>
      <c r="SK13" s="1"/>
      <c r="SL13" s="1"/>
      <c r="SM13" s="1"/>
      <c r="SN13" s="1"/>
      <c r="SO13" s="1"/>
      <c r="SP13" s="1"/>
      <c r="SQ13" s="1"/>
      <c r="SR13" s="1"/>
      <c r="SS13" s="1"/>
      <c r="ST13" s="1"/>
      <c r="SU13" s="1"/>
      <c r="SV13" s="1"/>
      <c r="SW13" s="1"/>
      <c r="SX13" s="1"/>
      <c r="SY13" s="1"/>
      <c r="SZ13" s="1"/>
      <c r="TA13" s="1"/>
      <c r="TB13" s="1"/>
      <c r="TC13" s="1"/>
      <c r="TD13" s="1"/>
      <c r="TE13" s="1"/>
      <c r="TF13" s="1"/>
      <c r="TG13" s="1"/>
      <c r="TH13" s="1"/>
      <c r="TI13" s="1"/>
      <c r="TJ13" s="1"/>
      <c r="TK13" s="1"/>
      <c r="TL13" s="1"/>
      <c r="TM13" s="1"/>
      <c r="TN13" s="1"/>
      <c r="TO13" s="1"/>
      <c r="TP13" s="1"/>
      <c r="TQ13" s="1"/>
      <c r="TR13" s="1"/>
      <c r="TS13" s="1"/>
      <c r="TT13" s="1"/>
      <c r="TU13" s="1"/>
      <c r="TV13" s="1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1"/>
      <c r="UJ13" s="1"/>
      <c r="UK13" s="1"/>
      <c r="UL13" s="1"/>
      <c r="UM13" s="1"/>
      <c r="UN13" s="1"/>
      <c r="UO13" s="1"/>
      <c r="UP13" s="1"/>
      <c r="UQ13" s="1"/>
      <c r="UR13" s="1"/>
      <c r="US13" s="1"/>
      <c r="UT13" s="1"/>
      <c r="UU13" s="1"/>
      <c r="UV13" s="1"/>
      <c r="UW13" s="1"/>
      <c r="UX13" s="1"/>
      <c r="UY13" s="1"/>
      <c r="UZ13" s="1"/>
      <c r="VA13" s="1"/>
      <c r="VB13" s="1"/>
      <c r="VC13" s="1"/>
      <c r="VD13" s="1"/>
      <c r="VE13" s="1"/>
      <c r="VF13" s="1"/>
      <c r="VG13" s="1"/>
      <c r="VH13" s="1"/>
      <c r="VI13" s="1"/>
      <c r="VJ13" s="1"/>
      <c r="VK13" s="1"/>
      <c r="VL13" s="1"/>
      <c r="VM13" s="1"/>
      <c r="VN13" s="1"/>
      <c r="VO13" s="1"/>
      <c r="VP13" s="1"/>
      <c r="VQ13" s="1"/>
      <c r="VR13" s="1"/>
      <c r="VS13" s="1"/>
      <c r="VT13" s="1"/>
      <c r="VU13" s="1"/>
      <c r="VV13" s="1"/>
      <c r="VW13" s="1"/>
      <c r="VX13" s="1"/>
      <c r="VY13" s="1"/>
      <c r="VZ13" s="1"/>
      <c r="WA13" s="1"/>
      <c r="WB13" s="1"/>
      <c r="WC13" s="1"/>
      <c r="WD13" s="1"/>
      <c r="WE13" s="1"/>
      <c r="WF13" s="1"/>
      <c r="WG13" s="1"/>
      <c r="WH13" s="1"/>
      <c r="WI13" s="1"/>
      <c r="WJ13" s="1"/>
      <c r="WK13" s="1"/>
      <c r="WL13" s="1"/>
      <c r="WM13" s="1"/>
      <c r="WN13" s="1"/>
      <c r="WO13" s="1"/>
      <c r="WP13" s="1"/>
      <c r="WQ13" s="1"/>
      <c r="WR13" s="1"/>
      <c r="WS13" s="1"/>
      <c r="WT13" s="1"/>
      <c r="WU13" s="1"/>
      <c r="WV13" s="1"/>
      <c r="WW13" s="1"/>
      <c r="WX13" s="1"/>
      <c r="WY13" s="1"/>
      <c r="WZ13" s="1"/>
      <c r="XA13" s="1"/>
      <c r="XB13" s="1"/>
      <c r="XC13" s="1"/>
      <c r="XD13" s="1"/>
      <c r="XE13" s="1"/>
      <c r="XF13" s="1"/>
      <c r="XG13" s="1"/>
      <c r="XH13" s="1"/>
      <c r="XI13" s="1"/>
      <c r="XJ13" s="1"/>
      <c r="XK13" s="1"/>
      <c r="XL13" s="1"/>
      <c r="XM13" s="1"/>
      <c r="XN13" s="1"/>
      <c r="XO13" s="1"/>
      <c r="XP13" s="1"/>
      <c r="XQ13" s="1"/>
      <c r="XR13" s="1"/>
      <c r="XS13" s="1"/>
      <c r="XT13" s="1"/>
      <c r="XU13" s="1"/>
      <c r="XV13" s="1"/>
      <c r="XW13" s="1"/>
      <c r="XX13" s="1"/>
      <c r="XY13" s="1"/>
      <c r="XZ13" s="1"/>
      <c r="YA13" s="1"/>
      <c r="YB13" s="1"/>
      <c r="YC13" s="1"/>
      <c r="YD13" s="1"/>
      <c r="YE13" s="1"/>
      <c r="YF13" s="1"/>
      <c r="YG13" s="1"/>
      <c r="YH13" s="1"/>
      <c r="YI13" s="1"/>
      <c r="YJ13" s="1"/>
      <c r="YK13" s="1"/>
      <c r="YL13" s="1"/>
      <c r="YM13" s="1"/>
      <c r="YN13" s="1"/>
      <c r="YO13" s="1"/>
      <c r="YP13" s="1"/>
      <c r="YQ13" s="1"/>
      <c r="YR13" s="1"/>
      <c r="YS13" s="1"/>
      <c r="YT13" s="1"/>
      <c r="YU13" s="1"/>
      <c r="YV13" s="1"/>
      <c r="YW13" s="1"/>
      <c r="YX13" s="1"/>
      <c r="YY13" s="1"/>
      <c r="YZ13" s="1"/>
      <c r="ZA13" s="1"/>
      <c r="ZB13" s="1"/>
      <c r="ZC13" s="1"/>
      <c r="ZD13" s="1"/>
      <c r="ZE13" s="1"/>
      <c r="ZF13" s="1"/>
      <c r="ZG13" s="1"/>
      <c r="ZH13" s="1"/>
      <c r="ZI13" s="1"/>
      <c r="ZJ13" s="1"/>
      <c r="ZK13" s="1"/>
      <c r="ZL13" s="1"/>
      <c r="ZM13" s="1"/>
      <c r="ZN13" s="1"/>
      <c r="ZO13" s="1"/>
      <c r="ZP13" s="1"/>
      <c r="ZQ13" s="1"/>
      <c r="ZR13" s="1"/>
      <c r="ZS13" s="1"/>
      <c r="ZT13" s="1"/>
      <c r="ZU13" s="1"/>
      <c r="ZV13" s="1"/>
      <c r="ZW13" s="1"/>
      <c r="ZX13" s="1"/>
      <c r="ZY13" s="1"/>
      <c r="ZZ13" s="1"/>
      <c r="AAA13" s="1"/>
      <c r="AAB13" s="1"/>
      <c r="AAC13" s="1"/>
      <c r="AAD13" s="1"/>
      <c r="AAE13" s="1"/>
      <c r="AAF13" s="1"/>
      <c r="AAG13" s="1"/>
      <c r="AAH13" s="1"/>
      <c r="AAI13" s="1"/>
      <c r="AAJ13" s="1"/>
      <c r="AAK13" s="1"/>
      <c r="AAL13" s="1"/>
      <c r="AAM13" s="1"/>
      <c r="AAN13" s="1"/>
      <c r="AAO13" s="1"/>
      <c r="AAP13" s="1"/>
      <c r="AAQ13" s="1"/>
      <c r="AAR13" s="1"/>
      <c r="AAS13" s="1"/>
      <c r="AAT13" s="1"/>
      <c r="AAU13" s="1"/>
      <c r="AAV13" s="1"/>
      <c r="AAW13" s="1"/>
      <c r="AAX13" s="1"/>
      <c r="AAY13" s="1"/>
      <c r="AAZ13" s="1"/>
      <c r="ABA13" s="1"/>
      <c r="ABB13" s="1"/>
      <c r="ABC13" s="1"/>
      <c r="ABD13" s="1"/>
      <c r="ABE13" s="1"/>
      <c r="ABF13" s="1"/>
      <c r="ABG13" s="1"/>
      <c r="ABH13" s="1"/>
      <c r="ABI13" s="1"/>
      <c r="ABJ13" s="1"/>
      <c r="ABK13" s="1"/>
      <c r="ABL13" s="1"/>
      <c r="ABM13" s="1"/>
      <c r="ABN13" s="1"/>
      <c r="ABO13" s="1"/>
      <c r="ABP13" s="1"/>
      <c r="ABQ13" s="1"/>
      <c r="ABR13" s="1"/>
      <c r="ABS13" s="1"/>
      <c r="ABT13" s="1"/>
      <c r="ABU13" s="1"/>
      <c r="ABV13" s="1"/>
      <c r="ABW13" s="1"/>
      <c r="ABX13" s="1"/>
      <c r="ABY13" s="1"/>
      <c r="ABZ13" s="1"/>
      <c r="ACA13" s="1"/>
      <c r="ACB13" s="1"/>
      <c r="ACC13" s="1"/>
      <c r="ACD13" s="1"/>
      <c r="ACE13" s="1"/>
      <c r="ACF13" s="1"/>
      <c r="ACG13" s="1"/>
      <c r="ACH13" s="1"/>
      <c r="ACI13" s="1"/>
      <c r="ACJ13" s="1"/>
      <c r="ACK13" s="1"/>
      <c r="ACL13" s="1"/>
      <c r="ACM13" s="1"/>
      <c r="ACN13" s="1"/>
      <c r="ACO13" s="1"/>
      <c r="ACP13" s="1"/>
      <c r="ACQ13" s="1"/>
      <c r="ACR13" s="1"/>
      <c r="ACS13" s="1"/>
      <c r="ACT13" s="1"/>
      <c r="ACU13" s="1"/>
      <c r="ACV13" s="1"/>
      <c r="ACW13" s="1"/>
      <c r="ACX13" s="1"/>
      <c r="ACY13" s="1"/>
      <c r="ACZ13" s="1"/>
      <c r="ADA13" s="1"/>
      <c r="ADB13" s="1"/>
      <c r="ADC13" s="1"/>
      <c r="ADD13" s="1"/>
      <c r="ADE13" s="1"/>
      <c r="ADF13" s="1"/>
      <c r="ADG13" s="1"/>
      <c r="ADH13" s="1"/>
      <c r="ADI13" s="1"/>
      <c r="ADJ13" s="1"/>
      <c r="ADK13" s="1"/>
      <c r="ADL13" s="1"/>
      <c r="ADM13" s="1"/>
      <c r="ADN13" s="1"/>
      <c r="ADO13" s="1"/>
      <c r="ADP13" s="1"/>
      <c r="ADQ13" s="1"/>
      <c r="ADR13" s="1"/>
      <c r="ADS13" s="1"/>
      <c r="ADT13" s="1"/>
      <c r="ADU13" s="1"/>
      <c r="ADV13" s="1"/>
      <c r="ADW13" s="1"/>
      <c r="ADX13" s="1"/>
      <c r="ADY13" s="1"/>
      <c r="ADZ13" s="1"/>
      <c r="AEA13" s="1"/>
      <c r="AEB13" s="1"/>
      <c r="AEC13" s="1"/>
      <c r="AED13" s="1"/>
      <c r="AEE13" s="1"/>
      <c r="AEF13" s="1"/>
      <c r="AEG13" s="1"/>
      <c r="AEH13" s="1"/>
      <c r="AEI13" s="1"/>
      <c r="AEJ13" s="1"/>
      <c r="AEK13" s="1"/>
      <c r="AEL13" s="1"/>
      <c r="AEM13" s="1"/>
      <c r="AEN13" s="1"/>
      <c r="AEO13" s="1"/>
      <c r="AEP13" s="1"/>
      <c r="AEQ13" s="1"/>
      <c r="AER13" s="1"/>
      <c r="AES13" s="1"/>
      <c r="AET13" s="1"/>
      <c r="AEU13" s="1"/>
      <c r="AEV13" s="1"/>
      <c r="AEW13" s="1"/>
      <c r="AEX13" s="1"/>
      <c r="AEY13" s="1"/>
      <c r="AEZ13" s="1"/>
      <c r="AFA13" s="1"/>
      <c r="AFB13" s="1"/>
      <c r="AFC13" s="1"/>
      <c r="AFD13" s="1"/>
      <c r="AFE13" s="1"/>
      <c r="AFF13" s="1"/>
      <c r="AFG13" s="1"/>
      <c r="AFH13" s="1"/>
      <c r="AFI13" s="1"/>
      <c r="AFJ13" s="1"/>
      <c r="AFK13" s="1"/>
      <c r="AFL13" s="1"/>
      <c r="AFM13" s="1"/>
      <c r="AFN13" s="1"/>
      <c r="AFO13" s="1"/>
      <c r="AFP13" s="1"/>
      <c r="AFQ13" s="1"/>
      <c r="AFR13" s="1"/>
      <c r="AFS13" s="1"/>
      <c r="AFT13" s="1"/>
      <c r="AFU13" s="1"/>
      <c r="AFV13" s="1"/>
      <c r="AFW13" s="1"/>
      <c r="AFX13" s="1"/>
      <c r="AFY13" s="1"/>
      <c r="AFZ13" s="1"/>
      <c r="AGA13" s="1"/>
      <c r="AGB13" s="1"/>
      <c r="AGC13" s="1"/>
      <c r="AGD13" s="1"/>
      <c r="AGE13" s="1"/>
      <c r="AGF13" s="1"/>
      <c r="AGG13" s="1"/>
      <c r="AGH13" s="1"/>
      <c r="AGI13" s="1"/>
      <c r="AGJ13" s="1"/>
      <c r="AGK13" s="1"/>
      <c r="AGL13" s="1"/>
      <c r="AGM13" s="1"/>
      <c r="AGN13" s="1"/>
      <c r="AGO13" s="1"/>
      <c r="AGP13" s="1"/>
      <c r="AGQ13" s="1"/>
      <c r="AGR13" s="1"/>
      <c r="AGS13" s="1"/>
      <c r="AGT13" s="1"/>
      <c r="AGU13" s="1"/>
      <c r="AGV13" s="1"/>
      <c r="AGW13" s="1"/>
      <c r="AGX13" s="1"/>
      <c r="AGY13" s="1"/>
      <c r="AGZ13" s="1"/>
      <c r="AHA13" s="1"/>
      <c r="AHB13" s="1"/>
      <c r="AHC13" s="1"/>
      <c r="AHD13" s="1"/>
      <c r="AHE13" s="1"/>
      <c r="AHF13" s="1"/>
      <c r="AHG13" s="1"/>
      <c r="AHH13" s="1"/>
      <c r="AHI13" s="1"/>
      <c r="AHJ13" s="1"/>
      <c r="AHK13" s="1"/>
      <c r="AHL13" s="1"/>
      <c r="AHM13" s="1"/>
      <c r="AHN13" s="1"/>
      <c r="AHO13" s="1"/>
      <c r="AHP13" s="1"/>
      <c r="AHQ13" s="1"/>
      <c r="AHR13" s="1"/>
      <c r="AHS13" s="1"/>
      <c r="AHT13" s="1"/>
      <c r="AHU13" s="1"/>
      <c r="AHV13" s="1"/>
      <c r="AHW13" s="1"/>
      <c r="AHX13" s="1"/>
      <c r="AHY13" s="1"/>
      <c r="AHZ13" s="1"/>
      <c r="AIA13" s="1"/>
      <c r="AIB13" s="1"/>
      <c r="AIC13" s="1"/>
      <c r="AID13" s="1"/>
      <c r="AIE13" s="1"/>
      <c r="AIF13" s="1"/>
      <c r="AIG13" s="1"/>
      <c r="AIH13" s="1"/>
      <c r="AII13" s="1"/>
      <c r="AIJ13" s="1"/>
      <c r="AIK13" s="1"/>
      <c r="AIL13" s="1"/>
      <c r="AIM13" s="1"/>
      <c r="AIN13" s="1"/>
      <c r="AIO13" s="1"/>
      <c r="AIP13" s="1"/>
      <c r="AIQ13" s="1"/>
      <c r="AIR13" s="1"/>
      <c r="AIS13" s="1"/>
      <c r="AIT13" s="1"/>
      <c r="AIU13" s="1"/>
      <c r="AIV13" s="1"/>
      <c r="AIW13" s="1"/>
      <c r="AIX13" s="1"/>
      <c r="AIY13" s="1"/>
      <c r="AIZ13" s="1"/>
      <c r="AJA13" s="1"/>
      <c r="AJB13" s="1"/>
      <c r="AJC13" s="1"/>
      <c r="AJD13" s="1"/>
      <c r="AJE13" s="1"/>
      <c r="AJF13" s="1"/>
      <c r="AJG13" s="1"/>
      <c r="AJH13" s="1"/>
      <c r="AJI13" s="1"/>
      <c r="AJJ13" s="1"/>
      <c r="AJK13" s="1"/>
      <c r="AJL13" s="1"/>
      <c r="AJM13" s="1"/>
      <c r="AJN13" s="1"/>
      <c r="AJO13" s="1"/>
      <c r="AJP13" s="1"/>
      <c r="AJQ13" s="1"/>
      <c r="AJR13" s="1"/>
      <c r="AJS13" s="1"/>
      <c r="AJT13" s="1"/>
      <c r="AJU13" s="1"/>
      <c r="AJV13" s="1"/>
      <c r="AJW13" s="1"/>
      <c r="AJX13" s="1"/>
      <c r="AJY13" s="1"/>
      <c r="AJZ13" s="1"/>
      <c r="AKA13" s="1"/>
      <c r="AKB13" s="1"/>
      <c r="AKC13" s="1"/>
      <c r="AKD13" s="1"/>
      <c r="AKE13" s="1"/>
      <c r="AKF13" s="1"/>
      <c r="AKG13" s="1"/>
      <c r="AKH13" s="1"/>
      <c r="AKI13" s="1"/>
      <c r="AKJ13" s="1"/>
      <c r="AKK13" s="1"/>
      <c r="AKL13" s="1"/>
      <c r="AKM13" s="1"/>
      <c r="AKN13" s="1"/>
      <c r="AKO13" s="1"/>
      <c r="AKP13" s="1"/>
      <c r="AKQ13" s="1"/>
      <c r="AKR13" s="1"/>
      <c r="AKS13" s="1"/>
      <c r="AKT13" s="1"/>
      <c r="AKU13" s="1"/>
      <c r="AKV13" s="1"/>
      <c r="AKW13" s="1"/>
      <c r="AKX13" s="1"/>
      <c r="AKY13" s="1"/>
      <c r="AKZ13" s="1"/>
      <c r="ALA13" s="1"/>
      <c r="ALB13" s="1"/>
      <c r="ALC13" s="1"/>
      <c r="ALD13" s="1"/>
      <c r="ALE13" s="1"/>
      <c r="ALF13" s="1"/>
      <c r="ALG13" s="1"/>
      <c r="ALH13" s="1"/>
      <c r="ALI13" s="1"/>
      <c r="ALJ13" s="1"/>
      <c r="ALK13" s="1"/>
      <c r="ALL13" s="1"/>
      <c r="ALM13" s="1"/>
      <c r="ALN13" s="1"/>
      <c r="ALO13" s="1"/>
      <c r="ALP13" s="1"/>
      <c r="ALQ13" s="1"/>
      <c r="ALR13" s="1"/>
      <c r="ALS13" s="1"/>
      <c r="ALT13" s="1"/>
    </row>
    <row r="14" spans="1:1008" ht="22.5" x14ac:dyDescent="0.25">
      <c r="A14" s="102"/>
      <c r="B14" s="5" t="s">
        <v>35</v>
      </c>
      <c r="C14" s="43">
        <v>365849164725.98999</v>
      </c>
      <c r="D14" s="43">
        <v>10243056114.4457</v>
      </c>
      <c r="E14" s="43">
        <v>20823662629.653</v>
      </c>
      <c r="F14" s="43">
        <v>27556566111.439999</v>
      </c>
      <c r="G14" s="43">
        <v>7632709010.0039396</v>
      </c>
      <c r="H14" s="43">
        <v>29103360206.002399</v>
      </c>
      <c r="I14" s="43">
        <v>43293617143.32</v>
      </c>
      <c r="J14" s="43">
        <v>27425310935.560001</v>
      </c>
      <c r="K14" s="43">
        <v>18042264441.349998</v>
      </c>
      <c r="L14" s="43">
        <v>7336902190.9899998</v>
      </c>
      <c r="M14" s="43">
        <v>9652874859.9099998</v>
      </c>
      <c r="N14" s="43">
        <v>7504260533.8100004</v>
      </c>
      <c r="O14" s="43">
        <v>17734679857.240002</v>
      </c>
      <c r="P14" s="43">
        <v>40695754088.370003</v>
      </c>
      <c r="Q14" s="43">
        <v>11544448092.554701</v>
      </c>
      <c r="R14" s="43"/>
      <c r="S14" s="43">
        <v>2563625184.6102905</v>
      </c>
      <c r="T14" s="43">
        <v>281153091399.26001</v>
      </c>
      <c r="U14" s="43">
        <v>9249019826</v>
      </c>
      <c r="V14" s="43"/>
      <c r="W14" s="43">
        <v>9249019826</v>
      </c>
      <c r="X14" s="43">
        <v>53328643934.790001</v>
      </c>
      <c r="Y14" s="43">
        <v>22118409565.939999</v>
      </c>
      <c r="Z14" s="43">
        <v>75447053500.729996</v>
      </c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V14" s="1"/>
      <c r="OW14" s="1"/>
      <c r="OX14" s="1"/>
      <c r="OY14" s="1"/>
      <c r="OZ14" s="1"/>
      <c r="PA14" s="1"/>
      <c r="PB14" s="1"/>
      <c r="PC14" s="1"/>
      <c r="PD14" s="1"/>
      <c r="PE14" s="1"/>
      <c r="PF14" s="1"/>
      <c r="PG14" s="1"/>
      <c r="PH14" s="1"/>
      <c r="PI14" s="1"/>
      <c r="PJ14" s="1"/>
      <c r="PK14" s="1"/>
      <c r="PL14" s="1"/>
      <c r="PM14" s="1"/>
      <c r="PN14" s="1"/>
      <c r="PO14" s="1"/>
      <c r="PP14" s="1"/>
      <c r="PQ14" s="1"/>
      <c r="PR14" s="1"/>
      <c r="PS14" s="1"/>
      <c r="PT14" s="1"/>
      <c r="PU14" s="1"/>
      <c r="PV14" s="1"/>
      <c r="PW14" s="1"/>
      <c r="PX14" s="1"/>
      <c r="PY14" s="1"/>
      <c r="PZ14" s="1"/>
      <c r="QA14" s="1"/>
      <c r="QB14" s="1"/>
      <c r="QC14" s="1"/>
      <c r="QD14" s="1"/>
      <c r="QE14" s="1"/>
      <c r="QF14" s="1"/>
      <c r="QG14" s="1"/>
      <c r="QH14" s="1"/>
      <c r="QI14" s="1"/>
      <c r="QJ14" s="1"/>
      <c r="QK14" s="1"/>
      <c r="QL14" s="1"/>
      <c r="QM14" s="1"/>
      <c r="QN14" s="1"/>
      <c r="QO14" s="1"/>
      <c r="QP14" s="1"/>
      <c r="QQ14" s="1"/>
      <c r="QR14" s="1"/>
      <c r="QS14" s="1"/>
      <c r="QT14" s="1"/>
      <c r="QU14" s="1"/>
      <c r="QV14" s="1"/>
      <c r="QW14" s="1"/>
      <c r="QX14" s="1"/>
      <c r="QY14" s="1"/>
      <c r="QZ14" s="1"/>
      <c r="RA14" s="1"/>
      <c r="RB14" s="1"/>
      <c r="RC14" s="1"/>
      <c r="RD14" s="1"/>
      <c r="RE14" s="1"/>
      <c r="RF14" s="1"/>
      <c r="RG14" s="1"/>
      <c r="RH14" s="1"/>
      <c r="RI14" s="1"/>
      <c r="RJ14" s="1"/>
      <c r="RK14" s="1"/>
      <c r="RL14" s="1"/>
      <c r="RM14" s="1"/>
      <c r="RN14" s="1"/>
      <c r="RO14" s="1"/>
      <c r="RP14" s="1"/>
      <c r="RQ14" s="1"/>
      <c r="RR14" s="1"/>
      <c r="RS14" s="1"/>
      <c r="RT14" s="1"/>
      <c r="RU14" s="1"/>
      <c r="RV14" s="1"/>
      <c r="RW14" s="1"/>
      <c r="RX14" s="1"/>
      <c r="RY14" s="1"/>
      <c r="RZ14" s="1"/>
      <c r="SA14" s="1"/>
      <c r="SB14" s="1"/>
      <c r="SC14" s="1"/>
      <c r="SD14" s="1"/>
      <c r="SE14" s="1"/>
      <c r="SF14" s="1"/>
      <c r="SG14" s="1"/>
      <c r="SH14" s="1"/>
      <c r="SI14" s="1"/>
      <c r="SJ14" s="1"/>
      <c r="SK14" s="1"/>
      <c r="SL14" s="1"/>
      <c r="SM14" s="1"/>
      <c r="SN14" s="1"/>
      <c r="SO14" s="1"/>
      <c r="SP14" s="1"/>
      <c r="SQ14" s="1"/>
      <c r="SR14" s="1"/>
      <c r="SS14" s="1"/>
      <c r="ST14" s="1"/>
      <c r="SU14" s="1"/>
      <c r="SV14" s="1"/>
      <c r="SW14" s="1"/>
      <c r="SX14" s="1"/>
      <c r="SY14" s="1"/>
      <c r="SZ14" s="1"/>
      <c r="TA14" s="1"/>
      <c r="TB14" s="1"/>
      <c r="TC14" s="1"/>
      <c r="TD14" s="1"/>
      <c r="TE14" s="1"/>
      <c r="TF14" s="1"/>
      <c r="TG14" s="1"/>
      <c r="TH14" s="1"/>
      <c r="TI14" s="1"/>
      <c r="TJ14" s="1"/>
      <c r="TK14" s="1"/>
      <c r="TL14" s="1"/>
      <c r="TM14" s="1"/>
      <c r="TN14" s="1"/>
      <c r="TO14" s="1"/>
      <c r="TP14" s="1"/>
      <c r="TQ14" s="1"/>
      <c r="TR14" s="1"/>
      <c r="TS14" s="1"/>
      <c r="TT14" s="1"/>
      <c r="TU14" s="1"/>
      <c r="TV14" s="1"/>
      <c r="TW14" s="1"/>
      <c r="TX14" s="1"/>
      <c r="TY14" s="1"/>
      <c r="TZ14" s="1"/>
      <c r="UA14" s="1"/>
      <c r="UB14" s="1"/>
      <c r="UC14" s="1"/>
      <c r="UD14" s="1"/>
      <c r="UE14" s="1"/>
      <c r="UF14" s="1"/>
      <c r="UG14" s="1"/>
      <c r="UH14" s="1"/>
      <c r="UI14" s="1"/>
      <c r="UJ14" s="1"/>
      <c r="UK14" s="1"/>
      <c r="UL14" s="1"/>
      <c r="UM14" s="1"/>
      <c r="UN14" s="1"/>
      <c r="UO14" s="1"/>
      <c r="UP14" s="1"/>
      <c r="UQ14" s="1"/>
      <c r="UR14" s="1"/>
      <c r="US14" s="1"/>
      <c r="UT14" s="1"/>
      <c r="UU14" s="1"/>
      <c r="UV14" s="1"/>
      <c r="UW14" s="1"/>
      <c r="UX14" s="1"/>
      <c r="UY14" s="1"/>
      <c r="UZ14" s="1"/>
      <c r="VA14" s="1"/>
      <c r="VB14" s="1"/>
      <c r="VC14" s="1"/>
      <c r="VD14" s="1"/>
      <c r="VE14" s="1"/>
      <c r="VF14" s="1"/>
      <c r="VG14" s="1"/>
      <c r="VH14" s="1"/>
      <c r="VI14" s="1"/>
      <c r="VJ14" s="1"/>
      <c r="VK14" s="1"/>
      <c r="VL14" s="1"/>
      <c r="VM14" s="1"/>
      <c r="VN14" s="1"/>
      <c r="VO14" s="1"/>
      <c r="VP14" s="1"/>
      <c r="VQ14" s="1"/>
      <c r="VR14" s="1"/>
      <c r="VS14" s="1"/>
      <c r="VT14" s="1"/>
      <c r="VU14" s="1"/>
      <c r="VV14" s="1"/>
      <c r="VW14" s="1"/>
      <c r="VX14" s="1"/>
      <c r="VY14" s="1"/>
      <c r="VZ14" s="1"/>
      <c r="WA14" s="1"/>
      <c r="WB14" s="1"/>
      <c r="WC14" s="1"/>
      <c r="WD14" s="1"/>
      <c r="WE14" s="1"/>
      <c r="WF14" s="1"/>
      <c r="WG14" s="1"/>
      <c r="WH14" s="1"/>
      <c r="WI14" s="1"/>
      <c r="WJ14" s="1"/>
      <c r="WK14" s="1"/>
      <c r="WL14" s="1"/>
      <c r="WM14" s="1"/>
      <c r="WN14" s="1"/>
      <c r="WO14" s="1"/>
      <c r="WP14" s="1"/>
      <c r="WQ14" s="1"/>
      <c r="WR14" s="1"/>
      <c r="WS14" s="1"/>
      <c r="WT14" s="1"/>
      <c r="WU14" s="1"/>
      <c r="WV14" s="1"/>
      <c r="WW14" s="1"/>
      <c r="WX14" s="1"/>
      <c r="WY14" s="1"/>
      <c r="WZ14" s="1"/>
      <c r="XA14" s="1"/>
      <c r="XB14" s="1"/>
      <c r="XC14" s="1"/>
      <c r="XD14" s="1"/>
      <c r="XE14" s="1"/>
      <c r="XF14" s="1"/>
      <c r="XG14" s="1"/>
      <c r="XH14" s="1"/>
      <c r="XI14" s="1"/>
      <c r="XJ14" s="1"/>
      <c r="XK14" s="1"/>
      <c r="XL14" s="1"/>
      <c r="XM14" s="1"/>
      <c r="XN14" s="1"/>
      <c r="XO14" s="1"/>
      <c r="XP14" s="1"/>
      <c r="XQ14" s="1"/>
      <c r="XR14" s="1"/>
      <c r="XS14" s="1"/>
      <c r="XT14" s="1"/>
      <c r="XU14" s="1"/>
      <c r="XV14" s="1"/>
      <c r="XW14" s="1"/>
      <c r="XX14" s="1"/>
      <c r="XY14" s="1"/>
      <c r="XZ14" s="1"/>
      <c r="YA14" s="1"/>
      <c r="YB14" s="1"/>
      <c r="YC14" s="1"/>
      <c r="YD14" s="1"/>
      <c r="YE14" s="1"/>
      <c r="YF14" s="1"/>
      <c r="YG14" s="1"/>
      <c r="YH14" s="1"/>
      <c r="YI14" s="1"/>
      <c r="YJ14" s="1"/>
      <c r="YK14" s="1"/>
      <c r="YL14" s="1"/>
      <c r="YM14" s="1"/>
      <c r="YN14" s="1"/>
      <c r="YO14" s="1"/>
      <c r="YP14" s="1"/>
      <c r="YQ14" s="1"/>
      <c r="YR14" s="1"/>
      <c r="YS14" s="1"/>
      <c r="YT14" s="1"/>
      <c r="YU14" s="1"/>
      <c r="YV14" s="1"/>
      <c r="YW14" s="1"/>
      <c r="YX14" s="1"/>
      <c r="YY14" s="1"/>
      <c r="YZ14" s="1"/>
      <c r="ZA14" s="1"/>
      <c r="ZB14" s="1"/>
      <c r="ZC14" s="1"/>
      <c r="ZD14" s="1"/>
      <c r="ZE14" s="1"/>
      <c r="ZF14" s="1"/>
      <c r="ZG14" s="1"/>
      <c r="ZH14" s="1"/>
      <c r="ZI14" s="1"/>
      <c r="ZJ14" s="1"/>
      <c r="ZK14" s="1"/>
      <c r="ZL14" s="1"/>
      <c r="ZM14" s="1"/>
      <c r="ZN14" s="1"/>
      <c r="ZO14" s="1"/>
      <c r="ZP14" s="1"/>
      <c r="ZQ14" s="1"/>
      <c r="ZR14" s="1"/>
      <c r="ZS14" s="1"/>
      <c r="ZT14" s="1"/>
      <c r="ZU14" s="1"/>
      <c r="ZV14" s="1"/>
      <c r="ZW14" s="1"/>
      <c r="ZX14" s="1"/>
      <c r="ZY14" s="1"/>
      <c r="ZZ14" s="1"/>
      <c r="AAA14" s="1"/>
      <c r="AAB14" s="1"/>
      <c r="AAC14" s="1"/>
      <c r="AAD14" s="1"/>
      <c r="AAE14" s="1"/>
      <c r="AAF14" s="1"/>
      <c r="AAG14" s="1"/>
      <c r="AAH14" s="1"/>
      <c r="AAI14" s="1"/>
      <c r="AAJ14" s="1"/>
      <c r="AAK14" s="1"/>
      <c r="AAL14" s="1"/>
      <c r="AAM14" s="1"/>
      <c r="AAN14" s="1"/>
      <c r="AAO14" s="1"/>
      <c r="AAP14" s="1"/>
      <c r="AAQ14" s="1"/>
      <c r="AAR14" s="1"/>
      <c r="AAS14" s="1"/>
      <c r="AAT14" s="1"/>
      <c r="AAU14" s="1"/>
      <c r="AAV14" s="1"/>
      <c r="AAW14" s="1"/>
      <c r="AAX14" s="1"/>
      <c r="AAY14" s="1"/>
      <c r="AAZ14" s="1"/>
      <c r="ABA14" s="1"/>
      <c r="ABB14" s="1"/>
      <c r="ABC14" s="1"/>
      <c r="ABD14" s="1"/>
      <c r="ABE14" s="1"/>
      <c r="ABF14" s="1"/>
      <c r="ABG14" s="1"/>
      <c r="ABH14" s="1"/>
      <c r="ABI14" s="1"/>
      <c r="ABJ14" s="1"/>
      <c r="ABK14" s="1"/>
      <c r="ABL14" s="1"/>
      <c r="ABM14" s="1"/>
      <c r="ABN14" s="1"/>
      <c r="ABO14" s="1"/>
      <c r="ABP14" s="1"/>
      <c r="ABQ14" s="1"/>
      <c r="ABR14" s="1"/>
      <c r="ABS14" s="1"/>
      <c r="ABT14" s="1"/>
      <c r="ABU14" s="1"/>
      <c r="ABV14" s="1"/>
      <c r="ABW14" s="1"/>
      <c r="ABX14" s="1"/>
      <c r="ABY14" s="1"/>
      <c r="ABZ14" s="1"/>
      <c r="ACA14" s="1"/>
      <c r="ACB14" s="1"/>
      <c r="ACC14" s="1"/>
      <c r="ACD14" s="1"/>
      <c r="ACE14" s="1"/>
      <c r="ACF14" s="1"/>
      <c r="ACG14" s="1"/>
      <c r="ACH14" s="1"/>
      <c r="ACI14" s="1"/>
      <c r="ACJ14" s="1"/>
      <c r="ACK14" s="1"/>
      <c r="ACL14" s="1"/>
      <c r="ACM14" s="1"/>
      <c r="ACN14" s="1"/>
      <c r="ACO14" s="1"/>
      <c r="ACP14" s="1"/>
      <c r="ACQ14" s="1"/>
      <c r="ACR14" s="1"/>
      <c r="ACS14" s="1"/>
      <c r="ACT14" s="1"/>
      <c r="ACU14" s="1"/>
      <c r="ACV14" s="1"/>
      <c r="ACW14" s="1"/>
      <c r="ACX14" s="1"/>
      <c r="ACY14" s="1"/>
      <c r="ACZ14" s="1"/>
      <c r="ADA14" s="1"/>
      <c r="ADB14" s="1"/>
      <c r="ADC14" s="1"/>
      <c r="ADD14" s="1"/>
      <c r="ADE14" s="1"/>
      <c r="ADF14" s="1"/>
      <c r="ADG14" s="1"/>
      <c r="ADH14" s="1"/>
      <c r="ADI14" s="1"/>
      <c r="ADJ14" s="1"/>
      <c r="ADK14" s="1"/>
      <c r="ADL14" s="1"/>
      <c r="ADM14" s="1"/>
      <c r="ADN14" s="1"/>
      <c r="ADO14" s="1"/>
      <c r="ADP14" s="1"/>
      <c r="ADQ14" s="1"/>
      <c r="ADR14" s="1"/>
      <c r="ADS14" s="1"/>
      <c r="ADT14" s="1"/>
      <c r="ADU14" s="1"/>
      <c r="ADV14" s="1"/>
      <c r="ADW14" s="1"/>
      <c r="ADX14" s="1"/>
      <c r="ADY14" s="1"/>
      <c r="ADZ14" s="1"/>
      <c r="AEA14" s="1"/>
      <c r="AEB14" s="1"/>
      <c r="AEC14" s="1"/>
      <c r="AED14" s="1"/>
      <c r="AEE14" s="1"/>
      <c r="AEF14" s="1"/>
      <c r="AEG14" s="1"/>
      <c r="AEH14" s="1"/>
      <c r="AEI14" s="1"/>
      <c r="AEJ14" s="1"/>
      <c r="AEK14" s="1"/>
      <c r="AEL14" s="1"/>
      <c r="AEM14" s="1"/>
      <c r="AEN14" s="1"/>
      <c r="AEO14" s="1"/>
      <c r="AEP14" s="1"/>
      <c r="AEQ14" s="1"/>
      <c r="AER14" s="1"/>
      <c r="AES14" s="1"/>
      <c r="AET14" s="1"/>
      <c r="AEU14" s="1"/>
      <c r="AEV14" s="1"/>
      <c r="AEW14" s="1"/>
      <c r="AEX14" s="1"/>
      <c r="AEY14" s="1"/>
      <c r="AEZ14" s="1"/>
      <c r="AFA14" s="1"/>
      <c r="AFB14" s="1"/>
      <c r="AFC14" s="1"/>
      <c r="AFD14" s="1"/>
      <c r="AFE14" s="1"/>
      <c r="AFF14" s="1"/>
      <c r="AFG14" s="1"/>
      <c r="AFH14" s="1"/>
      <c r="AFI14" s="1"/>
      <c r="AFJ14" s="1"/>
      <c r="AFK14" s="1"/>
      <c r="AFL14" s="1"/>
      <c r="AFM14" s="1"/>
      <c r="AFN14" s="1"/>
      <c r="AFO14" s="1"/>
      <c r="AFP14" s="1"/>
      <c r="AFQ14" s="1"/>
      <c r="AFR14" s="1"/>
      <c r="AFS14" s="1"/>
      <c r="AFT14" s="1"/>
      <c r="AFU14" s="1"/>
      <c r="AFV14" s="1"/>
      <c r="AFW14" s="1"/>
      <c r="AFX14" s="1"/>
      <c r="AFY14" s="1"/>
      <c r="AFZ14" s="1"/>
      <c r="AGA14" s="1"/>
      <c r="AGB14" s="1"/>
      <c r="AGC14" s="1"/>
      <c r="AGD14" s="1"/>
      <c r="AGE14" s="1"/>
      <c r="AGF14" s="1"/>
      <c r="AGG14" s="1"/>
      <c r="AGH14" s="1"/>
      <c r="AGI14" s="1"/>
      <c r="AGJ14" s="1"/>
      <c r="AGK14" s="1"/>
      <c r="AGL14" s="1"/>
      <c r="AGM14" s="1"/>
      <c r="AGN14" s="1"/>
      <c r="AGO14" s="1"/>
      <c r="AGP14" s="1"/>
      <c r="AGQ14" s="1"/>
      <c r="AGR14" s="1"/>
      <c r="AGS14" s="1"/>
      <c r="AGT14" s="1"/>
      <c r="AGU14" s="1"/>
      <c r="AGV14" s="1"/>
      <c r="AGW14" s="1"/>
      <c r="AGX14" s="1"/>
      <c r="AGY14" s="1"/>
      <c r="AGZ14" s="1"/>
      <c r="AHA14" s="1"/>
      <c r="AHB14" s="1"/>
      <c r="AHC14" s="1"/>
      <c r="AHD14" s="1"/>
      <c r="AHE14" s="1"/>
      <c r="AHF14" s="1"/>
      <c r="AHG14" s="1"/>
      <c r="AHH14" s="1"/>
      <c r="AHI14" s="1"/>
      <c r="AHJ14" s="1"/>
      <c r="AHK14" s="1"/>
      <c r="AHL14" s="1"/>
      <c r="AHM14" s="1"/>
      <c r="AHN14" s="1"/>
      <c r="AHO14" s="1"/>
      <c r="AHP14" s="1"/>
      <c r="AHQ14" s="1"/>
      <c r="AHR14" s="1"/>
      <c r="AHS14" s="1"/>
      <c r="AHT14" s="1"/>
      <c r="AHU14" s="1"/>
      <c r="AHV14" s="1"/>
      <c r="AHW14" s="1"/>
      <c r="AHX14" s="1"/>
      <c r="AHY14" s="1"/>
      <c r="AHZ14" s="1"/>
      <c r="AIA14" s="1"/>
      <c r="AIB14" s="1"/>
      <c r="AIC14" s="1"/>
      <c r="AID14" s="1"/>
      <c r="AIE14" s="1"/>
      <c r="AIF14" s="1"/>
      <c r="AIG14" s="1"/>
      <c r="AIH14" s="1"/>
      <c r="AII14" s="1"/>
      <c r="AIJ14" s="1"/>
      <c r="AIK14" s="1"/>
      <c r="AIL14" s="1"/>
      <c r="AIM14" s="1"/>
      <c r="AIN14" s="1"/>
      <c r="AIO14" s="1"/>
      <c r="AIP14" s="1"/>
      <c r="AIQ14" s="1"/>
      <c r="AIR14" s="1"/>
      <c r="AIS14" s="1"/>
      <c r="AIT14" s="1"/>
      <c r="AIU14" s="1"/>
      <c r="AIV14" s="1"/>
      <c r="AIW14" s="1"/>
      <c r="AIX14" s="1"/>
      <c r="AIY14" s="1"/>
      <c r="AIZ14" s="1"/>
      <c r="AJA14" s="1"/>
      <c r="AJB14" s="1"/>
      <c r="AJC14" s="1"/>
      <c r="AJD14" s="1"/>
      <c r="AJE14" s="1"/>
      <c r="AJF14" s="1"/>
      <c r="AJG14" s="1"/>
      <c r="AJH14" s="1"/>
      <c r="AJI14" s="1"/>
      <c r="AJJ14" s="1"/>
      <c r="AJK14" s="1"/>
      <c r="AJL14" s="1"/>
      <c r="AJM14" s="1"/>
      <c r="AJN14" s="1"/>
      <c r="AJO14" s="1"/>
      <c r="AJP14" s="1"/>
      <c r="AJQ14" s="1"/>
      <c r="AJR14" s="1"/>
      <c r="AJS14" s="1"/>
      <c r="AJT14" s="1"/>
      <c r="AJU14" s="1"/>
      <c r="AJV14" s="1"/>
      <c r="AJW14" s="1"/>
      <c r="AJX14" s="1"/>
      <c r="AJY14" s="1"/>
      <c r="AJZ14" s="1"/>
      <c r="AKA14" s="1"/>
      <c r="AKB14" s="1"/>
      <c r="AKC14" s="1"/>
      <c r="AKD14" s="1"/>
      <c r="AKE14" s="1"/>
      <c r="AKF14" s="1"/>
      <c r="AKG14" s="1"/>
      <c r="AKH14" s="1"/>
      <c r="AKI14" s="1"/>
      <c r="AKJ14" s="1"/>
      <c r="AKK14" s="1"/>
      <c r="AKL14" s="1"/>
      <c r="AKM14" s="1"/>
      <c r="AKN14" s="1"/>
      <c r="AKO14" s="1"/>
      <c r="AKP14" s="1"/>
      <c r="AKQ14" s="1"/>
      <c r="AKR14" s="1"/>
      <c r="AKS14" s="1"/>
      <c r="AKT14" s="1"/>
      <c r="AKU14" s="1"/>
      <c r="AKV14" s="1"/>
      <c r="AKW14" s="1"/>
      <c r="AKX14" s="1"/>
      <c r="AKY14" s="1"/>
      <c r="AKZ14" s="1"/>
      <c r="ALA14" s="1"/>
      <c r="ALB14" s="1"/>
      <c r="ALC14" s="1"/>
      <c r="ALD14" s="1"/>
      <c r="ALE14" s="1"/>
      <c r="ALF14" s="1"/>
      <c r="ALG14" s="1"/>
      <c r="ALH14" s="1"/>
      <c r="ALI14" s="1"/>
      <c r="ALJ14" s="1"/>
      <c r="ALK14" s="1"/>
      <c r="ALL14" s="1"/>
      <c r="ALM14" s="1"/>
      <c r="ALN14" s="1"/>
      <c r="ALO14" s="1"/>
      <c r="ALP14" s="1"/>
      <c r="ALQ14" s="1"/>
      <c r="ALR14" s="1"/>
      <c r="ALS14" s="1"/>
      <c r="ALT14" s="1"/>
    </row>
    <row r="15" spans="1:1008" x14ac:dyDescent="0.25">
      <c r="A15" s="102">
        <v>2020</v>
      </c>
      <c r="B15" s="3" t="s">
        <v>26</v>
      </c>
      <c r="C15" s="40">
        <v>16682579063.096302</v>
      </c>
      <c r="D15" s="41">
        <v>28395974.149999999</v>
      </c>
      <c r="E15" s="41">
        <v>3209777242.3099999</v>
      </c>
      <c r="F15" s="41">
        <v>1052139360.75</v>
      </c>
      <c r="G15" s="41">
        <v>0</v>
      </c>
      <c r="H15" s="41">
        <v>2397622736.1100001</v>
      </c>
      <c r="I15" s="41">
        <v>570352695.13999999</v>
      </c>
      <c r="J15" s="41">
        <v>1652981478.7</v>
      </c>
      <c r="K15" s="41">
        <v>41090515.479999997</v>
      </c>
      <c r="L15" s="41">
        <v>0</v>
      </c>
      <c r="M15" s="41">
        <v>1555879949.4400001</v>
      </c>
      <c r="N15" s="41">
        <v>0</v>
      </c>
      <c r="O15" s="41">
        <v>3088582697.0799999</v>
      </c>
      <c r="P15" s="41">
        <v>2912342389.0563002</v>
      </c>
      <c r="Q15" s="41">
        <v>145517491.65000001</v>
      </c>
      <c r="R15" s="41"/>
      <c r="S15" s="103"/>
      <c r="T15" s="41">
        <v>16654682529.866301</v>
      </c>
      <c r="U15" s="41">
        <v>6170203.4499999993</v>
      </c>
      <c r="V15" s="41"/>
      <c r="W15" s="42">
        <v>6170203.4499999993</v>
      </c>
      <c r="X15" s="41">
        <v>21726329.780000001</v>
      </c>
      <c r="Y15" s="106"/>
      <c r="Z15" s="41">
        <v>21726329.780000001</v>
      </c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1"/>
      <c r="UJ15" s="1"/>
      <c r="UK15" s="1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/>
      <c r="VE15" s="1"/>
      <c r="VF15" s="1"/>
      <c r="VG15" s="1"/>
      <c r="VH15" s="1"/>
      <c r="VI15" s="1"/>
      <c r="VJ15" s="1"/>
      <c r="VK15" s="1"/>
      <c r="VL15" s="1"/>
      <c r="VM15" s="1"/>
      <c r="VN15" s="1"/>
      <c r="VO15" s="1"/>
      <c r="VP15" s="1"/>
      <c r="VQ15" s="1"/>
      <c r="VR15" s="1"/>
      <c r="VS15" s="1"/>
      <c r="VT15" s="1"/>
      <c r="VU15" s="1"/>
      <c r="VV15" s="1"/>
      <c r="VW15" s="1"/>
      <c r="VX15" s="1"/>
      <c r="VY15" s="1"/>
      <c r="VZ15" s="1"/>
      <c r="WA15" s="1"/>
      <c r="WB15" s="1"/>
      <c r="WC15" s="1"/>
      <c r="WD15" s="1"/>
      <c r="WE15" s="1"/>
      <c r="WF15" s="1"/>
      <c r="WG15" s="1"/>
      <c r="WH15" s="1"/>
      <c r="WI15" s="1"/>
      <c r="WJ15" s="1"/>
      <c r="WK15" s="1"/>
      <c r="WL15" s="1"/>
      <c r="WM15" s="1"/>
      <c r="WN15" s="1"/>
      <c r="WO15" s="1"/>
      <c r="WP15" s="1"/>
      <c r="WQ15" s="1"/>
      <c r="WR15" s="1"/>
      <c r="WS15" s="1"/>
      <c r="WT15" s="1"/>
      <c r="WU15" s="1"/>
      <c r="WV15" s="1"/>
      <c r="WW15" s="1"/>
      <c r="WX15" s="1"/>
      <c r="WY15" s="1"/>
      <c r="WZ15" s="1"/>
      <c r="XA15" s="1"/>
      <c r="XB15" s="1"/>
      <c r="XC15" s="1"/>
      <c r="XD15" s="1"/>
      <c r="XE15" s="1"/>
      <c r="XF15" s="1"/>
      <c r="XG15" s="1"/>
      <c r="XH15" s="1"/>
      <c r="XI15" s="1"/>
      <c r="XJ15" s="1"/>
      <c r="XK15" s="1"/>
      <c r="XL15" s="1"/>
      <c r="XM15" s="1"/>
      <c r="XN15" s="1"/>
      <c r="XO15" s="1"/>
      <c r="XP15" s="1"/>
      <c r="XQ15" s="1"/>
      <c r="XR15" s="1"/>
      <c r="XS15" s="1"/>
      <c r="XT15" s="1"/>
      <c r="XU15" s="1"/>
      <c r="XV15" s="1"/>
      <c r="XW15" s="1"/>
      <c r="XX15" s="1"/>
      <c r="XY15" s="1"/>
      <c r="XZ15" s="1"/>
      <c r="YA15" s="1"/>
      <c r="YB15" s="1"/>
      <c r="YC15" s="1"/>
      <c r="YD15" s="1"/>
      <c r="YE15" s="1"/>
      <c r="YF15" s="1"/>
      <c r="YG15" s="1"/>
      <c r="YH15" s="1"/>
      <c r="YI15" s="1"/>
      <c r="YJ15" s="1"/>
      <c r="YK15" s="1"/>
      <c r="YL15" s="1"/>
      <c r="YM15" s="1"/>
      <c r="YN15" s="1"/>
      <c r="YO15" s="1"/>
      <c r="YP15" s="1"/>
      <c r="YQ15" s="1"/>
      <c r="YR15" s="1"/>
      <c r="YS15" s="1"/>
      <c r="YT15" s="1"/>
      <c r="YU15" s="1"/>
      <c r="YV15" s="1"/>
      <c r="YW15" s="1"/>
      <c r="YX15" s="1"/>
      <c r="YY15" s="1"/>
      <c r="YZ15" s="1"/>
      <c r="ZA15" s="1"/>
      <c r="ZB15" s="1"/>
      <c r="ZC15" s="1"/>
      <c r="ZD15" s="1"/>
      <c r="ZE15" s="1"/>
      <c r="ZF15" s="1"/>
      <c r="ZG15" s="1"/>
      <c r="ZH15" s="1"/>
      <c r="ZI15" s="1"/>
      <c r="ZJ15" s="1"/>
      <c r="ZK15" s="1"/>
      <c r="ZL15" s="1"/>
      <c r="ZM15" s="1"/>
      <c r="ZN15" s="1"/>
      <c r="ZO15" s="1"/>
      <c r="ZP15" s="1"/>
      <c r="ZQ15" s="1"/>
      <c r="ZR15" s="1"/>
      <c r="ZS15" s="1"/>
      <c r="ZT15" s="1"/>
      <c r="ZU15" s="1"/>
      <c r="ZV15" s="1"/>
      <c r="ZW15" s="1"/>
      <c r="ZX15" s="1"/>
      <c r="ZY15" s="1"/>
      <c r="ZZ15" s="1"/>
      <c r="AAA15" s="1"/>
      <c r="AAB15" s="1"/>
      <c r="AAC15" s="1"/>
      <c r="AAD15" s="1"/>
      <c r="AAE15" s="1"/>
      <c r="AAF15" s="1"/>
      <c r="AAG15" s="1"/>
      <c r="AAH15" s="1"/>
      <c r="AAI15" s="1"/>
      <c r="AAJ15" s="1"/>
      <c r="AAK15" s="1"/>
      <c r="AAL15" s="1"/>
      <c r="AAM15" s="1"/>
      <c r="AAN15" s="1"/>
      <c r="AAO15" s="1"/>
      <c r="AAP15" s="1"/>
      <c r="AAQ15" s="1"/>
      <c r="AAR15" s="1"/>
      <c r="AAS15" s="1"/>
      <c r="AAT15" s="1"/>
      <c r="AAU15" s="1"/>
      <c r="AAV15" s="1"/>
      <c r="AAW15" s="1"/>
      <c r="AAX15" s="1"/>
      <c r="AAY15" s="1"/>
      <c r="AAZ15" s="1"/>
      <c r="ABA15" s="1"/>
      <c r="ABB15" s="1"/>
      <c r="ABC15" s="1"/>
      <c r="ABD15" s="1"/>
      <c r="ABE15" s="1"/>
      <c r="ABF15" s="1"/>
      <c r="ABG15" s="1"/>
      <c r="ABH15" s="1"/>
      <c r="ABI15" s="1"/>
      <c r="ABJ15" s="1"/>
      <c r="ABK15" s="1"/>
      <c r="ABL15" s="1"/>
      <c r="ABM15" s="1"/>
      <c r="ABN15" s="1"/>
      <c r="ABO15" s="1"/>
      <c r="ABP15" s="1"/>
      <c r="ABQ15" s="1"/>
      <c r="ABR15" s="1"/>
      <c r="ABS15" s="1"/>
      <c r="ABT15" s="1"/>
      <c r="ABU15" s="1"/>
      <c r="ABV15" s="1"/>
      <c r="ABW15" s="1"/>
      <c r="ABX15" s="1"/>
      <c r="ABY15" s="1"/>
      <c r="ABZ15" s="1"/>
      <c r="ACA15" s="1"/>
      <c r="ACB15" s="1"/>
      <c r="ACC15" s="1"/>
      <c r="ACD15" s="1"/>
      <c r="ACE15" s="1"/>
      <c r="ACF15" s="1"/>
      <c r="ACG15" s="1"/>
      <c r="ACH15" s="1"/>
      <c r="ACI15" s="1"/>
      <c r="ACJ15" s="1"/>
      <c r="ACK15" s="1"/>
      <c r="ACL15" s="1"/>
      <c r="ACM15" s="1"/>
      <c r="ACN15" s="1"/>
      <c r="ACO15" s="1"/>
      <c r="ACP15" s="1"/>
      <c r="ACQ15" s="1"/>
      <c r="ACR15" s="1"/>
      <c r="ACS15" s="1"/>
      <c r="ACT15" s="1"/>
      <c r="ACU15" s="1"/>
      <c r="ACV15" s="1"/>
      <c r="ACW15" s="1"/>
      <c r="ACX15" s="1"/>
      <c r="ACY15" s="1"/>
      <c r="ACZ15" s="1"/>
      <c r="ADA15" s="1"/>
      <c r="ADB15" s="1"/>
      <c r="ADC15" s="1"/>
      <c r="ADD15" s="1"/>
      <c r="ADE15" s="1"/>
      <c r="ADF15" s="1"/>
      <c r="ADG15" s="1"/>
      <c r="ADH15" s="1"/>
      <c r="ADI15" s="1"/>
      <c r="ADJ15" s="1"/>
      <c r="ADK15" s="1"/>
      <c r="ADL15" s="1"/>
      <c r="ADM15" s="1"/>
      <c r="ADN15" s="1"/>
      <c r="ADO15" s="1"/>
      <c r="ADP15" s="1"/>
      <c r="ADQ15" s="1"/>
      <c r="ADR15" s="1"/>
      <c r="ADS15" s="1"/>
      <c r="ADT15" s="1"/>
      <c r="ADU15" s="1"/>
      <c r="ADV15" s="1"/>
      <c r="ADW15" s="1"/>
      <c r="ADX15" s="1"/>
      <c r="ADY15" s="1"/>
      <c r="ADZ15" s="1"/>
      <c r="AEA15" s="1"/>
      <c r="AEB15" s="1"/>
      <c r="AEC15" s="1"/>
      <c r="AED15" s="1"/>
      <c r="AEE15" s="1"/>
      <c r="AEF15" s="1"/>
      <c r="AEG15" s="1"/>
      <c r="AEH15" s="1"/>
      <c r="AEI15" s="1"/>
      <c r="AEJ15" s="1"/>
      <c r="AEK15" s="1"/>
      <c r="AEL15" s="1"/>
      <c r="AEM15" s="1"/>
      <c r="AEN15" s="1"/>
      <c r="AEO15" s="1"/>
      <c r="AEP15" s="1"/>
      <c r="AEQ15" s="1"/>
      <c r="AER15" s="1"/>
      <c r="AES15" s="1"/>
      <c r="AET15" s="1"/>
      <c r="AEU15" s="1"/>
      <c r="AEV15" s="1"/>
      <c r="AEW15" s="1"/>
      <c r="AEX15" s="1"/>
      <c r="AEY15" s="1"/>
      <c r="AEZ15" s="1"/>
      <c r="AFA15" s="1"/>
      <c r="AFB15" s="1"/>
      <c r="AFC15" s="1"/>
      <c r="AFD15" s="1"/>
      <c r="AFE15" s="1"/>
      <c r="AFF15" s="1"/>
      <c r="AFG15" s="1"/>
      <c r="AFH15" s="1"/>
      <c r="AFI15" s="1"/>
      <c r="AFJ15" s="1"/>
      <c r="AFK15" s="1"/>
      <c r="AFL15" s="1"/>
      <c r="AFM15" s="1"/>
      <c r="AFN15" s="1"/>
      <c r="AFO15" s="1"/>
      <c r="AFP15" s="1"/>
      <c r="AFQ15" s="1"/>
      <c r="AFR15" s="1"/>
      <c r="AFS15" s="1"/>
      <c r="AFT15" s="1"/>
      <c r="AFU15" s="1"/>
      <c r="AFV15" s="1"/>
      <c r="AFW15" s="1"/>
      <c r="AFX15" s="1"/>
      <c r="AFY15" s="1"/>
      <c r="AFZ15" s="1"/>
      <c r="AGA15" s="1"/>
      <c r="AGB15" s="1"/>
      <c r="AGC15" s="1"/>
      <c r="AGD15" s="1"/>
      <c r="AGE15" s="1"/>
      <c r="AGF15" s="1"/>
      <c r="AGG15" s="1"/>
      <c r="AGH15" s="1"/>
      <c r="AGI15" s="1"/>
      <c r="AGJ15" s="1"/>
      <c r="AGK15" s="1"/>
      <c r="AGL15" s="1"/>
      <c r="AGM15" s="1"/>
      <c r="AGN15" s="1"/>
      <c r="AGO15" s="1"/>
      <c r="AGP15" s="1"/>
      <c r="AGQ15" s="1"/>
      <c r="AGR15" s="1"/>
      <c r="AGS15" s="1"/>
      <c r="AGT15" s="1"/>
      <c r="AGU15" s="1"/>
      <c r="AGV15" s="1"/>
      <c r="AGW15" s="1"/>
      <c r="AGX15" s="1"/>
      <c r="AGY15" s="1"/>
      <c r="AGZ15" s="1"/>
      <c r="AHA15" s="1"/>
      <c r="AHB15" s="1"/>
      <c r="AHC15" s="1"/>
      <c r="AHD15" s="1"/>
      <c r="AHE15" s="1"/>
      <c r="AHF15" s="1"/>
      <c r="AHG15" s="1"/>
      <c r="AHH15" s="1"/>
      <c r="AHI15" s="1"/>
      <c r="AHJ15" s="1"/>
      <c r="AHK15" s="1"/>
      <c r="AHL15" s="1"/>
      <c r="AHM15" s="1"/>
      <c r="AHN15" s="1"/>
      <c r="AHO15" s="1"/>
      <c r="AHP15" s="1"/>
      <c r="AHQ15" s="1"/>
      <c r="AHR15" s="1"/>
      <c r="AHS15" s="1"/>
      <c r="AHT15" s="1"/>
      <c r="AHU15" s="1"/>
      <c r="AHV15" s="1"/>
      <c r="AHW15" s="1"/>
      <c r="AHX15" s="1"/>
      <c r="AHY15" s="1"/>
      <c r="AHZ15" s="1"/>
      <c r="AIA15" s="1"/>
      <c r="AIB15" s="1"/>
      <c r="AIC15" s="1"/>
      <c r="AID15" s="1"/>
      <c r="AIE15" s="1"/>
      <c r="AIF15" s="1"/>
      <c r="AIG15" s="1"/>
      <c r="AIH15" s="1"/>
      <c r="AII15" s="1"/>
      <c r="AIJ15" s="1"/>
      <c r="AIK15" s="1"/>
      <c r="AIL15" s="1"/>
      <c r="AIM15" s="1"/>
      <c r="AIN15" s="1"/>
      <c r="AIO15" s="1"/>
      <c r="AIP15" s="1"/>
      <c r="AIQ15" s="1"/>
      <c r="AIR15" s="1"/>
      <c r="AIS15" s="1"/>
      <c r="AIT15" s="1"/>
      <c r="AIU15" s="1"/>
      <c r="AIV15" s="1"/>
      <c r="AIW15" s="1"/>
      <c r="AIX15" s="1"/>
      <c r="AIY15" s="1"/>
      <c r="AIZ15" s="1"/>
      <c r="AJA15" s="1"/>
      <c r="AJB15" s="1"/>
      <c r="AJC15" s="1"/>
      <c r="AJD15" s="1"/>
      <c r="AJE15" s="1"/>
      <c r="AJF15" s="1"/>
      <c r="AJG15" s="1"/>
      <c r="AJH15" s="1"/>
      <c r="AJI15" s="1"/>
      <c r="AJJ15" s="1"/>
      <c r="AJK15" s="1"/>
      <c r="AJL15" s="1"/>
      <c r="AJM15" s="1"/>
      <c r="AJN15" s="1"/>
      <c r="AJO15" s="1"/>
      <c r="AJP15" s="1"/>
      <c r="AJQ15" s="1"/>
      <c r="AJR15" s="1"/>
      <c r="AJS15" s="1"/>
      <c r="AJT15" s="1"/>
      <c r="AJU15" s="1"/>
      <c r="AJV15" s="1"/>
      <c r="AJW15" s="1"/>
      <c r="AJX15" s="1"/>
      <c r="AJY15" s="1"/>
      <c r="AJZ15" s="1"/>
      <c r="AKA15" s="1"/>
      <c r="AKB15" s="1"/>
      <c r="AKC15" s="1"/>
      <c r="AKD15" s="1"/>
      <c r="AKE15" s="1"/>
      <c r="AKF15" s="1"/>
      <c r="AKG15" s="1"/>
      <c r="AKH15" s="1"/>
      <c r="AKI15" s="1"/>
      <c r="AKJ15" s="1"/>
      <c r="AKK15" s="1"/>
      <c r="AKL15" s="1"/>
      <c r="AKM15" s="1"/>
      <c r="AKN15" s="1"/>
      <c r="AKO15" s="1"/>
      <c r="AKP15" s="1"/>
      <c r="AKQ15" s="1"/>
      <c r="AKR15" s="1"/>
      <c r="AKS15" s="1"/>
      <c r="AKT15" s="1"/>
      <c r="AKU15" s="1"/>
      <c r="AKV15" s="1"/>
      <c r="AKW15" s="1"/>
      <c r="AKX15" s="1"/>
      <c r="AKY15" s="1"/>
      <c r="AKZ15" s="1"/>
      <c r="ALA15" s="1"/>
      <c r="ALB15" s="1"/>
      <c r="ALC15" s="1"/>
      <c r="ALD15" s="1"/>
      <c r="ALE15" s="1"/>
      <c r="ALF15" s="1"/>
      <c r="ALG15" s="1"/>
      <c r="ALH15" s="1"/>
      <c r="ALI15" s="1"/>
      <c r="ALJ15" s="1"/>
      <c r="ALK15" s="1"/>
      <c r="ALL15" s="1"/>
      <c r="ALM15" s="1"/>
      <c r="ALN15" s="1"/>
      <c r="ALO15" s="1"/>
      <c r="ALP15" s="1"/>
      <c r="ALQ15" s="1"/>
      <c r="ALR15" s="1"/>
      <c r="ALS15" s="1"/>
      <c r="ALT15" s="1"/>
    </row>
    <row r="16" spans="1:1008" x14ac:dyDescent="0.25">
      <c r="A16" s="102"/>
      <c r="B16" s="3" t="s">
        <v>27</v>
      </c>
      <c r="C16" s="40">
        <v>5499986683.0200005</v>
      </c>
      <c r="D16" s="41">
        <v>22101839.960000001</v>
      </c>
      <c r="E16" s="41">
        <v>1151113281.6700001</v>
      </c>
      <c r="F16" s="41">
        <v>786821596.47000003</v>
      </c>
      <c r="G16" s="41">
        <v>0</v>
      </c>
      <c r="H16" s="41">
        <v>1216185894.76</v>
      </c>
      <c r="I16" s="41">
        <v>1185326385.6099999</v>
      </c>
      <c r="J16" s="41">
        <v>367966921</v>
      </c>
      <c r="K16" s="41">
        <v>39377655.670000002</v>
      </c>
      <c r="L16" s="41">
        <v>69216613</v>
      </c>
      <c r="M16" s="41">
        <v>14535893.470000001</v>
      </c>
      <c r="N16" s="41">
        <v>57373</v>
      </c>
      <c r="O16" s="41">
        <v>229577019.24000001</v>
      </c>
      <c r="P16" s="41">
        <v>19073518.199999999</v>
      </c>
      <c r="Q16" s="41">
        <v>50272168.789999999</v>
      </c>
      <c r="R16" s="41"/>
      <c r="S16" s="104"/>
      <c r="T16" s="41">
        <v>5151626160.8400002</v>
      </c>
      <c r="U16" s="41">
        <v>61888683.789999999</v>
      </c>
      <c r="V16" s="41"/>
      <c r="W16" s="42">
        <v>61888683.789999999</v>
      </c>
      <c r="X16" s="41">
        <v>286471838.38999999</v>
      </c>
      <c r="Y16" s="106"/>
      <c r="Z16" s="41">
        <v>286471838.38999999</v>
      </c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"/>
      <c r="LF16" s="1"/>
      <c r="LG16" s="1"/>
      <c r="LH16" s="1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  <c r="LT16" s="1"/>
      <c r="LU16" s="1"/>
      <c r="LV16" s="1"/>
      <c r="LW16" s="1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1"/>
      <c r="MR16" s="1"/>
      <c r="MS16" s="1"/>
      <c r="MT16" s="1"/>
      <c r="MU16" s="1"/>
      <c r="MV16" s="1"/>
      <c r="MW16" s="1"/>
      <c r="MX16" s="1"/>
      <c r="MY16" s="1"/>
      <c r="MZ16" s="1"/>
      <c r="NA16" s="1"/>
      <c r="NB16" s="1"/>
      <c r="NC16" s="1"/>
      <c r="ND16" s="1"/>
      <c r="NE16" s="1"/>
      <c r="NF16" s="1"/>
      <c r="NG16" s="1"/>
      <c r="NH16" s="1"/>
      <c r="NI16" s="1"/>
      <c r="NJ16" s="1"/>
      <c r="NK16" s="1"/>
      <c r="NL16" s="1"/>
      <c r="NM16" s="1"/>
      <c r="NN16" s="1"/>
      <c r="NO16" s="1"/>
      <c r="NP16" s="1"/>
      <c r="NQ16" s="1"/>
      <c r="NR16" s="1"/>
      <c r="NS16" s="1"/>
      <c r="NT16" s="1"/>
      <c r="NU16" s="1"/>
      <c r="NV16" s="1"/>
      <c r="NW16" s="1"/>
      <c r="NX16" s="1"/>
      <c r="NY16" s="1"/>
      <c r="NZ16" s="1"/>
      <c r="OA16" s="1"/>
      <c r="OB16" s="1"/>
      <c r="OC16" s="1"/>
      <c r="OD16" s="1"/>
      <c r="OE16" s="1"/>
      <c r="OF16" s="1"/>
      <c r="OG16" s="1"/>
      <c r="OH16" s="1"/>
      <c r="OI16" s="1"/>
      <c r="OJ16" s="1"/>
      <c r="OK16" s="1"/>
      <c r="OL16" s="1"/>
      <c r="OM16" s="1"/>
      <c r="ON16" s="1"/>
      <c r="OO16" s="1"/>
      <c r="OP16" s="1"/>
      <c r="OQ16" s="1"/>
      <c r="OR16" s="1"/>
      <c r="OS16" s="1"/>
      <c r="OT16" s="1"/>
      <c r="OU16" s="1"/>
      <c r="OV16" s="1"/>
      <c r="OW16" s="1"/>
      <c r="OX16" s="1"/>
      <c r="OY16" s="1"/>
      <c r="OZ16" s="1"/>
      <c r="PA16" s="1"/>
      <c r="PB16" s="1"/>
      <c r="PC16" s="1"/>
      <c r="PD16" s="1"/>
      <c r="PE16" s="1"/>
      <c r="PF16" s="1"/>
      <c r="PG16" s="1"/>
      <c r="PH16" s="1"/>
      <c r="PI16" s="1"/>
      <c r="PJ16" s="1"/>
      <c r="PK16" s="1"/>
      <c r="PL16" s="1"/>
      <c r="PM16" s="1"/>
      <c r="PN16" s="1"/>
      <c r="PO16" s="1"/>
      <c r="PP16" s="1"/>
      <c r="PQ16" s="1"/>
      <c r="PR16" s="1"/>
      <c r="PS16" s="1"/>
      <c r="PT16" s="1"/>
      <c r="PU16" s="1"/>
      <c r="PV16" s="1"/>
      <c r="PW16" s="1"/>
      <c r="PX16" s="1"/>
      <c r="PY16" s="1"/>
      <c r="PZ16" s="1"/>
      <c r="QA16" s="1"/>
      <c r="QB16" s="1"/>
      <c r="QC16" s="1"/>
      <c r="QD16" s="1"/>
      <c r="QE16" s="1"/>
      <c r="QF16" s="1"/>
      <c r="QG16" s="1"/>
      <c r="QH16" s="1"/>
      <c r="QI16" s="1"/>
      <c r="QJ16" s="1"/>
      <c r="QK16" s="1"/>
      <c r="QL16" s="1"/>
      <c r="QM16" s="1"/>
      <c r="QN16" s="1"/>
      <c r="QO16" s="1"/>
      <c r="QP16" s="1"/>
      <c r="QQ16" s="1"/>
      <c r="QR16" s="1"/>
      <c r="QS16" s="1"/>
      <c r="QT16" s="1"/>
      <c r="QU16" s="1"/>
      <c r="QV16" s="1"/>
      <c r="QW16" s="1"/>
      <c r="QX16" s="1"/>
      <c r="QY16" s="1"/>
      <c r="QZ16" s="1"/>
      <c r="RA16" s="1"/>
      <c r="RB16" s="1"/>
      <c r="RC16" s="1"/>
      <c r="RD16" s="1"/>
      <c r="RE16" s="1"/>
      <c r="RF16" s="1"/>
      <c r="RG16" s="1"/>
      <c r="RH16" s="1"/>
      <c r="RI16" s="1"/>
      <c r="RJ16" s="1"/>
      <c r="RK16" s="1"/>
      <c r="RL16" s="1"/>
      <c r="RM16" s="1"/>
      <c r="RN16" s="1"/>
      <c r="RO16" s="1"/>
      <c r="RP16" s="1"/>
      <c r="RQ16" s="1"/>
      <c r="RR16" s="1"/>
      <c r="RS16" s="1"/>
      <c r="RT16" s="1"/>
      <c r="RU16" s="1"/>
      <c r="RV16" s="1"/>
      <c r="RW16" s="1"/>
      <c r="RX16" s="1"/>
      <c r="RY16" s="1"/>
      <c r="RZ16" s="1"/>
      <c r="SA16" s="1"/>
      <c r="SB16" s="1"/>
      <c r="SC16" s="1"/>
      <c r="SD16" s="1"/>
      <c r="SE16" s="1"/>
      <c r="SF16" s="1"/>
      <c r="SG16" s="1"/>
      <c r="SH16" s="1"/>
      <c r="SI16" s="1"/>
      <c r="SJ16" s="1"/>
      <c r="SK16" s="1"/>
      <c r="SL16" s="1"/>
      <c r="SM16" s="1"/>
      <c r="SN16" s="1"/>
      <c r="SO16" s="1"/>
      <c r="SP16" s="1"/>
      <c r="SQ16" s="1"/>
      <c r="SR16" s="1"/>
      <c r="SS16" s="1"/>
      <c r="ST16" s="1"/>
      <c r="SU16" s="1"/>
      <c r="SV16" s="1"/>
      <c r="SW16" s="1"/>
      <c r="SX16" s="1"/>
      <c r="SY16" s="1"/>
      <c r="SZ16" s="1"/>
      <c r="TA16" s="1"/>
      <c r="TB16" s="1"/>
      <c r="TC16" s="1"/>
      <c r="TD16" s="1"/>
      <c r="TE16" s="1"/>
      <c r="TF16" s="1"/>
      <c r="TG16" s="1"/>
      <c r="TH16" s="1"/>
      <c r="TI16" s="1"/>
      <c r="TJ16" s="1"/>
      <c r="TK16" s="1"/>
      <c r="TL16" s="1"/>
      <c r="TM16" s="1"/>
      <c r="TN16" s="1"/>
      <c r="TO16" s="1"/>
      <c r="TP16" s="1"/>
      <c r="TQ16" s="1"/>
      <c r="TR16" s="1"/>
      <c r="TS16" s="1"/>
      <c r="TT16" s="1"/>
      <c r="TU16" s="1"/>
      <c r="TV16" s="1"/>
      <c r="TW16" s="1"/>
      <c r="TX16" s="1"/>
      <c r="TY16" s="1"/>
      <c r="TZ16" s="1"/>
      <c r="UA16" s="1"/>
      <c r="UB16" s="1"/>
      <c r="UC16" s="1"/>
      <c r="UD16" s="1"/>
      <c r="UE16" s="1"/>
      <c r="UF16" s="1"/>
      <c r="UG16" s="1"/>
      <c r="UH16" s="1"/>
      <c r="UI16" s="1"/>
      <c r="UJ16" s="1"/>
      <c r="UK16" s="1"/>
      <c r="UL16" s="1"/>
      <c r="UM16" s="1"/>
      <c r="UN16" s="1"/>
      <c r="UO16" s="1"/>
      <c r="UP16" s="1"/>
      <c r="UQ16" s="1"/>
      <c r="UR16" s="1"/>
      <c r="US16" s="1"/>
      <c r="UT16" s="1"/>
      <c r="UU16" s="1"/>
      <c r="UV16" s="1"/>
      <c r="UW16" s="1"/>
      <c r="UX16" s="1"/>
      <c r="UY16" s="1"/>
      <c r="UZ16" s="1"/>
      <c r="VA16" s="1"/>
      <c r="VB16" s="1"/>
      <c r="VC16" s="1"/>
      <c r="VD16" s="1"/>
      <c r="VE16" s="1"/>
      <c r="VF16" s="1"/>
      <c r="VG16" s="1"/>
      <c r="VH16" s="1"/>
      <c r="VI16" s="1"/>
      <c r="VJ16" s="1"/>
      <c r="VK16" s="1"/>
      <c r="VL16" s="1"/>
      <c r="VM16" s="1"/>
      <c r="VN16" s="1"/>
      <c r="VO16" s="1"/>
      <c r="VP16" s="1"/>
      <c r="VQ16" s="1"/>
      <c r="VR16" s="1"/>
      <c r="VS16" s="1"/>
      <c r="VT16" s="1"/>
      <c r="VU16" s="1"/>
      <c r="VV16" s="1"/>
      <c r="VW16" s="1"/>
      <c r="VX16" s="1"/>
      <c r="VY16" s="1"/>
      <c r="VZ16" s="1"/>
      <c r="WA16" s="1"/>
      <c r="WB16" s="1"/>
      <c r="WC16" s="1"/>
      <c r="WD16" s="1"/>
      <c r="WE16" s="1"/>
      <c r="WF16" s="1"/>
      <c r="WG16" s="1"/>
      <c r="WH16" s="1"/>
      <c r="WI16" s="1"/>
      <c r="WJ16" s="1"/>
      <c r="WK16" s="1"/>
      <c r="WL16" s="1"/>
      <c r="WM16" s="1"/>
      <c r="WN16" s="1"/>
      <c r="WO16" s="1"/>
      <c r="WP16" s="1"/>
      <c r="WQ16" s="1"/>
      <c r="WR16" s="1"/>
      <c r="WS16" s="1"/>
      <c r="WT16" s="1"/>
      <c r="WU16" s="1"/>
      <c r="WV16" s="1"/>
      <c r="WW16" s="1"/>
      <c r="WX16" s="1"/>
      <c r="WY16" s="1"/>
      <c r="WZ16" s="1"/>
      <c r="XA16" s="1"/>
      <c r="XB16" s="1"/>
      <c r="XC16" s="1"/>
      <c r="XD16" s="1"/>
      <c r="XE16" s="1"/>
      <c r="XF16" s="1"/>
      <c r="XG16" s="1"/>
      <c r="XH16" s="1"/>
      <c r="XI16" s="1"/>
      <c r="XJ16" s="1"/>
      <c r="XK16" s="1"/>
      <c r="XL16" s="1"/>
      <c r="XM16" s="1"/>
      <c r="XN16" s="1"/>
      <c r="XO16" s="1"/>
      <c r="XP16" s="1"/>
      <c r="XQ16" s="1"/>
      <c r="XR16" s="1"/>
      <c r="XS16" s="1"/>
      <c r="XT16" s="1"/>
      <c r="XU16" s="1"/>
      <c r="XV16" s="1"/>
      <c r="XW16" s="1"/>
      <c r="XX16" s="1"/>
      <c r="XY16" s="1"/>
      <c r="XZ16" s="1"/>
      <c r="YA16" s="1"/>
      <c r="YB16" s="1"/>
      <c r="YC16" s="1"/>
      <c r="YD16" s="1"/>
      <c r="YE16" s="1"/>
      <c r="YF16" s="1"/>
      <c r="YG16" s="1"/>
      <c r="YH16" s="1"/>
      <c r="YI16" s="1"/>
      <c r="YJ16" s="1"/>
      <c r="YK16" s="1"/>
      <c r="YL16" s="1"/>
      <c r="YM16" s="1"/>
      <c r="YN16" s="1"/>
      <c r="YO16" s="1"/>
      <c r="YP16" s="1"/>
      <c r="YQ16" s="1"/>
      <c r="YR16" s="1"/>
      <c r="YS16" s="1"/>
      <c r="YT16" s="1"/>
      <c r="YU16" s="1"/>
      <c r="YV16" s="1"/>
      <c r="YW16" s="1"/>
      <c r="YX16" s="1"/>
      <c r="YY16" s="1"/>
      <c r="YZ16" s="1"/>
      <c r="ZA16" s="1"/>
      <c r="ZB16" s="1"/>
      <c r="ZC16" s="1"/>
      <c r="ZD16" s="1"/>
      <c r="ZE16" s="1"/>
      <c r="ZF16" s="1"/>
      <c r="ZG16" s="1"/>
      <c r="ZH16" s="1"/>
      <c r="ZI16" s="1"/>
      <c r="ZJ16" s="1"/>
      <c r="ZK16" s="1"/>
      <c r="ZL16" s="1"/>
      <c r="ZM16" s="1"/>
      <c r="ZN16" s="1"/>
      <c r="ZO16" s="1"/>
      <c r="ZP16" s="1"/>
      <c r="ZQ16" s="1"/>
      <c r="ZR16" s="1"/>
      <c r="ZS16" s="1"/>
      <c r="ZT16" s="1"/>
      <c r="ZU16" s="1"/>
      <c r="ZV16" s="1"/>
      <c r="ZW16" s="1"/>
      <c r="ZX16" s="1"/>
      <c r="ZY16" s="1"/>
      <c r="ZZ16" s="1"/>
      <c r="AAA16" s="1"/>
      <c r="AAB16" s="1"/>
      <c r="AAC16" s="1"/>
      <c r="AAD16" s="1"/>
      <c r="AAE16" s="1"/>
      <c r="AAF16" s="1"/>
      <c r="AAG16" s="1"/>
      <c r="AAH16" s="1"/>
      <c r="AAI16" s="1"/>
      <c r="AAJ16" s="1"/>
      <c r="AAK16" s="1"/>
      <c r="AAL16" s="1"/>
      <c r="AAM16" s="1"/>
      <c r="AAN16" s="1"/>
      <c r="AAO16" s="1"/>
      <c r="AAP16" s="1"/>
      <c r="AAQ16" s="1"/>
      <c r="AAR16" s="1"/>
      <c r="AAS16" s="1"/>
      <c r="AAT16" s="1"/>
      <c r="AAU16" s="1"/>
      <c r="AAV16" s="1"/>
      <c r="AAW16" s="1"/>
      <c r="AAX16" s="1"/>
      <c r="AAY16" s="1"/>
      <c r="AAZ16" s="1"/>
      <c r="ABA16" s="1"/>
      <c r="ABB16" s="1"/>
      <c r="ABC16" s="1"/>
      <c r="ABD16" s="1"/>
      <c r="ABE16" s="1"/>
      <c r="ABF16" s="1"/>
      <c r="ABG16" s="1"/>
      <c r="ABH16" s="1"/>
      <c r="ABI16" s="1"/>
      <c r="ABJ16" s="1"/>
      <c r="ABK16" s="1"/>
      <c r="ABL16" s="1"/>
      <c r="ABM16" s="1"/>
      <c r="ABN16" s="1"/>
      <c r="ABO16" s="1"/>
      <c r="ABP16" s="1"/>
      <c r="ABQ16" s="1"/>
      <c r="ABR16" s="1"/>
      <c r="ABS16" s="1"/>
      <c r="ABT16" s="1"/>
      <c r="ABU16" s="1"/>
      <c r="ABV16" s="1"/>
      <c r="ABW16" s="1"/>
      <c r="ABX16" s="1"/>
      <c r="ABY16" s="1"/>
      <c r="ABZ16" s="1"/>
      <c r="ACA16" s="1"/>
      <c r="ACB16" s="1"/>
      <c r="ACC16" s="1"/>
      <c r="ACD16" s="1"/>
      <c r="ACE16" s="1"/>
      <c r="ACF16" s="1"/>
      <c r="ACG16" s="1"/>
      <c r="ACH16" s="1"/>
      <c r="ACI16" s="1"/>
      <c r="ACJ16" s="1"/>
      <c r="ACK16" s="1"/>
      <c r="ACL16" s="1"/>
      <c r="ACM16" s="1"/>
      <c r="ACN16" s="1"/>
      <c r="ACO16" s="1"/>
      <c r="ACP16" s="1"/>
      <c r="ACQ16" s="1"/>
      <c r="ACR16" s="1"/>
      <c r="ACS16" s="1"/>
      <c r="ACT16" s="1"/>
      <c r="ACU16" s="1"/>
      <c r="ACV16" s="1"/>
      <c r="ACW16" s="1"/>
      <c r="ACX16" s="1"/>
      <c r="ACY16" s="1"/>
      <c r="ACZ16" s="1"/>
      <c r="ADA16" s="1"/>
      <c r="ADB16" s="1"/>
      <c r="ADC16" s="1"/>
      <c r="ADD16" s="1"/>
      <c r="ADE16" s="1"/>
      <c r="ADF16" s="1"/>
      <c r="ADG16" s="1"/>
      <c r="ADH16" s="1"/>
      <c r="ADI16" s="1"/>
      <c r="ADJ16" s="1"/>
      <c r="ADK16" s="1"/>
      <c r="ADL16" s="1"/>
      <c r="ADM16" s="1"/>
      <c r="ADN16" s="1"/>
      <c r="ADO16" s="1"/>
      <c r="ADP16" s="1"/>
      <c r="ADQ16" s="1"/>
      <c r="ADR16" s="1"/>
      <c r="ADS16" s="1"/>
      <c r="ADT16" s="1"/>
      <c r="ADU16" s="1"/>
      <c r="ADV16" s="1"/>
      <c r="ADW16" s="1"/>
      <c r="ADX16" s="1"/>
      <c r="ADY16" s="1"/>
      <c r="ADZ16" s="1"/>
      <c r="AEA16" s="1"/>
      <c r="AEB16" s="1"/>
      <c r="AEC16" s="1"/>
      <c r="AED16" s="1"/>
      <c r="AEE16" s="1"/>
      <c r="AEF16" s="1"/>
      <c r="AEG16" s="1"/>
      <c r="AEH16" s="1"/>
      <c r="AEI16" s="1"/>
      <c r="AEJ16" s="1"/>
      <c r="AEK16" s="1"/>
      <c r="AEL16" s="1"/>
      <c r="AEM16" s="1"/>
      <c r="AEN16" s="1"/>
      <c r="AEO16" s="1"/>
      <c r="AEP16" s="1"/>
      <c r="AEQ16" s="1"/>
      <c r="AER16" s="1"/>
      <c r="AES16" s="1"/>
      <c r="AET16" s="1"/>
      <c r="AEU16" s="1"/>
      <c r="AEV16" s="1"/>
      <c r="AEW16" s="1"/>
      <c r="AEX16" s="1"/>
      <c r="AEY16" s="1"/>
      <c r="AEZ16" s="1"/>
      <c r="AFA16" s="1"/>
      <c r="AFB16" s="1"/>
      <c r="AFC16" s="1"/>
      <c r="AFD16" s="1"/>
      <c r="AFE16" s="1"/>
      <c r="AFF16" s="1"/>
      <c r="AFG16" s="1"/>
      <c r="AFH16" s="1"/>
      <c r="AFI16" s="1"/>
      <c r="AFJ16" s="1"/>
      <c r="AFK16" s="1"/>
      <c r="AFL16" s="1"/>
      <c r="AFM16" s="1"/>
      <c r="AFN16" s="1"/>
      <c r="AFO16" s="1"/>
      <c r="AFP16" s="1"/>
      <c r="AFQ16" s="1"/>
      <c r="AFR16" s="1"/>
      <c r="AFS16" s="1"/>
      <c r="AFT16" s="1"/>
      <c r="AFU16" s="1"/>
      <c r="AFV16" s="1"/>
      <c r="AFW16" s="1"/>
      <c r="AFX16" s="1"/>
      <c r="AFY16" s="1"/>
      <c r="AFZ16" s="1"/>
      <c r="AGA16" s="1"/>
      <c r="AGB16" s="1"/>
      <c r="AGC16" s="1"/>
      <c r="AGD16" s="1"/>
      <c r="AGE16" s="1"/>
      <c r="AGF16" s="1"/>
      <c r="AGG16" s="1"/>
      <c r="AGH16" s="1"/>
      <c r="AGI16" s="1"/>
      <c r="AGJ16" s="1"/>
      <c r="AGK16" s="1"/>
      <c r="AGL16" s="1"/>
      <c r="AGM16" s="1"/>
      <c r="AGN16" s="1"/>
      <c r="AGO16" s="1"/>
      <c r="AGP16" s="1"/>
      <c r="AGQ16" s="1"/>
      <c r="AGR16" s="1"/>
      <c r="AGS16" s="1"/>
      <c r="AGT16" s="1"/>
      <c r="AGU16" s="1"/>
      <c r="AGV16" s="1"/>
      <c r="AGW16" s="1"/>
      <c r="AGX16" s="1"/>
      <c r="AGY16" s="1"/>
      <c r="AGZ16" s="1"/>
      <c r="AHA16" s="1"/>
      <c r="AHB16" s="1"/>
      <c r="AHC16" s="1"/>
      <c r="AHD16" s="1"/>
      <c r="AHE16" s="1"/>
      <c r="AHF16" s="1"/>
      <c r="AHG16" s="1"/>
      <c r="AHH16" s="1"/>
      <c r="AHI16" s="1"/>
      <c r="AHJ16" s="1"/>
      <c r="AHK16" s="1"/>
      <c r="AHL16" s="1"/>
      <c r="AHM16" s="1"/>
      <c r="AHN16" s="1"/>
      <c r="AHO16" s="1"/>
      <c r="AHP16" s="1"/>
      <c r="AHQ16" s="1"/>
      <c r="AHR16" s="1"/>
      <c r="AHS16" s="1"/>
      <c r="AHT16" s="1"/>
      <c r="AHU16" s="1"/>
      <c r="AHV16" s="1"/>
      <c r="AHW16" s="1"/>
      <c r="AHX16" s="1"/>
      <c r="AHY16" s="1"/>
      <c r="AHZ16" s="1"/>
      <c r="AIA16" s="1"/>
      <c r="AIB16" s="1"/>
      <c r="AIC16" s="1"/>
      <c r="AID16" s="1"/>
      <c r="AIE16" s="1"/>
      <c r="AIF16" s="1"/>
      <c r="AIG16" s="1"/>
      <c r="AIH16" s="1"/>
      <c r="AII16" s="1"/>
      <c r="AIJ16" s="1"/>
      <c r="AIK16" s="1"/>
      <c r="AIL16" s="1"/>
      <c r="AIM16" s="1"/>
      <c r="AIN16" s="1"/>
      <c r="AIO16" s="1"/>
      <c r="AIP16" s="1"/>
      <c r="AIQ16" s="1"/>
      <c r="AIR16" s="1"/>
      <c r="AIS16" s="1"/>
      <c r="AIT16" s="1"/>
      <c r="AIU16" s="1"/>
      <c r="AIV16" s="1"/>
      <c r="AIW16" s="1"/>
      <c r="AIX16" s="1"/>
      <c r="AIY16" s="1"/>
      <c r="AIZ16" s="1"/>
      <c r="AJA16" s="1"/>
      <c r="AJB16" s="1"/>
      <c r="AJC16" s="1"/>
      <c r="AJD16" s="1"/>
      <c r="AJE16" s="1"/>
      <c r="AJF16" s="1"/>
      <c r="AJG16" s="1"/>
      <c r="AJH16" s="1"/>
      <c r="AJI16" s="1"/>
      <c r="AJJ16" s="1"/>
      <c r="AJK16" s="1"/>
      <c r="AJL16" s="1"/>
      <c r="AJM16" s="1"/>
      <c r="AJN16" s="1"/>
      <c r="AJO16" s="1"/>
      <c r="AJP16" s="1"/>
      <c r="AJQ16" s="1"/>
      <c r="AJR16" s="1"/>
      <c r="AJS16" s="1"/>
      <c r="AJT16" s="1"/>
      <c r="AJU16" s="1"/>
      <c r="AJV16" s="1"/>
      <c r="AJW16" s="1"/>
      <c r="AJX16" s="1"/>
      <c r="AJY16" s="1"/>
      <c r="AJZ16" s="1"/>
      <c r="AKA16" s="1"/>
      <c r="AKB16" s="1"/>
      <c r="AKC16" s="1"/>
      <c r="AKD16" s="1"/>
      <c r="AKE16" s="1"/>
      <c r="AKF16" s="1"/>
      <c r="AKG16" s="1"/>
      <c r="AKH16" s="1"/>
      <c r="AKI16" s="1"/>
      <c r="AKJ16" s="1"/>
      <c r="AKK16" s="1"/>
      <c r="AKL16" s="1"/>
      <c r="AKM16" s="1"/>
      <c r="AKN16" s="1"/>
      <c r="AKO16" s="1"/>
      <c r="AKP16" s="1"/>
      <c r="AKQ16" s="1"/>
      <c r="AKR16" s="1"/>
      <c r="AKS16" s="1"/>
      <c r="AKT16" s="1"/>
      <c r="AKU16" s="1"/>
      <c r="AKV16" s="1"/>
      <c r="AKW16" s="1"/>
      <c r="AKX16" s="1"/>
      <c r="AKY16" s="1"/>
      <c r="AKZ16" s="1"/>
      <c r="ALA16" s="1"/>
      <c r="ALB16" s="1"/>
      <c r="ALC16" s="1"/>
      <c r="ALD16" s="1"/>
      <c r="ALE16" s="1"/>
      <c r="ALF16" s="1"/>
      <c r="ALG16" s="1"/>
      <c r="ALH16" s="1"/>
      <c r="ALI16" s="1"/>
      <c r="ALJ16" s="1"/>
      <c r="ALK16" s="1"/>
      <c r="ALL16" s="1"/>
      <c r="ALM16" s="1"/>
      <c r="ALN16" s="1"/>
      <c r="ALO16" s="1"/>
      <c r="ALP16" s="1"/>
      <c r="ALQ16" s="1"/>
      <c r="ALR16" s="1"/>
      <c r="ALS16" s="1"/>
      <c r="ALT16" s="1"/>
    </row>
    <row r="17" spans="1:1008" x14ac:dyDescent="0.25">
      <c r="A17" s="102"/>
      <c r="B17" s="3" t="s">
        <v>129</v>
      </c>
      <c r="C17" s="40">
        <v>87411257611.763901</v>
      </c>
      <c r="D17" s="41">
        <v>2094994973.54128</v>
      </c>
      <c r="E17" s="41">
        <v>7690099868.6346998</v>
      </c>
      <c r="F17" s="41">
        <v>13314770772.01</v>
      </c>
      <c r="G17" s="41">
        <v>1588829034</v>
      </c>
      <c r="H17" s="41">
        <v>12340782148.0597</v>
      </c>
      <c r="I17" s="41">
        <v>9961811967.4499893</v>
      </c>
      <c r="J17" s="41">
        <v>5952780074.3800001</v>
      </c>
      <c r="K17" s="41">
        <v>3271759610.7817202</v>
      </c>
      <c r="L17" s="41">
        <v>484247774</v>
      </c>
      <c r="M17" s="41">
        <v>3684058658.7399998</v>
      </c>
      <c r="N17" s="41">
        <v>297103904.68000001</v>
      </c>
      <c r="O17" s="41">
        <v>9640980398.2908897</v>
      </c>
      <c r="P17" s="41">
        <v>14207493301.931601</v>
      </c>
      <c r="Q17" s="41">
        <v>2881545125.2639599</v>
      </c>
      <c r="R17" s="41"/>
      <c r="S17" s="104"/>
      <c r="T17" s="41">
        <v>87411257611.763901</v>
      </c>
      <c r="U17" s="41"/>
      <c r="V17" s="41"/>
      <c r="W17" s="42"/>
      <c r="X17" s="41"/>
      <c r="Y17" s="106"/>
      <c r="Z17" s="4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  <c r="LC17" s="1"/>
      <c r="LD17" s="1"/>
      <c r="LE17" s="1"/>
      <c r="LF17" s="1"/>
      <c r="LG17" s="1"/>
      <c r="LH17" s="1"/>
      <c r="LI17" s="1"/>
      <c r="LJ17" s="1"/>
      <c r="LK17" s="1"/>
      <c r="LL17" s="1"/>
      <c r="LM17" s="1"/>
      <c r="LN17" s="1"/>
      <c r="LO17" s="1"/>
      <c r="LP17" s="1"/>
      <c r="LQ17" s="1"/>
      <c r="LR17" s="1"/>
      <c r="LS17" s="1"/>
      <c r="LT17" s="1"/>
      <c r="LU17" s="1"/>
      <c r="LV17" s="1"/>
      <c r="LW17" s="1"/>
      <c r="LX17" s="1"/>
      <c r="LY17" s="1"/>
      <c r="LZ17" s="1"/>
      <c r="MA17" s="1"/>
      <c r="MB17" s="1"/>
      <c r="MC17" s="1"/>
      <c r="MD17" s="1"/>
      <c r="ME17" s="1"/>
      <c r="MF17" s="1"/>
      <c r="MG17" s="1"/>
      <c r="MH17" s="1"/>
      <c r="MI17" s="1"/>
      <c r="MJ17" s="1"/>
      <c r="MK17" s="1"/>
      <c r="ML17" s="1"/>
      <c r="MM17" s="1"/>
      <c r="MN17" s="1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"/>
      <c r="NH17" s="1"/>
      <c r="NI17" s="1"/>
      <c r="NJ17" s="1"/>
      <c r="NK17" s="1"/>
      <c r="NL17" s="1"/>
      <c r="NM17" s="1"/>
      <c r="NN17" s="1"/>
      <c r="NO17" s="1"/>
      <c r="NP17" s="1"/>
      <c r="NQ17" s="1"/>
      <c r="NR17" s="1"/>
      <c r="NS17" s="1"/>
      <c r="NT17" s="1"/>
      <c r="NU17" s="1"/>
      <c r="NV17" s="1"/>
      <c r="NW17" s="1"/>
      <c r="NX17" s="1"/>
      <c r="NY17" s="1"/>
      <c r="NZ17" s="1"/>
      <c r="OA17" s="1"/>
      <c r="OB17" s="1"/>
      <c r="OC17" s="1"/>
      <c r="OD17" s="1"/>
      <c r="OE17" s="1"/>
      <c r="OF17" s="1"/>
      <c r="OG17" s="1"/>
      <c r="OH17" s="1"/>
      <c r="OI17" s="1"/>
      <c r="OJ17" s="1"/>
      <c r="OK17" s="1"/>
      <c r="OL17" s="1"/>
      <c r="OM17" s="1"/>
      <c r="ON17" s="1"/>
      <c r="OO17" s="1"/>
      <c r="OP17" s="1"/>
      <c r="OQ17" s="1"/>
      <c r="OR17" s="1"/>
      <c r="OS17" s="1"/>
      <c r="OT17" s="1"/>
      <c r="OU17" s="1"/>
      <c r="OV17" s="1"/>
      <c r="OW17" s="1"/>
      <c r="OX17" s="1"/>
      <c r="OY17" s="1"/>
      <c r="OZ17" s="1"/>
      <c r="PA17" s="1"/>
      <c r="PB17" s="1"/>
      <c r="PC17" s="1"/>
      <c r="PD17" s="1"/>
      <c r="PE17" s="1"/>
      <c r="PF17" s="1"/>
      <c r="PG17" s="1"/>
      <c r="PH17" s="1"/>
      <c r="PI17" s="1"/>
      <c r="PJ17" s="1"/>
      <c r="PK17" s="1"/>
      <c r="PL17" s="1"/>
      <c r="PM17" s="1"/>
      <c r="PN17" s="1"/>
      <c r="PO17" s="1"/>
      <c r="PP17" s="1"/>
      <c r="PQ17" s="1"/>
      <c r="PR17" s="1"/>
      <c r="PS17" s="1"/>
      <c r="PT17" s="1"/>
      <c r="PU17" s="1"/>
      <c r="PV17" s="1"/>
      <c r="PW17" s="1"/>
      <c r="PX17" s="1"/>
      <c r="PY17" s="1"/>
      <c r="PZ17" s="1"/>
      <c r="QA17" s="1"/>
      <c r="QB17" s="1"/>
      <c r="QC17" s="1"/>
      <c r="QD17" s="1"/>
      <c r="QE17" s="1"/>
      <c r="QF17" s="1"/>
      <c r="QG17" s="1"/>
      <c r="QH17" s="1"/>
      <c r="QI17" s="1"/>
      <c r="QJ17" s="1"/>
      <c r="QK17" s="1"/>
      <c r="QL17" s="1"/>
      <c r="QM17" s="1"/>
      <c r="QN17" s="1"/>
      <c r="QO17" s="1"/>
      <c r="QP17" s="1"/>
      <c r="QQ17" s="1"/>
      <c r="QR17" s="1"/>
      <c r="QS17" s="1"/>
      <c r="QT17" s="1"/>
      <c r="QU17" s="1"/>
      <c r="QV17" s="1"/>
      <c r="QW17" s="1"/>
      <c r="QX17" s="1"/>
      <c r="QY17" s="1"/>
      <c r="QZ17" s="1"/>
      <c r="RA17" s="1"/>
      <c r="RB17" s="1"/>
      <c r="RC17" s="1"/>
      <c r="RD17" s="1"/>
      <c r="RE17" s="1"/>
      <c r="RF17" s="1"/>
      <c r="RG17" s="1"/>
      <c r="RH17" s="1"/>
      <c r="RI17" s="1"/>
      <c r="RJ17" s="1"/>
      <c r="RK17" s="1"/>
      <c r="RL17" s="1"/>
      <c r="RM17" s="1"/>
      <c r="RN17" s="1"/>
      <c r="RO17" s="1"/>
      <c r="RP17" s="1"/>
      <c r="RQ17" s="1"/>
      <c r="RR17" s="1"/>
      <c r="RS17" s="1"/>
      <c r="RT17" s="1"/>
      <c r="RU17" s="1"/>
      <c r="RV17" s="1"/>
      <c r="RW17" s="1"/>
      <c r="RX17" s="1"/>
      <c r="RY17" s="1"/>
      <c r="RZ17" s="1"/>
      <c r="SA17" s="1"/>
      <c r="SB17" s="1"/>
      <c r="SC17" s="1"/>
      <c r="SD17" s="1"/>
      <c r="SE17" s="1"/>
      <c r="SF17" s="1"/>
      <c r="SG17" s="1"/>
      <c r="SH17" s="1"/>
      <c r="SI17" s="1"/>
      <c r="SJ17" s="1"/>
      <c r="SK17" s="1"/>
      <c r="SL17" s="1"/>
      <c r="SM17" s="1"/>
      <c r="SN17" s="1"/>
      <c r="SO17" s="1"/>
      <c r="SP17" s="1"/>
      <c r="SQ17" s="1"/>
      <c r="SR17" s="1"/>
      <c r="SS17" s="1"/>
      <c r="ST17" s="1"/>
      <c r="SU17" s="1"/>
      <c r="SV17" s="1"/>
      <c r="SW17" s="1"/>
      <c r="SX17" s="1"/>
      <c r="SY17" s="1"/>
      <c r="SZ17" s="1"/>
      <c r="TA17" s="1"/>
      <c r="TB17" s="1"/>
      <c r="TC17" s="1"/>
      <c r="TD17" s="1"/>
      <c r="TE17" s="1"/>
      <c r="TF17" s="1"/>
      <c r="TG17" s="1"/>
      <c r="TH17" s="1"/>
      <c r="TI17" s="1"/>
      <c r="TJ17" s="1"/>
      <c r="TK17" s="1"/>
      <c r="TL17" s="1"/>
      <c r="TM17" s="1"/>
      <c r="TN17" s="1"/>
      <c r="TO17" s="1"/>
      <c r="TP17" s="1"/>
      <c r="TQ17" s="1"/>
      <c r="TR17" s="1"/>
      <c r="TS17" s="1"/>
      <c r="TT17" s="1"/>
      <c r="TU17" s="1"/>
      <c r="TV17" s="1"/>
      <c r="TW17" s="1"/>
      <c r="TX17" s="1"/>
      <c r="TY17" s="1"/>
      <c r="TZ17" s="1"/>
      <c r="UA17" s="1"/>
      <c r="UB17" s="1"/>
      <c r="UC17" s="1"/>
      <c r="UD17" s="1"/>
      <c r="UE17" s="1"/>
      <c r="UF17" s="1"/>
      <c r="UG17" s="1"/>
      <c r="UH17" s="1"/>
      <c r="UI17" s="1"/>
      <c r="UJ17" s="1"/>
      <c r="UK17" s="1"/>
      <c r="UL17" s="1"/>
      <c r="UM17" s="1"/>
      <c r="UN17" s="1"/>
      <c r="UO17" s="1"/>
      <c r="UP17" s="1"/>
      <c r="UQ17" s="1"/>
      <c r="UR17" s="1"/>
      <c r="US17" s="1"/>
      <c r="UT17" s="1"/>
      <c r="UU17" s="1"/>
      <c r="UV17" s="1"/>
      <c r="UW17" s="1"/>
      <c r="UX17" s="1"/>
      <c r="UY17" s="1"/>
      <c r="UZ17" s="1"/>
      <c r="VA17" s="1"/>
      <c r="VB17" s="1"/>
      <c r="VC17" s="1"/>
      <c r="VD17" s="1"/>
      <c r="VE17" s="1"/>
      <c r="VF17" s="1"/>
      <c r="VG17" s="1"/>
      <c r="VH17" s="1"/>
      <c r="VI17" s="1"/>
      <c r="VJ17" s="1"/>
      <c r="VK17" s="1"/>
      <c r="VL17" s="1"/>
      <c r="VM17" s="1"/>
      <c r="VN17" s="1"/>
      <c r="VO17" s="1"/>
      <c r="VP17" s="1"/>
      <c r="VQ17" s="1"/>
      <c r="VR17" s="1"/>
      <c r="VS17" s="1"/>
      <c r="VT17" s="1"/>
      <c r="VU17" s="1"/>
      <c r="VV17" s="1"/>
      <c r="VW17" s="1"/>
      <c r="VX17" s="1"/>
      <c r="VY17" s="1"/>
      <c r="VZ17" s="1"/>
      <c r="WA17" s="1"/>
      <c r="WB17" s="1"/>
      <c r="WC17" s="1"/>
      <c r="WD17" s="1"/>
      <c r="WE17" s="1"/>
      <c r="WF17" s="1"/>
      <c r="WG17" s="1"/>
      <c r="WH17" s="1"/>
      <c r="WI17" s="1"/>
      <c r="WJ17" s="1"/>
      <c r="WK17" s="1"/>
      <c r="WL17" s="1"/>
      <c r="WM17" s="1"/>
      <c r="WN17" s="1"/>
      <c r="WO17" s="1"/>
      <c r="WP17" s="1"/>
      <c r="WQ17" s="1"/>
      <c r="WR17" s="1"/>
      <c r="WS17" s="1"/>
      <c r="WT17" s="1"/>
      <c r="WU17" s="1"/>
      <c r="WV17" s="1"/>
      <c r="WW17" s="1"/>
      <c r="WX17" s="1"/>
      <c r="WY17" s="1"/>
      <c r="WZ17" s="1"/>
      <c r="XA17" s="1"/>
      <c r="XB17" s="1"/>
      <c r="XC17" s="1"/>
      <c r="XD17" s="1"/>
      <c r="XE17" s="1"/>
      <c r="XF17" s="1"/>
      <c r="XG17" s="1"/>
      <c r="XH17" s="1"/>
      <c r="XI17" s="1"/>
      <c r="XJ17" s="1"/>
      <c r="XK17" s="1"/>
      <c r="XL17" s="1"/>
      <c r="XM17" s="1"/>
      <c r="XN17" s="1"/>
      <c r="XO17" s="1"/>
      <c r="XP17" s="1"/>
      <c r="XQ17" s="1"/>
      <c r="XR17" s="1"/>
      <c r="XS17" s="1"/>
      <c r="XT17" s="1"/>
      <c r="XU17" s="1"/>
      <c r="XV17" s="1"/>
      <c r="XW17" s="1"/>
      <c r="XX17" s="1"/>
      <c r="XY17" s="1"/>
      <c r="XZ17" s="1"/>
      <c r="YA17" s="1"/>
      <c r="YB17" s="1"/>
      <c r="YC17" s="1"/>
      <c r="YD17" s="1"/>
      <c r="YE17" s="1"/>
      <c r="YF17" s="1"/>
      <c r="YG17" s="1"/>
      <c r="YH17" s="1"/>
      <c r="YI17" s="1"/>
      <c r="YJ17" s="1"/>
      <c r="YK17" s="1"/>
      <c r="YL17" s="1"/>
      <c r="YM17" s="1"/>
      <c r="YN17" s="1"/>
      <c r="YO17" s="1"/>
      <c r="YP17" s="1"/>
      <c r="YQ17" s="1"/>
      <c r="YR17" s="1"/>
      <c r="YS17" s="1"/>
      <c r="YT17" s="1"/>
      <c r="YU17" s="1"/>
      <c r="YV17" s="1"/>
      <c r="YW17" s="1"/>
      <c r="YX17" s="1"/>
      <c r="YY17" s="1"/>
      <c r="YZ17" s="1"/>
      <c r="ZA17" s="1"/>
      <c r="ZB17" s="1"/>
      <c r="ZC17" s="1"/>
      <c r="ZD17" s="1"/>
      <c r="ZE17" s="1"/>
      <c r="ZF17" s="1"/>
      <c r="ZG17" s="1"/>
      <c r="ZH17" s="1"/>
      <c r="ZI17" s="1"/>
      <c r="ZJ17" s="1"/>
      <c r="ZK17" s="1"/>
      <c r="ZL17" s="1"/>
      <c r="ZM17" s="1"/>
      <c r="ZN17" s="1"/>
      <c r="ZO17" s="1"/>
      <c r="ZP17" s="1"/>
      <c r="ZQ17" s="1"/>
      <c r="ZR17" s="1"/>
      <c r="ZS17" s="1"/>
      <c r="ZT17" s="1"/>
      <c r="ZU17" s="1"/>
      <c r="ZV17" s="1"/>
      <c r="ZW17" s="1"/>
      <c r="ZX17" s="1"/>
      <c r="ZY17" s="1"/>
      <c r="ZZ17" s="1"/>
      <c r="AAA17" s="1"/>
      <c r="AAB17" s="1"/>
      <c r="AAC17" s="1"/>
      <c r="AAD17" s="1"/>
      <c r="AAE17" s="1"/>
      <c r="AAF17" s="1"/>
      <c r="AAG17" s="1"/>
      <c r="AAH17" s="1"/>
      <c r="AAI17" s="1"/>
      <c r="AAJ17" s="1"/>
      <c r="AAK17" s="1"/>
      <c r="AAL17" s="1"/>
      <c r="AAM17" s="1"/>
      <c r="AAN17" s="1"/>
      <c r="AAO17" s="1"/>
      <c r="AAP17" s="1"/>
      <c r="AAQ17" s="1"/>
      <c r="AAR17" s="1"/>
      <c r="AAS17" s="1"/>
      <c r="AAT17" s="1"/>
      <c r="AAU17" s="1"/>
      <c r="AAV17" s="1"/>
      <c r="AAW17" s="1"/>
      <c r="AAX17" s="1"/>
      <c r="AAY17" s="1"/>
      <c r="AAZ17" s="1"/>
      <c r="ABA17" s="1"/>
      <c r="ABB17" s="1"/>
      <c r="ABC17" s="1"/>
      <c r="ABD17" s="1"/>
      <c r="ABE17" s="1"/>
      <c r="ABF17" s="1"/>
      <c r="ABG17" s="1"/>
      <c r="ABH17" s="1"/>
      <c r="ABI17" s="1"/>
      <c r="ABJ17" s="1"/>
      <c r="ABK17" s="1"/>
      <c r="ABL17" s="1"/>
      <c r="ABM17" s="1"/>
      <c r="ABN17" s="1"/>
      <c r="ABO17" s="1"/>
      <c r="ABP17" s="1"/>
      <c r="ABQ17" s="1"/>
      <c r="ABR17" s="1"/>
      <c r="ABS17" s="1"/>
      <c r="ABT17" s="1"/>
      <c r="ABU17" s="1"/>
      <c r="ABV17" s="1"/>
      <c r="ABW17" s="1"/>
      <c r="ABX17" s="1"/>
      <c r="ABY17" s="1"/>
      <c r="ABZ17" s="1"/>
      <c r="ACA17" s="1"/>
      <c r="ACB17" s="1"/>
      <c r="ACC17" s="1"/>
      <c r="ACD17" s="1"/>
      <c r="ACE17" s="1"/>
      <c r="ACF17" s="1"/>
      <c r="ACG17" s="1"/>
      <c r="ACH17" s="1"/>
      <c r="ACI17" s="1"/>
      <c r="ACJ17" s="1"/>
      <c r="ACK17" s="1"/>
      <c r="ACL17" s="1"/>
      <c r="ACM17" s="1"/>
      <c r="ACN17" s="1"/>
      <c r="ACO17" s="1"/>
      <c r="ACP17" s="1"/>
      <c r="ACQ17" s="1"/>
      <c r="ACR17" s="1"/>
      <c r="ACS17" s="1"/>
      <c r="ACT17" s="1"/>
      <c r="ACU17" s="1"/>
      <c r="ACV17" s="1"/>
      <c r="ACW17" s="1"/>
      <c r="ACX17" s="1"/>
      <c r="ACY17" s="1"/>
      <c r="ACZ17" s="1"/>
      <c r="ADA17" s="1"/>
      <c r="ADB17" s="1"/>
      <c r="ADC17" s="1"/>
      <c r="ADD17" s="1"/>
      <c r="ADE17" s="1"/>
      <c r="ADF17" s="1"/>
      <c r="ADG17" s="1"/>
      <c r="ADH17" s="1"/>
      <c r="ADI17" s="1"/>
      <c r="ADJ17" s="1"/>
      <c r="ADK17" s="1"/>
      <c r="ADL17" s="1"/>
      <c r="ADM17" s="1"/>
      <c r="ADN17" s="1"/>
      <c r="ADO17" s="1"/>
      <c r="ADP17" s="1"/>
      <c r="ADQ17" s="1"/>
      <c r="ADR17" s="1"/>
      <c r="ADS17" s="1"/>
      <c r="ADT17" s="1"/>
      <c r="ADU17" s="1"/>
      <c r="ADV17" s="1"/>
      <c r="ADW17" s="1"/>
      <c r="ADX17" s="1"/>
      <c r="ADY17" s="1"/>
      <c r="ADZ17" s="1"/>
      <c r="AEA17" s="1"/>
      <c r="AEB17" s="1"/>
      <c r="AEC17" s="1"/>
      <c r="AED17" s="1"/>
      <c r="AEE17" s="1"/>
      <c r="AEF17" s="1"/>
      <c r="AEG17" s="1"/>
      <c r="AEH17" s="1"/>
      <c r="AEI17" s="1"/>
      <c r="AEJ17" s="1"/>
      <c r="AEK17" s="1"/>
      <c r="AEL17" s="1"/>
      <c r="AEM17" s="1"/>
      <c r="AEN17" s="1"/>
      <c r="AEO17" s="1"/>
      <c r="AEP17" s="1"/>
      <c r="AEQ17" s="1"/>
      <c r="AER17" s="1"/>
      <c r="AES17" s="1"/>
      <c r="AET17" s="1"/>
      <c r="AEU17" s="1"/>
      <c r="AEV17" s="1"/>
      <c r="AEW17" s="1"/>
      <c r="AEX17" s="1"/>
      <c r="AEY17" s="1"/>
      <c r="AEZ17" s="1"/>
      <c r="AFA17" s="1"/>
      <c r="AFB17" s="1"/>
      <c r="AFC17" s="1"/>
      <c r="AFD17" s="1"/>
      <c r="AFE17" s="1"/>
      <c r="AFF17" s="1"/>
      <c r="AFG17" s="1"/>
      <c r="AFH17" s="1"/>
      <c r="AFI17" s="1"/>
      <c r="AFJ17" s="1"/>
      <c r="AFK17" s="1"/>
      <c r="AFL17" s="1"/>
      <c r="AFM17" s="1"/>
      <c r="AFN17" s="1"/>
      <c r="AFO17" s="1"/>
      <c r="AFP17" s="1"/>
      <c r="AFQ17" s="1"/>
      <c r="AFR17" s="1"/>
      <c r="AFS17" s="1"/>
      <c r="AFT17" s="1"/>
      <c r="AFU17" s="1"/>
      <c r="AFV17" s="1"/>
      <c r="AFW17" s="1"/>
      <c r="AFX17" s="1"/>
      <c r="AFY17" s="1"/>
      <c r="AFZ17" s="1"/>
      <c r="AGA17" s="1"/>
      <c r="AGB17" s="1"/>
      <c r="AGC17" s="1"/>
      <c r="AGD17" s="1"/>
      <c r="AGE17" s="1"/>
      <c r="AGF17" s="1"/>
      <c r="AGG17" s="1"/>
      <c r="AGH17" s="1"/>
      <c r="AGI17" s="1"/>
      <c r="AGJ17" s="1"/>
      <c r="AGK17" s="1"/>
      <c r="AGL17" s="1"/>
      <c r="AGM17" s="1"/>
      <c r="AGN17" s="1"/>
      <c r="AGO17" s="1"/>
      <c r="AGP17" s="1"/>
      <c r="AGQ17" s="1"/>
      <c r="AGR17" s="1"/>
      <c r="AGS17" s="1"/>
      <c r="AGT17" s="1"/>
      <c r="AGU17" s="1"/>
      <c r="AGV17" s="1"/>
      <c r="AGW17" s="1"/>
      <c r="AGX17" s="1"/>
      <c r="AGY17" s="1"/>
      <c r="AGZ17" s="1"/>
      <c r="AHA17" s="1"/>
      <c r="AHB17" s="1"/>
      <c r="AHC17" s="1"/>
      <c r="AHD17" s="1"/>
      <c r="AHE17" s="1"/>
      <c r="AHF17" s="1"/>
      <c r="AHG17" s="1"/>
      <c r="AHH17" s="1"/>
      <c r="AHI17" s="1"/>
      <c r="AHJ17" s="1"/>
      <c r="AHK17" s="1"/>
      <c r="AHL17" s="1"/>
      <c r="AHM17" s="1"/>
      <c r="AHN17" s="1"/>
      <c r="AHO17" s="1"/>
      <c r="AHP17" s="1"/>
      <c r="AHQ17" s="1"/>
      <c r="AHR17" s="1"/>
      <c r="AHS17" s="1"/>
      <c r="AHT17" s="1"/>
      <c r="AHU17" s="1"/>
      <c r="AHV17" s="1"/>
      <c r="AHW17" s="1"/>
      <c r="AHX17" s="1"/>
      <c r="AHY17" s="1"/>
      <c r="AHZ17" s="1"/>
      <c r="AIA17" s="1"/>
      <c r="AIB17" s="1"/>
      <c r="AIC17" s="1"/>
      <c r="AID17" s="1"/>
      <c r="AIE17" s="1"/>
      <c r="AIF17" s="1"/>
      <c r="AIG17" s="1"/>
      <c r="AIH17" s="1"/>
      <c r="AII17" s="1"/>
      <c r="AIJ17" s="1"/>
      <c r="AIK17" s="1"/>
      <c r="AIL17" s="1"/>
      <c r="AIM17" s="1"/>
      <c r="AIN17" s="1"/>
      <c r="AIO17" s="1"/>
      <c r="AIP17" s="1"/>
      <c r="AIQ17" s="1"/>
      <c r="AIR17" s="1"/>
      <c r="AIS17" s="1"/>
      <c r="AIT17" s="1"/>
      <c r="AIU17" s="1"/>
      <c r="AIV17" s="1"/>
      <c r="AIW17" s="1"/>
      <c r="AIX17" s="1"/>
      <c r="AIY17" s="1"/>
      <c r="AIZ17" s="1"/>
      <c r="AJA17" s="1"/>
      <c r="AJB17" s="1"/>
      <c r="AJC17" s="1"/>
      <c r="AJD17" s="1"/>
      <c r="AJE17" s="1"/>
      <c r="AJF17" s="1"/>
      <c r="AJG17" s="1"/>
      <c r="AJH17" s="1"/>
      <c r="AJI17" s="1"/>
      <c r="AJJ17" s="1"/>
      <c r="AJK17" s="1"/>
      <c r="AJL17" s="1"/>
      <c r="AJM17" s="1"/>
      <c r="AJN17" s="1"/>
      <c r="AJO17" s="1"/>
      <c r="AJP17" s="1"/>
      <c r="AJQ17" s="1"/>
      <c r="AJR17" s="1"/>
      <c r="AJS17" s="1"/>
      <c r="AJT17" s="1"/>
      <c r="AJU17" s="1"/>
      <c r="AJV17" s="1"/>
      <c r="AJW17" s="1"/>
      <c r="AJX17" s="1"/>
      <c r="AJY17" s="1"/>
      <c r="AJZ17" s="1"/>
      <c r="AKA17" s="1"/>
      <c r="AKB17" s="1"/>
      <c r="AKC17" s="1"/>
      <c r="AKD17" s="1"/>
      <c r="AKE17" s="1"/>
      <c r="AKF17" s="1"/>
      <c r="AKG17" s="1"/>
      <c r="AKH17" s="1"/>
      <c r="AKI17" s="1"/>
      <c r="AKJ17" s="1"/>
      <c r="AKK17" s="1"/>
      <c r="AKL17" s="1"/>
      <c r="AKM17" s="1"/>
      <c r="AKN17" s="1"/>
      <c r="AKO17" s="1"/>
      <c r="AKP17" s="1"/>
      <c r="AKQ17" s="1"/>
      <c r="AKR17" s="1"/>
      <c r="AKS17" s="1"/>
      <c r="AKT17" s="1"/>
      <c r="AKU17" s="1"/>
      <c r="AKV17" s="1"/>
      <c r="AKW17" s="1"/>
      <c r="AKX17" s="1"/>
      <c r="AKY17" s="1"/>
      <c r="AKZ17" s="1"/>
      <c r="ALA17" s="1"/>
      <c r="ALB17" s="1"/>
      <c r="ALC17" s="1"/>
      <c r="ALD17" s="1"/>
      <c r="ALE17" s="1"/>
      <c r="ALF17" s="1"/>
      <c r="ALG17" s="1"/>
      <c r="ALH17" s="1"/>
      <c r="ALI17" s="1"/>
      <c r="ALJ17" s="1"/>
      <c r="ALK17" s="1"/>
      <c r="ALL17" s="1"/>
      <c r="ALM17" s="1"/>
      <c r="ALN17" s="1"/>
      <c r="ALO17" s="1"/>
      <c r="ALP17" s="1"/>
      <c r="ALQ17" s="1"/>
      <c r="ALR17" s="1"/>
      <c r="ALS17" s="1"/>
      <c r="ALT17" s="1"/>
    </row>
    <row r="18" spans="1:1008" x14ac:dyDescent="0.25">
      <c r="A18" s="102"/>
      <c r="B18" s="3" t="s">
        <v>28</v>
      </c>
      <c r="C18" s="40">
        <v>14749564270.9224</v>
      </c>
      <c r="D18" s="41">
        <v>107094314.24000999</v>
      </c>
      <c r="E18" s="41">
        <v>805014604.89410806</v>
      </c>
      <c r="F18" s="41">
        <v>798816494.92999995</v>
      </c>
      <c r="G18" s="41">
        <v>980971639</v>
      </c>
      <c r="H18" s="41">
        <v>844927499.89616203</v>
      </c>
      <c r="I18" s="41">
        <v>219583700.68000001</v>
      </c>
      <c r="J18" s="41">
        <v>3467167336.8299999</v>
      </c>
      <c r="K18" s="41">
        <v>2940801533.3441801</v>
      </c>
      <c r="L18" s="41">
        <v>429597554</v>
      </c>
      <c r="M18" s="41">
        <v>127468706.11</v>
      </c>
      <c r="N18" s="41">
        <v>162061017.65000001</v>
      </c>
      <c r="O18" s="41">
        <v>1217104169.84375</v>
      </c>
      <c r="P18" s="41">
        <v>2489888287.5700002</v>
      </c>
      <c r="Q18" s="41">
        <v>159067411.93422899</v>
      </c>
      <c r="R18" s="41"/>
      <c r="S18" s="104"/>
      <c r="T18" s="41">
        <v>14749564270.9224</v>
      </c>
      <c r="U18" s="41"/>
      <c r="V18" s="41"/>
      <c r="W18" s="42">
        <v>0</v>
      </c>
      <c r="X18" s="41"/>
      <c r="Y18" s="106"/>
      <c r="Z18" s="41">
        <v>0</v>
      </c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1"/>
      <c r="JB18" s="1"/>
      <c r="JC18" s="1"/>
      <c r="JD18" s="1"/>
      <c r="JE18" s="1"/>
      <c r="JF18" s="1"/>
      <c r="JG18" s="1"/>
      <c r="JH18" s="1"/>
      <c r="JI18" s="1"/>
      <c r="JJ18" s="1"/>
      <c r="JK18" s="1"/>
      <c r="JL18" s="1"/>
      <c r="JM18" s="1"/>
      <c r="JN18" s="1"/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1"/>
      <c r="LC18" s="1"/>
      <c r="LD18" s="1"/>
      <c r="LE18" s="1"/>
      <c r="LF18" s="1"/>
      <c r="LG18" s="1"/>
      <c r="LH18" s="1"/>
      <c r="LI18" s="1"/>
      <c r="LJ18" s="1"/>
      <c r="LK18" s="1"/>
      <c r="LL18" s="1"/>
      <c r="LM18" s="1"/>
      <c r="LN18" s="1"/>
      <c r="LO18" s="1"/>
      <c r="LP18" s="1"/>
      <c r="LQ18" s="1"/>
      <c r="LR18" s="1"/>
      <c r="LS18" s="1"/>
      <c r="LT18" s="1"/>
      <c r="LU18" s="1"/>
      <c r="LV18" s="1"/>
      <c r="LW18" s="1"/>
      <c r="LX18" s="1"/>
      <c r="LY18" s="1"/>
      <c r="LZ18" s="1"/>
      <c r="MA18" s="1"/>
      <c r="MB18" s="1"/>
      <c r="MC18" s="1"/>
      <c r="MD18" s="1"/>
      <c r="ME18" s="1"/>
      <c r="MF18" s="1"/>
      <c r="MG18" s="1"/>
      <c r="MH18" s="1"/>
      <c r="MI18" s="1"/>
      <c r="MJ18" s="1"/>
      <c r="MK18" s="1"/>
      <c r="ML18" s="1"/>
      <c r="MM18" s="1"/>
      <c r="MN18" s="1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"/>
      <c r="NH18" s="1"/>
      <c r="NI18" s="1"/>
      <c r="NJ18" s="1"/>
      <c r="NK18" s="1"/>
      <c r="NL18" s="1"/>
      <c r="NM18" s="1"/>
      <c r="NN18" s="1"/>
      <c r="NO18" s="1"/>
      <c r="NP18" s="1"/>
      <c r="NQ18" s="1"/>
      <c r="NR18" s="1"/>
      <c r="NS18" s="1"/>
      <c r="NT18" s="1"/>
      <c r="NU18" s="1"/>
      <c r="NV18" s="1"/>
      <c r="NW18" s="1"/>
      <c r="NX18" s="1"/>
      <c r="NY18" s="1"/>
      <c r="NZ18" s="1"/>
      <c r="OA18" s="1"/>
      <c r="OB18" s="1"/>
      <c r="OC18" s="1"/>
      <c r="OD18" s="1"/>
      <c r="OE18" s="1"/>
      <c r="OF18" s="1"/>
      <c r="OG18" s="1"/>
      <c r="OH18" s="1"/>
      <c r="OI18" s="1"/>
      <c r="OJ18" s="1"/>
      <c r="OK18" s="1"/>
      <c r="OL18" s="1"/>
      <c r="OM18" s="1"/>
      <c r="ON18" s="1"/>
      <c r="OO18" s="1"/>
      <c r="OP18" s="1"/>
      <c r="OQ18" s="1"/>
      <c r="OR18" s="1"/>
      <c r="OS18" s="1"/>
      <c r="OT18" s="1"/>
      <c r="OU18" s="1"/>
      <c r="OV18" s="1"/>
      <c r="OW18" s="1"/>
      <c r="OX18" s="1"/>
      <c r="OY18" s="1"/>
      <c r="OZ18" s="1"/>
      <c r="PA18" s="1"/>
      <c r="PB18" s="1"/>
      <c r="PC18" s="1"/>
      <c r="PD18" s="1"/>
      <c r="PE18" s="1"/>
      <c r="PF18" s="1"/>
      <c r="PG18" s="1"/>
      <c r="PH18" s="1"/>
      <c r="PI18" s="1"/>
      <c r="PJ18" s="1"/>
      <c r="PK18" s="1"/>
      <c r="PL18" s="1"/>
      <c r="PM18" s="1"/>
      <c r="PN18" s="1"/>
      <c r="PO18" s="1"/>
      <c r="PP18" s="1"/>
      <c r="PQ18" s="1"/>
      <c r="PR18" s="1"/>
      <c r="PS18" s="1"/>
      <c r="PT18" s="1"/>
      <c r="PU18" s="1"/>
      <c r="PV18" s="1"/>
      <c r="PW18" s="1"/>
      <c r="PX18" s="1"/>
      <c r="PY18" s="1"/>
      <c r="PZ18" s="1"/>
      <c r="QA18" s="1"/>
      <c r="QB18" s="1"/>
      <c r="QC18" s="1"/>
      <c r="QD18" s="1"/>
      <c r="QE18" s="1"/>
      <c r="QF18" s="1"/>
      <c r="QG18" s="1"/>
      <c r="QH18" s="1"/>
      <c r="QI18" s="1"/>
      <c r="QJ18" s="1"/>
      <c r="QK18" s="1"/>
      <c r="QL18" s="1"/>
      <c r="QM18" s="1"/>
      <c r="QN18" s="1"/>
      <c r="QO18" s="1"/>
      <c r="QP18" s="1"/>
      <c r="QQ18" s="1"/>
      <c r="QR18" s="1"/>
      <c r="QS18" s="1"/>
      <c r="QT18" s="1"/>
      <c r="QU18" s="1"/>
      <c r="QV18" s="1"/>
      <c r="QW18" s="1"/>
      <c r="QX18" s="1"/>
      <c r="QY18" s="1"/>
      <c r="QZ18" s="1"/>
      <c r="RA18" s="1"/>
      <c r="RB18" s="1"/>
      <c r="RC18" s="1"/>
      <c r="RD18" s="1"/>
      <c r="RE18" s="1"/>
      <c r="RF18" s="1"/>
      <c r="RG18" s="1"/>
      <c r="RH18" s="1"/>
      <c r="RI18" s="1"/>
      <c r="RJ18" s="1"/>
      <c r="RK18" s="1"/>
      <c r="RL18" s="1"/>
      <c r="RM18" s="1"/>
      <c r="RN18" s="1"/>
      <c r="RO18" s="1"/>
      <c r="RP18" s="1"/>
      <c r="RQ18" s="1"/>
      <c r="RR18" s="1"/>
      <c r="RS18" s="1"/>
      <c r="RT18" s="1"/>
      <c r="RU18" s="1"/>
      <c r="RV18" s="1"/>
      <c r="RW18" s="1"/>
      <c r="RX18" s="1"/>
      <c r="RY18" s="1"/>
      <c r="RZ18" s="1"/>
      <c r="SA18" s="1"/>
      <c r="SB18" s="1"/>
      <c r="SC18" s="1"/>
      <c r="SD18" s="1"/>
      <c r="SE18" s="1"/>
      <c r="SF18" s="1"/>
      <c r="SG18" s="1"/>
      <c r="SH18" s="1"/>
      <c r="SI18" s="1"/>
      <c r="SJ18" s="1"/>
      <c r="SK18" s="1"/>
      <c r="SL18" s="1"/>
      <c r="SM18" s="1"/>
      <c r="SN18" s="1"/>
      <c r="SO18" s="1"/>
      <c r="SP18" s="1"/>
      <c r="SQ18" s="1"/>
      <c r="SR18" s="1"/>
      <c r="SS18" s="1"/>
      <c r="ST18" s="1"/>
      <c r="SU18" s="1"/>
      <c r="SV18" s="1"/>
      <c r="SW18" s="1"/>
      <c r="SX18" s="1"/>
      <c r="SY18" s="1"/>
      <c r="SZ18" s="1"/>
      <c r="TA18" s="1"/>
      <c r="TB18" s="1"/>
      <c r="TC18" s="1"/>
      <c r="TD18" s="1"/>
      <c r="TE18" s="1"/>
      <c r="TF18" s="1"/>
      <c r="TG18" s="1"/>
      <c r="TH18" s="1"/>
      <c r="TI18" s="1"/>
      <c r="TJ18" s="1"/>
      <c r="TK18" s="1"/>
      <c r="TL18" s="1"/>
      <c r="TM18" s="1"/>
      <c r="TN18" s="1"/>
      <c r="TO18" s="1"/>
      <c r="TP18" s="1"/>
      <c r="TQ18" s="1"/>
      <c r="TR18" s="1"/>
      <c r="TS18" s="1"/>
      <c r="TT18" s="1"/>
      <c r="TU18" s="1"/>
      <c r="TV18" s="1"/>
      <c r="TW18" s="1"/>
      <c r="TX18" s="1"/>
      <c r="TY18" s="1"/>
      <c r="TZ18" s="1"/>
      <c r="UA18" s="1"/>
      <c r="UB18" s="1"/>
      <c r="UC18" s="1"/>
      <c r="UD18" s="1"/>
      <c r="UE18" s="1"/>
      <c r="UF18" s="1"/>
      <c r="UG18" s="1"/>
      <c r="UH18" s="1"/>
      <c r="UI18" s="1"/>
      <c r="UJ18" s="1"/>
      <c r="UK18" s="1"/>
      <c r="UL18" s="1"/>
      <c r="UM18" s="1"/>
      <c r="UN18" s="1"/>
      <c r="UO18" s="1"/>
      <c r="UP18" s="1"/>
      <c r="UQ18" s="1"/>
      <c r="UR18" s="1"/>
      <c r="US18" s="1"/>
      <c r="UT18" s="1"/>
      <c r="UU18" s="1"/>
      <c r="UV18" s="1"/>
      <c r="UW18" s="1"/>
      <c r="UX18" s="1"/>
      <c r="UY18" s="1"/>
      <c r="UZ18" s="1"/>
      <c r="VA18" s="1"/>
      <c r="VB18" s="1"/>
      <c r="VC18" s="1"/>
      <c r="VD18" s="1"/>
      <c r="VE18" s="1"/>
      <c r="VF18" s="1"/>
      <c r="VG18" s="1"/>
      <c r="VH18" s="1"/>
      <c r="VI18" s="1"/>
      <c r="VJ18" s="1"/>
      <c r="VK18" s="1"/>
      <c r="VL18" s="1"/>
      <c r="VM18" s="1"/>
      <c r="VN18" s="1"/>
      <c r="VO18" s="1"/>
      <c r="VP18" s="1"/>
      <c r="VQ18" s="1"/>
      <c r="VR18" s="1"/>
      <c r="VS18" s="1"/>
      <c r="VT18" s="1"/>
      <c r="VU18" s="1"/>
      <c r="VV18" s="1"/>
      <c r="VW18" s="1"/>
      <c r="VX18" s="1"/>
      <c r="VY18" s="1"/>
      <c r="VZ18" s="1"/>
      <c r="WA18" s="1"/>
      <c r="WB18" s="1"/>
      <c r="WC18" s="1"/>
      <c r="WD18" s="1"/>
      <c r="WE18" s="1"/>
      <c r="WF18" s="1"/>
      <c r="WG18" s="1"/>
      <c r="WH18" s="1"/>
      <c r="WI18" s="1"/>
      <c r="WJ18" s="1"/>
      <c r="WK18" s="1"/>
      <c r="WL18" s="1"/>
      <c r="WM18" s="1"/>
      <c r="WN18" s="1"/>
      <c r="WO18" s="1"/>
      <c r="WP18" s="1"/>
      <c r="WQ18" s="1"/>
      <c r="WR18" s="1"/>
      <c r="WS18" s="1"/>
      <c r="WT18" s="1"/>
      <c r="WU18" s="1"/>
      <c r="WV18" s="1"/>
      <c r="WW18" s="1"/>
      <c r="WX18" s="1"/>
      <c r="WY18" s="1"/>
      <c r="WZ18" s="1"/>
      <c r="XA18" s="1"/>
      <c r="XB18" s="1"/>
      <c r="XC18" s="1"/>
      <c r="XD18" s="1"/>
      <c r="XE18" s="1"/>
      <c r="XF18" s="1"/>
      <c r="XG18" s="1"/>
      <c r="XH18" s="1"/>
      <c r="XI18" s="1"/>
      <c r="XJ18" s="1"/>
      <c r="XK18" s="1"/>
      <c r="XL18" s="1"/>
      <c r="XM18" s="1"/>
      <c r="XN18" s="1"/>
      <c r="XO18" s="1"/>
      <c r="XP18" s="1"/>
      <c r="XQ18" s="1"/>
      <c r="XR18" s="1"/>
      <c r="XS18" s="1"/>
      <c r="XT18" s="1"/>
      <c r="XU18" s="1"/>
      <c r="XV18" s="1"/>
      <c r="XW18" s="1"/>
      <c r="XX18" s="1"/>
      <c r="XY18" s="1"/>
      <c r="XZ18" s="1"/>
      <c r="YA18" s="1"/>
      <c r="YB18" s="1"/>
      <c r="YC18" s="1"/>
      <c r="YD18" s="1"/>
      <c r="YE18" s="1"/>
      <c r="YF18" s="1"/>
      <c r="YG18" s="1"/>
      <c r="YH18" s="1"/>
      <c r="YI18" s="1"/>
      <c r="YJ18" s="1"/>
      <c r="YK18" s="1"/>
      <c r="YL18" s="1"/>
      <c r="YM18" s="1"/>
      <c r="YN18" s="1"/>
      <c r="YO18" s="1"/>
      <c r="YP18" s="1"/>
      <c r="YQ18" s="1"/>
      <c r="YR18" s="1"/>
      <c r="YS18" s="1"/>
      <c r="YT18" s="1"/>
      <c r="YU18" s="1"/>
      <c r="YV18" s="1"/>
      <c r="YW18" s="1"/>
      <c r="YX18" s="1"/>
      <c r="YY18" s="1"/>
      <c r="YZ18" s="1"/>
      <c r="ZA18" s="1"/>
      <c r="ZB18" s="1"/>
      <c r="ZC18" s="1"/>
      <c r="ZD18" s="1"/>
      <c r="ZE18" s="1"/>
      <c r="ZF18" s="1"/>
      <c r="ZG18" s="1"/>
      <c r="ZH18" s="1"/>
      <c r="ZI18" s="1"/>
      <c r="ZJ18" s="1"/>
      <c r="ZK18" s="1"/>
      <c r="ZL18" s="1"/>
      <c r="ZM18" s="1"/>
      <c r="ZN18" s="1"/>
      <c r="ZO18" s="1"/>
      <c r="ZP18" s="1"/>
      <c r="ZQ18" s="1"/>
      <c r="ZR18" s="1"/>
      <c r="ZS18" s="1"/>
      <c r="ZT18" s="1"/>
      <c r="ZU18" s="1"/>
      <c r="ZV18" s="1"/>
      <c r="ZW18" s="1"/>
      <c r="ZX18" s="1"/>
      <c r="ZY18" s="1"/>
      <c r="ZZ18" s="1"/>
      <c r="AAA18" s="1"/>
      <c r="AAB18" s="1"/>
      <c r="AAC18" s="1"/>
      <c r="AAD18" s="1"/>
      <c r="AAE18" s="1"/>
      <c r="AAF18" s="1"/>
      <c r="AAG18" s="1"/>
      <c r="AAH18" s="1"/>
      <c r="AAI18" s="1"/>
      <c r="AAJ18" s="1"/>
      <c r="AAK18" s="1"/>
      <c r="AAL18" s="1"/>
      <c r="AAM18" s="1"/>
      <c r="AAN18" s="1"/>
      <c r="AAO18" s="1"/>
      <c r="AAP18" s="1"/>
      <c r="AAQ18" s="1"/>
      <c r="AAR18" s="1"/>
      <c r="AAS18" s="1"/>
      <c r="AAT18" s="1"/>
      <c r="AAU18" s="1"/>
      <c r="AAV18" s="1"/>
      <c r="AAW18" s="1"/>
      <c r="AAX18" s="1"/>
      <c r="AAY18" s="1"/>
      <c r="AAZ18" s="1"/>
      <c r="ABA18" s="1"/>
      <c r="ABB18" s="1"/>
      <c r="ABC18" s="1"/>
      <c r="ABD18" s="1"/>
      <c r="ABE18" s="1"/>
      <c r="ABF18" s="1"/>
      <c r="ABG18" s="1"/>
      <c r="ABH18" s="1"/>
      <c r="ABI18" s="1"/>
      <c r="ABJ18" s="1"/>
      <c r="ABK18" s="1"/>
      <c r="ABL18" s="1"/>
      <c r="ABM18" s="1"/>
      <c r="ABN18" s="1"/>
      <c r="ABO18" s="1"/>
      <c r="ABP18" s="1"/>
      <c r="ABQ18" s="1"/>
      <c r="ABR18" s="1"/>
      <c r="ABS18" s="1"/>
      <c r="ABT18" s="1"/>
      <c r="ABU18" s="1"/>
      <c r="ABV18" s="1"/>
      <c r="ABW18" s="1"/>
      <c r="ABX18" s="1"/>
      <c r="ABY18" s="1"/>
      <c r="ABZ18" s="1"/>
      <c r="ACA18" s="1"/>
      <c r="ACB18" s="1"/>
      <c r="ACC18" s="1"/>
      <c r="ACD18" s="1"/>
      <c r="ACE18" s="1"/>
      <c r="ACF18" s="1"/>
      <c r="ACG18" s="1"/>
      <c r="ACH18" s="1"/>
      <c r="ACI18" s="1"/>
      <c r="ACJ18" s="1"/>
      <c r="ACK18" s="1"/>
      <c r="ACL18" s="1"/>
      <c r="ACM18" s="1"/>
      <c r="ACN18" s="1"/>
      <c r="ACO18" s="1"/>
      <c r="ACP18" s="1"/>
      <c r="ACQ18" s="1"/>
      <c r="ACR18" s="1"/>
      <c r="ACS18" s="1"/>
      <c r="ACT18" s="1"/>
      <c r="ACU18" s="1"/>
      <c r="ACV18" s="1"/>
      <c r="ACW18" s="1"/>
      <c r="ACX18" s="1"/>
      <c r="ACY18" s="1"/>
      <c r="ACZ18" s="1"/>
      <c r="ADA18" s="1"/>
      <c r="ADB18" s="1"/>
      <c r="ADC18" s="1"/>
      <c r="ADD18" s="1"/>
      <c r="ADE18" s="1"/>
      <c r="ADF18" s="1"/>
      <c r="ADG18" s="1"/>
      <c r="ADH18" s="1"/>
      <c r="ADI18" s="1"/>
      <c r="ADJ18" s="1"/>
      <c r="ADK18" s="1"/>
      <c r="ADL18" s="1"/>
      <c r="ADM18" s="1"/>
      <c r="ADN18" s="1"/>
      <c r="ADO18" s="1"/>
      <c r="ADP18" s="1"/>
      <c r="ADQ18" s="1"/>
      <c r="ADR18" s="1"/>
      <c r="ADS18" s="1"/>
      <c r="ADT18" s="1"/>
      <c r="ADU18" s="1"/>
      <c r="ADV18" s="1"/>
      <c r="ADW18" s="1"/>
      <c r="ADX18" s="1"/>
      <c r="ADY18" s="1"/>
      <c r="ADZ18" s="1"/>
      <c r="AEA18" s="1"/>
      <c r="AEB18" s="1"/>
      <c r="AEC18" s="1"/>
      <c r="AED18" s="1"/>
      <c r="AEE18" s="1"/>
      <c r="AEF18" s="1"/>
      <c r="AEG18" s="1"/>
      <c r="AEH18" s="1"/>
      <c r="AEI18" s="1"/>
      <c r="AEJ18" s="1"/>
      <c r="AEK18" s="1"/>
      <c r="AEL18" s="1"/>
      <c r="AEM18" s="1"/>
      <c r="AEN18" s="1"/>
      <c r="AEO18" s="1"/>
      <c r="AEP18" s="1"/>
      <c r="AEQ18" s="1"/>
      <c r="AER18" s="1"/>
      <c r="AES18" s="1"/>
      <c r="AET18" s="1"/>
      <c r="AEU18" s="1"/>
      <c r="AEV18" s="1"/>
      <c r="AEW18" s="1"/>
      <c r="AEX18" s="1"/>
      <c r="AEY18" s="1"/>
      <c r="AEZ18" s="1"/>
      <c r="AFA18" s="1"/>
      <c r="AFB18" s="1"/>
      <c r="AFC18" s="1"/>
      <c r="AFD18" s="1"/>
      <c r="AFE18" s="1"/>
      <c r="AFF18" s="1"/>
      <c r="AFG18" s="1"/>
      <c r="AFH18" s="1"/>
      <c r="AFI18" s="1"/>
      <c r="AFJ18" s="1"/>
      <c r="AFK18" s="1"/>
      <c r="AFL18" s="1"/>
      <c r="AFM18" s="1"/>
      <c r="AFN18" s="1"/>
      <c r="AFO18" s="1"/>
      <c r="AFP18" s="1"/>
      <c r="AFQ18" s="1"/>
      <c r="AFR18" s="1"/>
      <c r="AFS18" s="1"/>
      <c r="AFT18" s="1"/>
      <c r="AFU18" s="1"/>
      <c r="AFV18" s="1"/>
      <c r="AFW18" s="1"/>
      <c r="AFX18" s="1"/>
      <c r="AFY18" s="1"/>
      <c r="AFZ18" s="1"/>
      <c r="AGA18" s="1"/>
      <c r="AGB18" s="1"/>
      <c r="AGC18" s="1"/>
      <c r="AGD18" s="1"/>
      <c r="AGE18" s="1"/>
      <c r="AGF18" s="1"/>
      <c r="AGG18" s="1"/>
      <c r="AGH18" s="1"/>
      <c r="AGI18" s="1"/>
      <c r="AGJ18" s="1"/>
      <c r="AGK18" s="1"/>
      <c r="AGL18" s="1"/>
      <c r="AGM18" s="1"/>
      <c r="AGN18" s="1"/>
      <c r="AGO18" s="1"/>
      <c r="AGP18" s="1"/>
      <c r="AGQ18" s="1"/>
      <c r="AGR18" s="1"/>
      <c r="AGS18" s="1"/>
      <c r="AGT18" s="1"/>
      <c r="AGU18" s="1"/>
      <c r="AGV18" s="1"/>
      <c r="AGW18" s="1"/>
      <c r="AGX18" s="1"/>
      <c r="AGY18" s="1"/>
      <c r="AGZ18" s="1"/>
      <c r="AHA18" s="1"/>
      <c r="AHB18" s="1"/>
      <c r="AHC18" s="1"/>
      <c r="AHD18" s="1"/>
      <c r="AHE18" s="1"/>
      <c r="AHF18" s="1"/>
      <c r="AHG18" s="1"/>
      <c r="AHH18" s="1"/>
      <c r="AHI18" s="1"/>
      <c r="AHJ18" s="1"/>
      <c r="AHK18" s="1"/>
      <c r="AHL18" s="1"/>
      <c r="AHM18" s="1"/>
      <c r="AHN18" s="1"/>
      <c r="AHO18" s="1"/>
      <c r="AHP18" s="1"/>
      <c r="AHQ18" s="1"/>
      <c r="AHR18" s="1"/>
      <c r="AHS18" s="1"/>
      <c r="AHT18" s="1"/>
      <c r="AHU18" s="1"/>
      <c r="AHV18" s="1"/>
      <c r="AHW18" s="1"/>
      <c r="AHX18" s="1"/>
      <c r="AHY18" s="1"/>
      <c r="AHZ18" s="1"/>
      <c r="AIA18" s="1"/>
      <c r="AIB18" s="1"/>
      <c r="AIC18" s="1"/>
      <c r="AID18" s="1"/>
      <c r="AIE18" s="1"/>
      <c r="AIF18" s="1"/>
      <c r="AIG18" s="1"/>
      <c r="AIH18" s="1"/>
      <c r="AII18" s="1"/>
      <c r="AIJ18" s="1"/>
      <c r="AIK18" s="1"/>
      <c r="AIL18" s="1"/>
      <c r="AIM18" s="1"/>
      <c r="AIN18" s="1"/>
      <c r="AIO18" s="1"/>
      <c r="AIP18" s="1"/>
      <c r="AIQ18" s="1"/>
      <c r="AIR18" s="1"/>
      <c r="AIS18" s="1"/>
      <c r="AIT18" s="1"/>
      <c r="AIU18" s="1"/>
      <c r="AIV18" s="1"/>
      <c r="AIW18" s="1"/>
      <c r="AIX18" s="1"/>
      <c r="AIY18" s="1"/>
      <c r="AIZ18" s="1"/>
      <c r="AJA18" s="1"/>
      <c r="AJB18" s="1"/>
      <c r="AJC18" s="1"/>
      <c r="AJD18" s="1"/>
      <c r="AJE18" s="1"/>
      <c r="AJF18" s="1"/>
      <c r="AJG18" s="1"/>
      <c r="AJH18" s="1"/>
      <c r="AJI18" s="1"/>
      <c r="AJJ18" s="1"/>
      <c r="AJK18" s="1"/>
      <c r="AJL18" s="1"/>
      <c r="AJM18" s="1"/>
      <c r="AJN18" s="1"/>
      <c r="AJO18" s="1"/>
      <c r="AJP18" s="1"/>
      <c r="AJQ18" s="1"/>
      <c r="AJR18" s="1"/>
      <c r="AJS18" s="1"/>
      <c r="AJT18" s="1"/>
      <c r="AJU18" s="1"/>
      <c r="AJV18" s="1"/>
      <c r="AJW18" s="1"/>
      <c r="AJX18" s="1"/>
      <c r="AJY18" s="1"/>
      <c r="AJZ18" s="1"/>
      <c r="AKA18" s="1"/>
      <c r="AKB18" s="1"/>
      <c r="AKC18" s="1"/>
      <c r="AKD18" s="1"/>
      <c r="AKE18" s="1"/>
      <c r="AKF18" s="1"/>
      <c r="AKG18" s="1"/>
      <c r="AKH18" s="1"/>
      <c r="AKI18" s="1"/>
      <c r="AKJ18" s="1"/>
      <c r="AKK18" s="1"/>
      <c r="AKL18" s="1"/>
      <c r="AKM18" s="1"/>
      <c r="AKN18" s="1"/>
      <c r="AKO18" s="1"/>
      <c r="AKP18" s="1"/>
      <c r="AKQ18" s="1"/>
      <c r="AKR18" s="1"/>
      <c r="AKS18" s="1"/>
      <c r="AKT18" s="1"/>
      <c r="AKU18" s="1"/>
      <c r="AKV18" s="1"/>
      <c r="AKW18" s="1"/>
      <c r="AKX18" s="1"/>
      <c r="AKY18" s="1"/>
      <c r="AKZ18" s="1"/>
      <c r="ALA18" s="1"/>
      <c r="ALB18" s="1"/>
      <c r="ALC18" s="1"/>
      <c r="ALD18" s="1"/>
      <c r="ALE18" s="1"/>
      <c r="ALF18" s="1"/>
      <c r="ALG18" s="1"/>
      <c r="ALH18" s="1"/>
      <c r="ALI18" s="1"/>
      <c r="ALJ18" s="1"/>
      <c r="ALK18" s="1"/>
      <c r="ALL18" s="1"/>
      <c r="ALM18" s="1"/>
      <c r="ALN18" s="1"/>
      <c r="ALO18" s="1"/>
      <c r="ALP18" s="1"/>
      <c r="ALQ18" s="1"/>
      <c r="ALR18" s="1"/>
      <c r="ALS18" s="1"/>
      <c r="ALT18" s="1"/>
    </row>
    <row r="19" spans="1:1008" x14ac:dyDescent="0.25">
      <c r="A19" s="102"/>
      <c r="B19" s="3" t="s">
        <v>29</v>
      </c>
      <c r="C19" s="40">
        <v>18578546881.4603</v>
      </c>
      <c r="D19" s="41">
        <v>110676705.44</v>
      </c>
      <c r="E19" s="41">
        <v>918529241.94726503</v>
      </c>
      <c r="F19" s="41">
        <v>658533182.5</v>
      </c>
      <c r="G19" s="41">
        <v>42030583</v>
      </c>
      <c r="H19" s="41">
        <v>637540814</v>
      </c>
      <c r="I19" s="41">
        <v>2493485356.7399998</v>
      </c>
      <c r="J19" s="41">
        <v>1631796789.0799999</v>
      </c>
      <c r="K19" s="41">
        <v>9090968390.4426708</v>
      </c>
      <c r="L19" s="41">
        <v>0</v>
      </c>
      <c r="M19" s="41">
        <v>160430151.78999999</v>
      </c>
      <c r="N19" s="41">
        <v>14342985</v>
      </c>
      <c r="O19" s="41">
        <v>685377128.94822204</v>
      </c>
      <c r="P19" s="41">
        <v>1640011855.4400001</v>
      </c>
      <c r="Q19" s="41">
        <v>494823697.13213998</v>
      </c>
      <c r="R19" s="41"/>
      <c r="S19" s="104"/>
      <c r="T19" s="41">
        <v>18578546881.4603</v>
      </c>
      <c r="U19" s="41"/>
      <c r="V19" s="41"/>
      <c r="W19" s="42">
        <v>0</v>
      </c>
      <c r="X19" s="41"/>
      <c r="Y19" s="106"/>
      <c r="Z19" s="41">
        <v>0</v>
      </c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  <c r="IZ19" s="1"/>
      <c r="JA19" s="1"/>
      <c r="JB19" s="1"/>
      <c r="JC19" s="1"/>
      <c r="JD19" s="1"/>
      <c r="JE19" s="1"/>
      <c r="JF19" s="1"/>
      <c r="JG19" s="1"/>
      <c r="JH19" s="1"/>
      <c r="JI19" s="1"/>
      <c r="JJ19" s="1"/>
      <c r="JK19" s="1"/>
      <c r="JL19" s="1"/>
      <c r="JM19" s="1"/>
      <c r="JN19" s="1"/>
      <c r="JO19" s="1"/>
      <c r="JP19" s="1"/>
      <c r="JQ19" s="1"/>
      <c r="JR19" s="1"/>
      <c r="JS19" s="1"/>
      <c r="JT19" s="1"/>
      <c r="JU19" s="1"/>
      <c r="JV19" s="1"/>
      <c r="JW19" s="1"/>
      <c r="JX19" s="1"/>
      <c r="JY19" s="1"/>
      <c r="JZ19" s="1"/>
      <c r="KA19" s="1"/>
      <c r="KB19" s="1"/>
      <c r="KC19" s="1"/>
      <c r="KD19" s="1"/>
      <c r="KE19" s="1"/>
      <c r="KF19" s="1"/>
      <c r="KG19" s="1"/>
      <c r="KH19" s="1"/>
      <c r="KI19" s="1"/>
      <c r="KJ19" s="1"/>
      <c r="KK19" s="1"/>
      <c r="KL19" s="1"/>
      <c r="KM19" s="1"/>
      <c r="KN19" s="1"/>
      <c r="KO19" s="1"/>
      <c r="KP19" s="1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1"/>
      <c r="LC19" s="1"/>
      <c r="LD19" s="1"/>
      <c r="LE19" s="1"/>
      <c r="LF19" s="1"/>
      <c r="LG19" s="1"/>
      <c r="LH19" s="1"/>
      <c r="LI19" s="1"/>
      <c r="LJ19" s="1"/>
      <c r="LK19" s="1"/>
      <c r="LL19" s="1"/>
      <c r="LM19" s="1"/>
      <c r="LN19" s="1"/>
      <c r="LO19" s="1"/>
      <c r="LP19" s="1"/>
      <c r="LQ19" s="1"/>
      <c r="LR19" s="1"/>
      <c r="LS19" s="1"/>
      <c r="LT19" s="1"/>
      <c r="LU19" s="1"/>
      <c r="LV19" s="1"/>
      <c r="LW19" s="1"/>
      <c r="LX19" s="1"/>
      <c r="LY19" s="1"/>
      <c r="LZ19" s="1"/>
      <c r="MA19" s="1"/>
      <c r="MB19" s="1"/>
      <c r="MC19" s="1"/>
      <c r="MD19" s="1"/>
      <c r="ME19" s="1"/>
      <c r="MF19" s="1"/>
      <c r="MG19" s="1"/>
      <c r="MH19" s="1"/>
      <c r="MI19" s="1"/>
      <c r="MJ19" s="1"/>
      <c r="MK19" s="1"/>
      <c r="ML19" s="1"/>
      <c r="MM19" s="1"/>
      <c r="MN19" s="1"/>
      <c r="MO19" s="1"/>
      <c r="MP19" s="1"/>
      <c r="MQ19" s="1"/>
      <c r="MR19" s="1"/>
      <c r="MS19" s="1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1"/>
      <c r="NH19" s="1"/>
      <c r="NI19" s="1"/>
      <c r="NJ19" s="1"/>
      <c r="NK19" s="1"/>
      <c r="NL19" s="1"/>
      <c r="NM19" s="1"/>
      <c r="NN19" s="1"/>
      <c r="NO19" s="1"/>
      <c r="NP19" s="1"/>
      <c r="NQ19" s="1"/>
      <c r="NR19" s="1"/>
      <c r="NS19" s="1"/>
      <c r="NT19" s="1"/>
      <c r="NU19" s="1"/>
      <c r="NV19" s="1"/>
      <c r="NW19" s="1"/>
      <c r="NX19" s="1"/>
      <c r="NY19" s="1"/>
      <c r="NZ19" s="1"/>
      <c r="OA19" s="1"/>
      <c r="OB19" s="1"/>
      <c r="OC19" s="1"/>
      <c r="OD19" s="1"/>
      <c r="OE19" s="1"/>
      <c r="OF19" s="1"/>
      <c r="OG19" s="1"/>
      <c r="OH19" s="1"/>
      <c r="OI19" s="1"/>
      <c r="OJ19" s="1"/>
      <c r="OK19" s="1"/>
      <c r="OL19" s="1"/>
      <c r="OM19" s="1"/>
      <c r="ON19" s="1"/>
      <c r="OO19" s="1"/>
      <c r="OP19" s="1"/>
      <c r="OQ19" s="1"/>
      <c r="OR19" s="1"/>
      <c r="OS19" s="1"/>
      <c r="OT19" s="1"/>
      <c r="OU19" s="1"/>
      <c r="OV19" s="1"/>
      <c r="OW19" s="1"/>
      <c r="OX19" s="1"/>
      <c r="OY19" s="1"/>
      <c r="OZ19" s="1"/>
      <c r="PA19" s="1"/>
      <c r="PB19" s="1"/>
      <c r="PC19" s="1"/>
      <c r="PD19" s="1"/>
      <c r="PE19" s="1"/>
      <c r="PF19" s="1"/>
      <c r="PG19" s="1"/>
      <c r="PH19" s="1"/>
      <c r="PI19" s="1"/>
      <c r="PJ19" s="1"/>
      <c r="PK19" s="1"/>
      <c r="PL19" s="1"/>
      <c r="PM19" s="1"/>
      <c r="PN19" s="1"/>
      <c r="PO19" s="1"/>
      <c r="PP19" s="1"/>
      <c r="PQ19" s="1"/>
      <c r="PR19" s="1"/>
      <c r="PS19" s="1"/>
      <c r="PT19" s="1"/>
      <c r="PU19" s="1"/>
      <c r="PV19" s="1"/>
      <c r="PW19" s="1"/>
      <c r="PX19" s="1"/>
      <c r="PY19" s="1"/>
      <c r="PZ19" s="1"/>
      <c r="QA19" s="1"/>
      <c r="QB19" s="1"/>
      <c r="QC19" s="1"/>
      <c r="QD19" s="1"/>
      <c r="QE19" s="1"/>
      <c r="QF19" s="1"/>
      <c r="QG19" s="1"/>
      <c r="QH19" s="1"/>
      <c r="QI19" s="1"/>
      <c r="QJ19" s="1"/>
      <c r="QK19" s="1"/>
      <c r="QL19" s="1"/>
      <c r="QM19" s="1"/>
      <c r="QN19" s="1"/>
      <c r="QO19" s="1"/>
      <c r="QP19" s="1"/>
      <c r="QQ19" s="1"/>
      <c r="QR19" s="1"/>
      <c r="QS19" s="1"/>
      <c r="QT19" s="1"/>
      <c r="QU19" s="1"/>
      <c r="QV19" s="1"/>
      <c r="QW19" s="1"/>
      <c r="QX19" s="1"/>
      <c r="QY19" s="1"/>
      <c r="QZ19" s="1"/>
      <c r="RA19" s="1"/>
      <c r="RB19" s="1"/>
      <c r="RC19" s="1"/>
      <c r="RD19" s="1"/>
      <c r="RE19" s="1"/>
      <c r="RF19" s="1"/>
      <c r="RG19" s="1"/>
      <c r="RH19" s="1"/>
      <c r="RI19" s="1"/>
      <c r="RJ19" s="1"/>
      <c r="RK19" s="1"/>
      <c r="RL19" s="1"/>
      <c r="RM19" s="1"/>
      <c r="RN19" s="1"/>
      <c r="RO19" s="1"/>
      <c r="RP19" s="1"/>
      <c r="RQ19" s="1"/>
      <c r="RR19" s="1"/>
      <c r="RS19" s="1"/>
      <c r="RT19" s="1"/>
      <c r="RU19" s="1"/>
      <c r="RV19" s="1"/>
      <c r="RW19" s="1"/>
      <c r="RX19" s="1"/>
      <c r="RY19" s="1"/>
      <c r="RZ19" s="1"/>
      <c r="SA19" s="1"/>
      <c r="SB19" s="1"/>
      <c r="SC19" s="1"/>
      <c r="SD19" s="1"/>
      <c r="SE19" s="1"/>
      <c r="SF19" s="1"/>
      <c r="SG19" s="1"/>
      <c r="SH19" s="1"/>
      <c r="SI19" s="1"/>
      <c r="SJ19" s="1"/>
      <c r="SK19" s="1"/>
      <c r="SL19" s="1"/>
      <c r="SM19" s="1"/>
      <c r="SN19" s="1"/>
      <c r="SO19" s="1"/>
      <c r="SP19" s="1"/>
      <c r="SQ19" s="1"/>
      <c r="SR19" s="1"/>
      <c r="SS19" s="1"/>
      <c r="ST19" s="1"/>
      <c r="SU19" s="1"/>
      <c r="SV19" s="1"/>
      <c r="SW19" s="1"/>
      <c r="SX19" s="1"/>
      <c r="SY19" s="1"/>
      <c r="SZ19" s="1"/>
      <c r="TA19" s="1"/>
      <c r="TB19" s="1"/>
      <c r="TC19" s="1"/>
      <c r="TD19" s="1"/>
      <c r="TE19" s="1"/>
      <c r="TF19" s="1"/>
      <c r="TG19" s="1"/>
      <c r="TH19" s="1"/>
      <c r="TI19" s="1"/>
      <c r="TJ19" s="1"/>
      <c r="TK19" s="1"/>
      <c r="TL19" s="1"/>
      <c r="TM19" s="1"/>
      <c r="TN19" s="1"/>
      <c r="TO19" s="1"/>
      <c r="TP19" s="1"/>
      <c r="TQ19" s="1"/>
      <c r="TR19" s="1"/>
      <c r="TS19" s="1"/>
      <c r="TT19" s="1"/>
      <c r="TU19" s="1"/>
      <c r="TV19" s="1"/>
      <c r="TW19" s="1"/>
      <c r="TX19" s="1"/>
      <c r="TY19" s="1"/>
      <c r="TZ19" s="1"/>
      <c r="UA19" s="1"/>
      <c r="UB19" s="1"/>
      <c r="UC19" s="1"/>
      <c r="UD19" s="1"/>
      <c r="UE19" s="1"/>
      <c r="UF19" s="1"/>
      <c r="UG19" s="1"/>
      <c r="UH19" s="1"/>
      <c r="UI19" s="1"/>
      <c r="UJ19" s="1"/>
      <c r="UK19" s="1"/>
      <c r="UL19" s="1"/>
      <c r="UM19" s="1"/>
      <c r="UN19" s="1"/>
      <c r="UO19" s="1"/>
      <c r="UP19" s="1"/>
      <c r="UQ19" s="1"/>
      <c r="UR19" s="1"/>
      <c r="US19" s="1"/>
      <c r="UT19" s="1"/>
      <c r="UU19" s="1"/>
      <c r="UV19" s="1"/>
      <c r="UW19" s="1"/>
      <c r="UX19" s="1"/>
      <c r="UY19" s="1"/>
      <c r="UZ19" s="1"/>
      <c r="VA19" s="1"/>
      <c r="VB19" s="1"/>
      <c r="VC19" s="1"/>
      <c r="VD19" s="1"/>
      <c r="VE19" s="1"/>
      <c r="VF19" s="1"/>
      <c r="VG19" s="1"/>
      <c r="VH19" s="1"/>
      <c r="VI19" s="1"/>
      <c r="VJ19" s="1"/>
      <c r="VK19" s="1"/>
      <c r="VL19" s="1"/>
      <c r="VM19" s="1"/>
      <c r="VN19" s="1"/>
      <c r="VO19" s="1"/>
      <c r="VP19" s="1"/>
      <c r="VQ19" s="1"/>
      <c r="VR19" s="1"/>
      <c r="VS19" s="1"/>
      <c r="VT19" s="1"/>
      <c r="VU19" s="1"/>
      <c r="VV19" s="1"/>
      <c r="VW19" s="1"/>
      <c r="VX19" s="1"/>
      <c r="VY19" s="1"/>
      <c r="VZ19" s="1"/>
      <c r="WA19" s="1"/>
      <c r="WB19" s="1"/>
      <c r="WC19" s="1"/>
      <c r="WD19" s="1"/>
      <c r="WE19" s="1"/>
      <c r="WF19" s="1"/>
      <c r="WG19" s="1"/>
      <c r="WH19" s="1"/>
      <c r="WI19" s="1"/>
      <c r="WJ19" s="1"/>
      <c r="WK19" s="1"/>
      <c r="WL19" s="1"/>
      <c r="WM19" s="1"/>
      <c r="WN19" s="1"/>
      <c r="WO19" s="1"/>
      <c r="WP19" s="1"/>
      <c r="WQ19" s="1"/>
      <c r="WR19" s="1"/>
      <c r="WS19" s="1"/>
      <c r="WT19" s="1"/>
      <c r="WU19" s="1"/>
      <c r="WV19" s="1"/>
      <c r="WW19" s="1"/>
      <c r="WX19" s="1"/>
      <c r="WY19" s="1"/>
      <c r="WZ19" s="1"/>
      <c r="XA19" s="1"/>
      <c r="XB19" s="1"/>
      <c r="XC19" s="1"/>
      <c r="XD19" s="1"/>
      <c r="XE19" s="1"/>
      <c r="XF19" s="1"/>
      <c r="XG19" s="1"/>
      <c r="XH19" s="1"/>
      <c r="XI19" s="1"/>
      <c r="XJ19" s="1"/>
      <c r="XK19" s="1"/>
      <c r="XL19" s="1"/>
      <c r="XM19" s="1"/>
      <c r="XN19" s="1"/>
      <c r="XO19" s="1"/>
      <c r="XP19" s="1"/>
      <c r="XQ19" s="1"/>
      <c r="XR19" s="1"/>
      <c r="XS19" s="1"/>
      <c r="XT19" s="1"/>
      <c r="XU19" s="1"/>
      <c r="XV19" s="1"/>
      <c r="XW19" s="1"/>
      <c r="XX19" s="1"/>
      <c r="XY19" s="1"/>
      <c r="XZ19" s="1"/>
      <c r="YA19" s="1"/>
      <c r="YB19" s="1"/>
      <c r="YC19" s="1"/>
      <c r="YD19" s="1"/>
      <c r="YE19" s="1"/>
      <c r="YF19" s="1"/>
      <c r="YG19" s="1"/>
      <c r="YH19" s="1"/>
      <c r="YI19" s="1"/>
      <c r="YJ19" s="1"/>
      <c r="YK19" s="1"/>
      <c r="YL19" s="1"/>
      <c r="YM19" s="1"/>
      <c r="YN19" s="1"/>
      <c r="YO19" s="1"/>
      <c r="YP19" s="1"/>
      <c r="YQ19" s="1"/>
      <c r="YR19" s="1"/>
      <c r="YS19" s="1"/>
      <c r="YT19" s="1"/>
      <c r="YU19" s="1"/>
      <c r="YV19" s="1"/>
      <c r="YW19" s="1"/>
      <c r="YX19" s="1"/>
      <c r="YY19" s="1"/>
      <c r="YZ19" s="1"/>
      <c r="ZA19" s="1"/>
      <c r="ZB19" s="1"/>
      <c r="ZC19" s="1"/>
      <c r="ZD19" s="1"/>
      <c r="ZE19" s="1"/>
      <c r="ZF19" s="1"/>
      <c r="ZG19" s="1"/>
      <c r="ZH19" s="1"/>
      <c r="ZI19" s="1"/>
      <c r="ZJ19" s="1"/>
      <c r="ZK19" s="1"/>
      <c r="ZL19" s="1"/>
      <c r="ZM19" s="1"/>
      <c r="ZN19" s="1"/>
      <c r="ZO19" s="1"/>
      <c r="ZP19" s="1"/>
      <c r="ZQ19" s="1"/>
      <c r="ZR19" s="1"/>
      <c r="ZS19" s="1"/>
      <c r="ZT19" s="1"/>
      <c r="ZU19" s="1"/>
      <c r="ZV19" s="1"/>
      <c r="ZW19" s="1"/>
      <c r="ZX19" s="1"/>
      <c r="ZY19" s="1"/>
      <c r="ZZ19" s="1"/>
      <c r="AAA19" s="1"/>
      <c r="AAB19" s="1"/>
      <c r="AAC19" s="1"/>
      <c r="AAD19" s="1"/>
      <c r="AAE19" s="1"/>
      <c r="AAF19" s="1"/>
      <c r="AAG19" s="1"/>
      <c r="AAH19" s="1"/>
      <c r="AAI19" s="1"/>
      <c r="AAJ19" s="1"/>
      <c r="AAK19" s="1"/>
      <c r="AAL19" s="1"/>
      <c r="AAM19" s="1"/>
      <c r="AAN19" s="1"/>
      <c r="AAO19" s="1"/>
      <c r="AAP19" s="1"/>
      <c r="AAQ19" s="1"/>
      <c r="AAR19" s="1"/>
      <c r="AAS19" s="1"/>
      <c r="AAT19" s="1"/>
      <c r="AAU19" s="1"/>
      <c r="AAV19" s="1"/>
      <c r="AAW19" s="1"/>
      <c r="AAX19" s="1"/>
      <c r="AAY19" s="1"/>
      <c r="AAZ19" s="1"/>
      <c r="ABA19" s="1"/>
      <c r="ABB19" s="1"/>
      <c r="ABC19" s="1"/>
      <c r="ABD19" s="1"/>
      <c r="ABE19" s="1"/>
      <c r="ABF19" s="1"/>
      <c r="ABG19" s="1"/>
      <c r="ABH19" s="1"/>
      <c r="ABI19" s="1"/>
      <c r="ABJ19" s="1"/>
      <c r="ABK19" s="1"/>
      <c r="ABL19" s="1"/>
      <c r="ABM19" s="1"/>
      <c r="ABN19" s="1"/>
      <c r="ABO19" s="1"/>
      <c r="ABP19" s="1"/>
      <c r="ABQ19" s="1"/>
      <c r="ABR19" s="1"/>
      <c r="ABS19" s="1"/>
      <c r="ABT19" s="1"/>
      <c r="ABU19" s="1"/>
      <c r="ABV19" s="1"/>
      <c r="ABW19" s="1"/>
      <c r="ABX19" s="1"/>
      <c r="ABY19" s="1"/>
      <c r="ABZ19" s="1"/>
      <c r="ACA19" s="1"/>
      <c r="ACB19" s="1"/>
      <c r="ACC19" s="1"/>
      <c r="ACD19" s="1"/>
      <c r="ACE19" s="1"/>
      <c r="ACF19" s="1"/>
      <c r="ACG19" s="1"/>
      <c r="ACH19" s="1"/>
      <c r="ACI19" s="1"/>
      <c r="ACJ19" s="1"/>
      <c r="ACK19" s="1"/>
      <c r="ACL19" s="1"/>
      <c r="ACM19" s="1"/>
      <c r="ACN19" s="1"/>
      <c r="ACO19" s="1"/>
      <c r="ACP19" s="1"/>
      <c r="ACQ19" s="1"/>
      <c r="ACR19" s="1"/>
      <c r="ACS19" s="1"/>
      <c r="ACT19" s="1"/>
      <c r="ACU19" s="1"/>
      <c r="ACV19" s="1"/>
      <c r="ACW19" s="1"/>
      <c r="ACX19" s="1"/>
      <c r="ACY19" s="1"/>
      <c r="ACZ19" s="1"/>
      <c r="ADA19" s="1"/>
      <c r="ADB19" s="1"/>
      <c r="ADC19" s="1"/>
      <c r="ADD19" s="1"/>
      <c r="ADE19" s="1"/>
      <c r="ADF19" s="1"/>
      <c r="ADG19" s="1"/>
      <c r="ADH19" s="1"/>
      <c r="ADI19" s="1"/>
      <c r="ADJ19" s="1"/>
      <c r="ADK19" s="1"/>
      <c r="ADL19" s="1"/>
      <c r="ADM19" s="1"/>
      <c r="ADN19" s="1"/>
      <c r="ADO19" s="1"/>
      <c r="ADP19" s="1"/>
      <c r="ADQ19" s="1"/>
      <c r="ADR19" s="1"/>
      <c r="ADS19" s="1"/>
      <c r="ADT19" s="1"/>
      <c r="ADU19" s="1"/>
      <c r="ADV19" s="1"/>
      <c r="ADW19" s="1"/>
      <c r="ADX19" s="1"/>
      <c r="ADY19" s="1"/>
      <c r="ADZ19" s="1"/>
      <c r="AEA19" s="1"/>
      <c r="AEB19" s="1"/>
      <c r="AEC19" s="1"/>
      <c r="AED19" s="1"/>
      <c r="AEE19" s="1"/>
      <c r="AEF19" s="1"/>
      <c r="AEG19" s="1"/>
      <c r="AEH19" s="1"/>
      <c r="AEI19" s="1"/>
      <c r="AEJ19" s="1"/>
      <c r="AEK19" s="1"/>
      <c r="AEL19" s="1"/>
      <c r="AEM19" s="1"/>
      <c r="AEN19" s="1"/>
      <c r="AEO19" s="1"/>
      <c r="AEP19" s="1"/>
      <c r="AEQ19" s="1"/>
      <c r="AER19" s="1"/>
      <c r="AES19" s="1"/>
      <c r="AET19" s="1"/>
      <c r="AEU19" s="1"/>
      <c r="AEV19" s="1"/>
      <c r="AEW19" s="1"/>
      <c r="AEX19" s="1"/>
      <c r="AEY19" s="1"/>
      <c r="AEZ19" s="1"/>
      <c r="AFA19" s="1"/>
      <c r="AFB19" s="1"/>
      <c r="AFC19" s="1"/>
      <c r="AFD19" s="1"/>
      <c r="AFE19" s="1"/>
      <c r="AFF19" s="1"/>
      <c r="AFG19" s="1"/>
      <c r="AFH19" s="1"/>
      <c r="AFI19" s="1"/>
      <c r="AFJ19" s="1"/>
      <c r="AFK19" s="1"/>
      <c r="AFL19" s="1"/>
      <c r="AFM19" s="1"/>
      <c r="AFN19" s="1"/>
      <c r="AFO19" s="1"/>
      <c r="AFP19" s="1"/>
      <c r="AFQ19" s="1"/>
      <c r="AFR19" s="1"/>
      <c r="AFS19" s="1"/>
      <c r="AFT19" s="1"/>
      <c r="AFU19" s="1"/>
      <c r="AFV19" s="1"/>
      <c r="AFW19" s="1"/>
      <c r="AFX19" s="1"/>
      <c r="AFY19" s="1"/>
      <c r="AFZ19" s="1"/>
      <c r="AGA19" s="1"/>
      <c r="AGB19" s="1"/>
      <c r="AGC19" s="1"/>
      <c r="AGD19" s="1"/>
      <c r="AGE19" s="1"/>
      <c r="AGF19" s="1"/>
      <c r="AGG19" s="1"/>
      <c r="AGH19" s="1"/>
      <c r="AGI19" s="1"/>
      <c r="AGJ19" s="1"/>
      <c r="AGK19" s="1"/>
      <c r="AGL19" s="1"/>
      <c r="AGM19" s="1"/>
      <c r="AGN19" s="1"/>
      <c r="AGO19" s="1"/>
      <c r="AGP19" s="1"/>
      <c r="AGQ19" s="1"/>
      <c r="AGR19" s="1"/>
      <c r="AGS19" s="1"/>
      <c r="AGT19" s="1"/>
      <c r="AGU19" s="1"/>
      <c r="AGV19" s="1"/>
      <c r="AGW19" s="1"/>
      <c r="AGX19" s="1"/>
      <c r="AGY19" s="1"/>
      <c r="AGZ19" s="1"/>
      <c r="AHA19" s="1"/>
      <c r="AHB19" s="1"/>
      <c r="AHC19" s="1"/>
      <c r="AHD19" s="1"/>
      <c r="AHE19" s="1"/>
      <c r="AHF19" s="1"/>
      <c r="AHG19" s="1"/>
      <c r="AHH19" s="1"/>
      <c r="AHI19" s="1"/>
      <c r="AHJ19" s="1"/>
      <c r="AHK19" s="1"/>
      <c r="AHL19" s="1"/>
      <c r="AHM19" s="1"/>
      <c r="AHN19" s="1"/>
      <c r="AHO19" s="1"/>
      <c r="AHP19" s="1"/>
      <c r="AHQ19" s="1"/>
      <c r="AHR19" s="1"/>
      <c r="AHS19" s="1"/>
      <c r="AHT19" s="1"/>
      <c r="AHU19" s="1"/>
      <c r="AHV19" s="1"/>
      <c r="AHW19" s="1"/>
      <c r="AHX19" s="1"/>
      <c r="AHY19" s="1"/>
      <c r="AHZ19" s="1"/>
      <c r="AIA19" s="1"/>
      <c r="AIB19" s="1"/>
      <c r="AIC19" s="1"/>
      <c r="AID19" s="1"/>
      <c r="AIE19" s="1"/>
      <c r="AIF19" s="1"/>
      <c r="AIG19" s="1"/>
      <c r="AIH19" s="1"/>
      <c r="AII19" s="1"/>
      <c r="AIJ19" s="1"/>
      <c r="AIK19" s="1"/>
      <c r="AIL19" s="1"/>
      <c r="AIM19" s="1"/>
      <c r="AIN19" s="1"/>
      <c r="AIO19" s="1"/>
      <c r="AIP19" s="1"/>
      <c r="AIQ19" s="1"/>
      <c r="AIR19" s="1"/>
      <c r="AIS19" s="1"/>
      <c r="AIT19" s="1"/>
      <c r="AIU19" s="1"/>
      <c r="AIV19" s="1"/>
      <c r="AIW19" s="1"/>
      <c r="AIX19" s="1"/>
      <c r="AIY19" s="1"/>
      <c r="AIZ19" s="1"/>
      <c r="AJA19" s="1"/>
      <c r="AJB19" s="1"/>
      <c r="AJC19" s="1"/>
      <c r="AJD19" s="1"/>
      <c r="AJE19" s="1"/>
      <c r="AJF19" s="1"/>
      <c r="AJG19" s="1"/>
      <c r="AJH19" s="1"/>
      <c r="AJI19" s="1"/>
      <c r="AJJ19" s="1"/>
      <c r="AJK19" s="1"/>
      <c r="AJL19" s="1"/>
      <c r="AJM19" s="1"/>
      <c r="AJN19" s="1"/>
      <c r="AJO19" s="1"/>
      <c r="AJP19" s="1"/>
      <c r="AJQ19" s="1"/>
      <c r="AJR19" s="1"/>
      <c r="AJS19" s="1"/>
      <c r="AJT19" s="1"/>
      <c r="AJU19" s="1"/>
      <c r="AJV19" s="1"/>
      <c r="AJW19" s="1"/>
      <c r="AJX19" s="1"/>
      <c r="AJY19" s="1"/>
      <c r="AJZ19" s="1"/>
      <c r="AKA19" s="1"/>
      <c r="AKB19" s="1"/>
      <c r="AKC19" s="1"/>
      <c r="AKD19" s="1"/>
      <c r="AKE19" s="1"/>
      <c r="AKF19" s="1"/>
      <c r="AKG19" s="1"/>
      <c r="AKH19" s="1"/>
      <c r="AKI19" s="1"/>
      <c r="AKJ19" s="1"/>
      <c r="AKK19" s="1"/>
      <c r="AKL19" s="1"/>
      <c r="AKM19" s="1"/>
      <c r="AKN19" s="1"/>
      <c r="AKO19" s="1"/>
      <c r="AKP19" s="1"/>
      <c r="AKQ19" s="1"/>
      <c r="AKR19" s="1"/>
      <c r="AKS19" s="1"/>
      <c r="AKT19" s="1"/>
      <c r="AKU19" s="1"/>
      <c r="AKV19" s="1"/>
      <c r="AKW19" s="1"/>
      <c r="AKX19" s="1"/>
      <c r="AKY19" s="1"/>
      <c r="AKZ19" s="1"/>
      <c r="ALA19" s="1"/>
      <c r="ALB19" s="1"/>
      <c r="ALC19" s="1"/>
      <c r="ALD19" s="1"/>
      <c r="ALE19" s="1"/>
      <c r="ALF19" s="1"/>
      <c r="ALG19" s="1"/>
      <c r="ALH19" s="1"/>
      <c r="ALI19" s="1"/>
      <c r="ALJ19" s="1"/>
      <c r="ALK19" s="1"/>
      <c r="ALL19" s="1"/>
      <c r="ALM19" s="1"/>
      <c r="ALN19" s="1"/>
      <c r="ALO19" s="1"/>
      <c r="ALP19" s="1"/>
      <c r="ALQ19" s="1"/>
      <c r="ALR19" s="1"/>
      <c r="ALS19" s="1"/>
      <c r="ALT19" s="1"/>
    </row>
    <row r="20" spans="1:1008" x14ac:dyDescent="0.25">
      <c r="A20" s="102"/>
      <c r="B20" s="3" t="s">
        <v>30</v>
      </c>
      <c r="C20" s="40">
        <v>10559970402.227699</v>
      </c>
      <c r="D20" s="41">
        <v>245422228.24000001</v>
      </c>
      <c r="E20" s="41">
        <v>756130221.50999999</v>
      </c>
      <c r="F20" s="41">
        <v>755330765.92999995</v>
      </c>
      <c r="G20" s="41">
        <v>195115730</v>
      </c>
      <c r="H20" s="41">
        <v>1106866566.0016699</v>
      </c>
      <c r="I20" s="41">
        <v>2395837556.2199998</v>
      </c>
      <c r="J20" s="41">
        <v>849854559.19000006</v>
      </c>
      <c r="K20" s="41">
        <v>2254990807.9341102</v>
      </c>
      <c r="L20" s="41">
        <v>73180050</v>
      </c>
      <c r="M20" s="41">
        <v>267126893.28</v>
      </c>
      <c r="N20" s="41">
        <v>147556317.13999999</v>
      </c>
      <c r="O20" s="41">
        <v>202353743.49191901</v>
      </c>
      <c r="P20" s="41">
        <v>970769420.15999997</v>
      </c>
      <c r="Q20" s="41">
        <v>339435543.13</v>
      </c>
      <c r="R20" s="41"/>
      <c r="S20" s="104"/>
      <c r="T20" s="41">
        <v>10559970402.227699</v>
      </c>
      <c r="U20" s="41"/>
      <c r="V20" s="41"/>
      <c r="W20" s="42">
        <v>0</v>
      </c>
      <c r="X20" s="41"/>
      <c r="Y20" s="106"/>
      <c r="Z20" s="41">
        <v>0</v>
      </c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  <c r="IZ20" s="1"/>
      <c r="JA20" s="1"/>
      <c r="JB20" s="1"/>
      <c r="JC20" s="1"/>
      <c r="JD20" s="1"/>
      <c r="JE20" s="1"/>
      <c r="JF20" s="1"/>
      <c r="JG20" s="1"/>
      <c r="JH20" s="1"/>
      <c r="JI20" s="1"/>
      <c r="JJ20" s="1"/>
      <c r="JK20" s="1"/>
      <c r="JL20" s="1"/>
      <c r="JM20" s="1"/>
      <c r="JN20" s="1"/>
      <c r="JO20" s="1"/>
      <c r="JP20" s="1"/>
      <c r="JQ20" s="1"/>
      <c r="JR20" s="1"/>
      <c r="JS20" s="1"/>
      <c r="JT20" s="1"/>
      <c r="JU20" s="1"/>
      <c r="JV20" s="1"/>
      <c r="JW20" s="1"/>
      <c r="JX20" s="1"/>
      <c r="JY20" s="1"/>
      <c r="JZ20" s="1"/>
      <c r="KA20" s="1"/>
      <c r="KB20" s="1"/>
      <c r="KC20" s="1"/>
      <c r="KD20" s="1"/>
      <c r="KE20" s="1"/>
      <c r="KF20" s="1"/>
      <c r="KG20" s="1"/>
      <c r="KH20" s="1"/>
      <c r="KI20" s="1"/>
      <c r="KJ20" s="1"/>
      <c r="KK20" s="1"/>
      <c r="KL20" s="1"/>
      <c r="KM20" s="1"/>
      <c r="KN20" s="1"/>
      <c r="KO20" s="1"/>
      <c r="KP20" s="1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1"/>
      <c r="LC20" s="1"/>
      <c r="LD20" s="1"/>
      <c r="LE20" s="1"/>
      <c r="LF20" s="1"/>
      <c r="LG20" s="1"/>
      <c r="LH20" s="1"/>
      <c r="LI20" s="1"/>
      <c r="LJ20" s="1"/>
      <c r="LK20" s="1"/>
      <c r="LL20" s="1"/>
      <c r="LM20" s="1"/>
      <c r="LN20" s="1"/>
      <c r="LO20" s="1"/>
      <c r="LP20" s="1"/>
      <c r="LQ20" s="1"/>
      <c r="LR20" s="1"/>
      <c r="LS20" s="1"/>
      <c r="LT20" s="1"/>
      <c r="LU20" s="1"/>
      <c r="LV20" s="1"/>
      <c r="LW20" s="1"/>
      <c r="LX20" s="1"/>
      <c r="LY20" s="1"/>
      <c r="LZ20" s="1"/>
      <c r="MA20" s="1"/>
      <c r="MB20" s="1"/>
      <c r="MC20" s="1"/>
      <c r="MD20" s="1"/>
      <c r="ME20" s="1"/>
      <c r="MF20" s="1"/>
      <c r="MG20" s="1"/>
      <c r="MH20" s="1"/>
      <c r="MI20" s="1"/>
      <c r="MJ20" s="1"/>
      <c r="MK20" s="1"/>
      <c r="ML20" s="1"/>
      <c r="MM20" s="1"/>
      <c r="MN20" s="1"/>
      <c r="MO20" s="1"/>
      <c r="MP20" s="1"/>
      <c r="MQ20" s="1"/>
      <c r="MR20" s="1"/>
      <c r="MS20" s="1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1"/>
      <c r="NH20" s="1"/>
      <c r="NI20" s="1"/>
      <c r="NJ20" s="1"/>
      <c r="NK20" s="1"/>
      <c r="NL20" s="1"/>
      <c r="NM20" s="1"/>
      <c r="NN20" s="1"/>
      <c r="NO20" s="1"/>
      <c r="NP20" s="1"/>
      <c r="NQ20" s="1"/>
      <c r="NR20" s="1"/>
      <c r="NS20" s="1"/>
      <c r="NT20" s="1"/>
      <c r="NU20" s="1"/>
      <c r="NV20" s="1"/>
      <c r="NW20" s="1"/>
      <c r="NX20" s="1"/>
      <c r="NY20" s="1"/>
      <c r="NZ20" s="1"/>
      <c r="OA20" s="1"/>
      <c r="OB20" s="1"/>
      <c r="OC20" s="1"/>
      <c r="OD20" s="1"/>
      <c r="OE20" s="1"/>
      <c r="OF20" s="1"/>
      <c r="OG20" s="1"/>
      <c r="OH20" s="1"/>
      <c r="OI20" s="1"/>
      <c r="OJ20" s="1"/>
      <c r="OK20" s="1"/>
      <c r="OL20" s="1"/>
      <c r="OM20" s="1"/>
      <c r="ON20" s="1"/>
      <c r="OO20" s="1"/>
      <c r="OP20" s="1"/>
      <c r="OQ20" s="1"/>
      <c r="OR20" s="1"/>
      <c r="OS20" s="1"/>
      <c r="OT20" s="1"/>
      <c r="OU20" s="1"/>
      <c r="OV20" s="1"/>
      <c r="OW20" s="1"/>
      <c r="OX20" s="1"/>
      <c r="OY20" s="1"/>
      <c r="OZ20" s="1"/>
      <c r="PA20" s="1"/>
      <c r="PB20" s="1"/>
      <c r="PC20" s="1"/>
      <c r="PD20" s="1"/>
      <c r="PE20" s="1"/>
      <c r="PF20" s="1"/>
      <c r="PG20" s="1"/>
      <c r="PH20" s="1"/>
      <c r="PI20" s="1"/>
      <c r="PJ20" s="1"/>
      <c r="PK20" s="1"/>
      <c r="PL20" s="1"/>
      <c r="PM20" s="1"/>
      <c r="PN20" s="1"/>
      <c r="PO20" s="1"/>
      <c r="PP20" s="1"/>
      <c r="PQ20" s="1"/>
      <c r="PR20" s="1"/>
      <c r="PS20" s="1"/>
      <c r="PT20" s="1"/>
      <c r="PU20" s="1"/>
      <c r="PV20" s="1"/>
      <c r="PW20" s="1"/>
      <c r="PX20" s="1"/>
      <c r="PY20" s="1"/>
      <c r="PZ20" s="1"/>
      <c r="QA20" s="1"/>
      <c r="QB20" s="1"/>
      <c r="QC20" s="1"/>
      <c r="QD20" s="1"/>
      <c r="QE20" s="1"/>
      <c r="QF20" s="1"/>
      <c r="QG20" s="1"/>
      <c r="QH20" s="1"/>
      <c r="QI20" s="1"/>
      <c r="QJ20" s="1"/>
      <c r="QK20" s="1"/>
      <c r="QL20" s="1"/>
      <c r="QM20" s="1"/>
      <c r="QN20" s="1"/>
      <c r="QO20" s="1"/>
      <c r="QP20" s="1"/>
      <c r="QQ20" s="1"/>
      <c r="QR20" s="1"/>
      <c r="QS20" s="1"/>
      <c r="QT20" s="1"/>
      <c r="QU20" s="1"/>
      <c r="QV20" s="1"/>
      <c r="QW20" s="1"/>
      <c r="QX20" s="1"/>
      <c r="QY20" s="1"/>
      <c r="QZ20" s="1"/>
      <c r="RA20" s="1"/>
      <c r="RB20" s="1"/>
      <c r="RC20" s="1"/>
      <c r="RD20" s="1"/>
      <c r="RE20" s="1"/>
      <c r="RF20" s="1"/>
      <c r="RG20" s="1"/>
      <c r="RH20" s="1"/>
      <c r="RI20" s="1"/>
      <c r="RJ20" s="1"/>
      <c r="RK20" s="1"/>
      <c r="RL20" s="1"/>
      <c r="RM20" s="1"/>
      <c r="RN20" s="1"/>
      <c r="RO20" s="1"/>
      <c r="RP20" s="1"/>
      <c r="RQ20" s="1"/>
      <c r="RR20" s="1"/>
      <c r="RS20" s="1"/>
      <c r="RT20" s="1"/>
      <c r="RU20" s="1"/>
      <c r="RV20" s="1"/>
      <c r="RW20" s="1"/>
      <c r="RX20" s="1"/>
      <c r="RY20" s="1"/>
      <c r="RZ20" s="1"/>
      <c r="SA20" s="1"/>
      <c r="SB20" s="1"/>
      <c r="SC20" s="1"/>
      <c r="SD20" s="1"/>
      <c r="SE20" s="1"/>
      <c r="SF20" s="1"/>
      <c r="SG20" s="1"/>
      <c r="SH20" s="1"/>
      <c r="SI20" s="1"/>
      <c r="SJ20" s="1"/>
      <c r="SK20" s="1"/>
      <c r="SL20" s="1"/>
      <c r="SM20" s="1"/>
      <c r="SN20" s="1"/>
      <c r="SO20" s="1"/>
      <c r="SP20" s="1"/>
      <c r="SQ20" s="1"/>
      <c r="SR20" s="1"/>
      <c r="SS20" s="1"/>
      <c r="ST20" s="1"/>
      <c r="SU20" s="1"/>
      <c r="SV20" s="1"/>
      <c r="SW20" s="1"/>
      <c r="SX20" s="1"/>
      <c r="SY20" s="1"/>
      <c r="SZ20" s="1"/>
      <c r="TA20" s="1"/>
      <c r="TB20" s="1"/>
      <c r="TC20" s="1"/>
      <c r="TD20" s="1"/>
      <c r="TE20" s="1"/>
      <c r="TF20" s="1"/>
      <c r="TG20" s="1"/>
      <c r="TH20" s="1"/>
      <c r="TI20" s="1"/>
      <c r="TJ20" s="1"/>
      <c r="TK20" s="1"/>
      <c r="TL20" s="1"/>
      <c r="TM20" s="1"/>
      <c r="TN20" s="1"/>
      <c r="TO20" s="1"/>
      <c r="TP20" s="1"/>
      <c r="TQ20" s="1"/>
      <c r="TR20" s="1"/>
      <c r="TS20" s="1"/>
      <c r="TT20" s="1"/>
      <c r="TU20" s="1"/>
      <c r="TV20" s="1"/>
      <c r="TW20" s="1"/>
      <c r="TX20" s="1"/>
      <c r="TY20" s="1"/>
      <c r="TZ20" s="1"/>
      <c r="UA20" s="1"/>
      <c r="UB20" s="1"/>
      <c r="UC20" s="1"/>
      <c r="UD20" s="1"/>
      <c r="UE20" s="1"/>
      <c r="UF20" s="1"/>
      <c r="UG20" s="1"/>
      <c r="UH20" s="1"/>
      <c r="UI20" s="1"/>
      <c r="UJ20" s="1"/>
      <c r="UK20" s="1"/>
      <c r="UL20" s="1"/>
      <c r="UM20" s="1"/>
      <c r="UN20" s="1"/>
      <c r="UO20" s="1"/>
      <c r="UP20" s="1"/>
      <c r="UQ20" s="1"/>
      <c r="UR20" s="1"/>
      <c r="US20" s="1"/>
      <c r="UT20" s="1"/>
      <c r="UU20" s="1"/>
      <c r="UV20" s="1"/>
      <c r="UW20" s="1"/>
      <c r="UX20" s="1"/>
      <c r="UY20" s="1"/>
      <c r="UZ20" s="1"/>
      <c r="VA20" s="1"/>
      <c r="VB20" s="1"/>
      <c r="VC20" s="1"/>
      <c r="VD20" s="1"/>
      <c r="VE20" s="1"/>
      <c r="VF20" s="1"/>
      <c r="VG20" s="1"/>
      <c r="VH20" s="1"/>
      <c r="VI20" s="1"/>
      <c r="VJ20" s="1"/>
      <c r="VK20" s="1"/>
      <c r="VL20" s="1"/>
      <c r="VM20" s="1"/>
      <c r="VN20" s="1"/>
      <c r="VO20" s="1"/>
      <c r="VP20" s="1"/>
      <c r="VQ20" s="1"/>
      <c r="VR20" s="1"/>
      <c r="VS20" s="1"/>
      <c r="VT20" s="1"/>
      <c r="VU20" s="1"/>
      <c r="VV20" s="1"/>
      <c r="VW20" s="1"/>
      <c r="VX20" s="1"/>
      <c r="VY20" s="1"/>
      <c r="VZ20" s="1"/>
      <c r="WA20" s="1"/>
      <c r="WB20" s="1"/>
      <c r="WC20" s="1"/>
      <c r="WD20" s="1"/>
      <c r="WE20" s="1"/>
      <c r="WF20" s="1"/>
      <c r="WG20" s="1"/>
      <c r="WH20" s="1"/>
      <c r="WI20" s="1"/>
      <c r="WJ20" s="1"/>
      <c r="WK20" s="1"/>
      <c r="WL20" s="1"/>
      <c r="WM20" s="1"/>
      <c r="WN20" s="1"/>
      <c r="WO20" s="1"/>
      <c r="WP20" s="1"/>
      <c r="WQ20" s="1"/>
      <c r="WR20" s="1"/>
      <c r="WS20" s="1"/>
      <c r="WT20" s="1"/>
      <c r="WU20" s="1"/>
      <c r="WV20" s="1"/>
      <c r="WW20" s="1"/>
      <c r="WX20" s="1"/>
      <c r="WY20" s="1"/>
      <c r="WZ20" s="1"/>
      <c r="XA20" s="1"/>
      <c r="XB20" s="1"/>
      <c r="XC20" s="1"/>
      <c r="XD20" s="1"/>
      <c r="XE20" s="1"/>
      <c r="XF20" s="1"/>
      <c r="XG20" s="1"/>
      <c r="XH20" s="1"/>
      <c r="XI20" s="1"/>
      <c r="XJ20" s="1"/>
      <c r="XK20" s="1"/>
      <c r="XL20" s="1"/>
      <c r="XM20" s="1"/>
      <c r="XN20" s="1"/>
      <c r="XO20" s="1"/>
      <c r="XP20" s="1"/>
      <c r="XQ20" s="1"/>
      <c r="XR20" s="1"/>
      <c r="XS20" s="1"/>
      <c r="XT20" s="1"/>
      <c r="XU20" s="1"/>
      <c r="XV20" s="1"/>
      <c r="XW20" s="1"/>
      <c r="XX20" s="1"/>
      <c r="XY20" s="1"/>
      <c r="XZ20" s="1"/>
      <c r="YA20" s="1"/>
      <c r="YB20" s="1"/>
      <c r="YC20" s="1"/>
      <c r="YD20" s="1"/>
      <c r="YE20" s="1"/>
      <c r="YF20" s="1"/>
      <c r="YG20" s="1"/>
      <c r="YH20" s="1"/>
      <c r="YI20" s="1"/>
      <c r="YJ20" s="1"/>
      <c r="YK20" s="1"/>
      <c r="YL20" s="1"/>
      <c r="YM20" s="1"/>
      <c r="YN20" s="1"/>
      <c r="YO20" s="1"/>
      <c r="YP20" s="1"/>
      <c r="YQ20" s="1"/>
      <c r="YR20" s="1"/>
      <c r="YS20" s="1"/>
      <c r="YT20" s="1"/>
      <c r="YU20" s="1"/>
      <c r="YV20" s="1"/>
      <c r="YW20" s="1"/>
      <c r="YX20" s="1"/>
      <c r="YY20" s="1"/>
      <c r="YZ20" s="1"/>
      <c r="ZA20" s="1"/>
      <c r="ZB20" s="1"/>
      <c r="ZC20" s="1"/>
      <c r="ZD20" s="1"/>
      <c r="ZE20" s="1"/>
      <c r="ZF20" s="1"/>
      <c r="ZG20" s="1"/>
      <c r="ZH20" s="1"/>
      <c r="ZI20" s="1"/>
      <c r="ZJ20" s="1"/>
      <c r="ZK20" s="1"/>
      <c r="ZL20" s="1"/>
      <c r="ZM20" s="1"/>
      <c r="ZN20" s="1"/>
      <c r="ZO20" s="1"/>
      <c r="ZP20" s="1"/>
      <c r="ZQ20" s="1"/>
      <c r="ZR20" s="1"/>
      <c r="ZS20" s="1"/>
      <c r="ZT20" s="1"/>
      <c r="ZU20" s="1"/>
      <c r="ZV20" s="1"/>
      <c r="ZW20" s="1"/>
      <c r="ZX20" s="1"/>
      <c r="ZY20" s="1"/>
      <c r="ZZ20" s="1"/>
      <c r="AAA20" s="1"/>
      <c r="AAB20" s="1"/>
      <c r="AAC20" s="1"/>
      <c r="AAD20" s="1"/>
      <c r="AAE20" s="1"/>
      <c r="AAF20" s="1"/>
      <c r="AAG20" s="1"/>
      <c r="AAH20" s="1"/>
      <c r="AAI20" s="1"/>
      <c r="AAJ20" s="1"/>
      <c r="AAK20" s="1"/>
      <c r="AAL20" s="1"/>
      <c r="AAM20" s="1"/>
      <c r="AAN20" s="1"/>
      <c r="AAO20" s="1"/>
      <c r="AAP20" s="1"/>
      <c r="AAQ20" s="1"/>
      <c r="AAR20" s="1"/>
      <c r="AAS20" s="1"/>
      <c r="AAT20" s="1"/>
      <c r="AAU20" s="1"/>
      <c r="AAV20" s="1"/>
      <c r="AAW20" s="1"/>
      <c r="AAX20" s="1"/>
      <c r="AAY20" s="1"/>
      <c r="AAZ20" s="1"/>
      <c r="ABA20" s="1"/>
      <c r="ABB20" s="1"/>
      <c r="ABC20" s="1"/>
      <c r="ABD20" s="1"/>
      <c r="ABE20" s="1"/>
      <c r="ABF20" s="1"/>
      <c r="ABG20" s="1"/>
      <c r="ABH20" s="1"/>
      <c r="ABI20" s="1"/>
      <c r="ABJ20" s="1"/>
      <c r="ABK20" s="1"/>
      <c r="ABL20" s="1"/>
      <c r="ABM20" s="1"/>
      <c r="ABN20" s="1"/>
      <c r="ABO20" s="1"/>
      <c r="ABP20" s="1"/>
      <c r="ABQ20" s="1"/>
      <c r="ABR20" s="1"/>
      <c r="ABS20" s="1"/>
      <c r="ABT20" s="1"/>
      <c r="ABU20" s="1"/>
      <c r="ABV20" s="1"/>
      <c r="ABW20" s="1"/>
      <c r="ABX20" s="1"/>
      <c r="ABY20" s="1"/>
      <c r="ABZ20" s="1"/>
      <c r="ACA20" s="1"/>
      <c r="ACB20" s="1"/>
      <c r="ACC20" s="1"/>
      <c r="ACD20" s="1"/>
      <c r="ACE20" s="1"/>
      <c r="ACF20" s="1"/>
      <c r="ACG20" s="1"/>
      <c r="ACH20" s="1"/>
      <c r="ACI20" s="1"/>
      <c r="ACJ20" s="1"/>
      <c r="ACK20" s="1"/>
      <c r="ACL20" s="1"/>
      <c r="ACM20" s="1"/>
      <c r="ACN20" s="1"/>
      <c r="ACO20" s="1"/>
      <c r="ACP20" s="1"/>
      <c r="ACQ20" s="1"/>
      <c r="ACR20" s="1"/>
      <c r="ACS20" s="1"/>
      <c r="ACT20" s="1"/>
      <c r="ACU20" s="1"/>
      <c r="ACV20" s="1"/>
      <c r="ACW20" s="1"/>
      <c r="ACX20" s="1"/>
      <c r="ACY20" s="1"/>
      <c r="ACZ20" s="1"/>
      <c r="ADA20" s="1"/>
      <c r="ADB20" s="1"/>
      <c r="ADC20" s="1"/>
      <c r="ADD20" s="1"/>
      <c r="ADE20" s="1"/>
      <c r="ADF20" s="1"/>
      <c r="ADG20" s="1"/>
      <c r="ADH20" s="1"/>
      <c r="ADI20" s="1"/>
      <c r="ADJ20" s="1"/>
      <c r="ADK20" s="1"/>
      <c r="ADL20" s="1"/>
      <c r="ADM20" s="1"/>
      <c r="ADN20" s="1"/>
      <c r="ADO20" s="1"/>
      <c r="ADP20" s="1"/>
      <c r="ADQ20" s="1"/>
      <c r="ADR20" s="1"/>
      <c r="ADS20" s="1"/>
      <c r="ADT20" s="1"/>
      <c r="ADU20" s="1"/>
      <c r="ADV20" s="1"/>
      <c r="ADW20" s="1"/>
      <c r="ADX20" s="1"/>
      <c r="ADY20" s="1"/>
      <c r="ADZ20" s="1"/>
      <c r="AEA20" s="1"/>
      <c r="AEB20" s="1"/>
      <c r="AEC20" s="1"/>
      <c r="AED20" s="1"/>
      <c r="AEE20" s="1"/>
      <c r="AEF20" s="1"/>
      <c r="AEG20" s="1"/>
      <c r="AEH20" s="1"/>
      <c r="AEI20" s="1"/>
      <c r="AEJ20" s="1"/>
      <c r="AEK20" s="1"/>
      <c r="AEL20" s="1"/>
      <c r="AEM20" s="1"/>
      <c r="AEN20" s="1"/>
      <c r="AEO20" s="1"/>
      <c r="AEP20" s="1"/>
      <c r="AEQ20" s="1"/>
      <c r="AER20" s="1"/>
      <c r="AES20" s="1"/>
      <c r="AET20" s="1"/>
      <c r="AEU20" s="1"/>
      <c r="AEV20" s="1"/>
      <c r="AEW20" s="1"/>
      <c r="AEX20" s="1"/>
      <c r="AEY20" s="1"/>
      <c r="AEZ20" s="1"/>
      <c r="AFA20" s="1"/>
      <c r="AFB20" s="1"/>
      <c r="AFC20" s="1"/>
      <c r="AFD20" s="1"/>
      <c r="AFE20" s="1"/>
      <c r="AFF20" s="1"/>
      <c r="AFG20" s="1"/>
      <c r="AFH20" s="1"/>
      <c r="AFI20" s="1"/>
      <c r="AFJ20" s="1"/>
      <c r="AFK20" s="1"/>
      <c r="AFL20" s="1"/>
      <c r="AFM20" s="1"/>
      <c r="AFN20" s="1"/>
      <c r="AFO20" s="1"/>
      <c r="AFP20" s="1"/>
      <c r="AFQ20" s="1"/>
      <c r="AFR20" s="1"/>
      <c r="AFS20" s="1"/>
      <c r="AFT20" s="1"/>
      <c r="AFU20" s="1"/>
      <c r="AFV20" s="1"/>
      <c r="AFW20" s="1"/>
      <c r="AFX20" s="1"/>
      <c r="AFY20" s="1"/>
      <c r="AFZ20" s="1"/>
      <c r="AGA20" s="1"/>
      <c r="AGB20" s="1"/>
      <c r="AGC20" s="1"/>
      <c r="AGD20" s="1"/>
      <c r="AGE20" s="1"/>
      <c r="AGF20" s="1"/>
      <c r="AGG20" s="1"/>
      <c r="AGH20" s="1"/>
      <c r="AGI20" s="1"/>
      <c r="AGJ20" s="1"/>
      <c r="AGK20" s="1"/>
      <c r="AGL20" s="1"/>
      <c r="AGM20" s="1"/>
      <c r="AGN20" s="1"/>
      <c r="AGO20" s="1"/>
      <c r="AGP20" s="1"/>
      <c r="AGQ20" s="1"/>
      <c r="AGR20" s="1"/>
      <c r="AGS20" s="1"/>
      <c r="AGT20" s="1"/>
      <c r="AGU20" s="1"/>
      <c r="AGV20" s="1"/>
      <c r="AGW20" s="1"/>
      <c r="AGX20" s="1"/>
      <c r="AGY20" s="1"/>
      <c r="AGZ20" s="1"/>
      <c r="AHA20" s="1"/>
      <c r="AHB20" s="1"/>
      <c r="AHC20" s="1"/>
      <c r="AHD20" s="1"/>
      <c r="AHE20" s="1"/>
      <c r="AHF20" s="1"/>
      <c r="AHG20" s="1"/>
      <c r="AHH20" s="1"/>
      <c r="AHI20" s="1"/>
      <c r="AHJ20" s="1"/>
      <c r="AHK20" s="1"/>
      <c r="AHL20" s="1"/>
      <c r="AHM20" s="1"/>
      <c r="AHN20" s="1"/>
      <c r="AHO20" s="1"/>
      <c r="AHP20" s="1"/>
      <c r="AHQ20" s="1"/>
      <c r="AHR20" s="1"/>
      <c r="AHS20" s="1"/>
      <c r="AHT20" s="1"/>
      <c r="AHU20" s="1"/>
      <c r="AHV20" s="1"/>
      <c r="AHW20" s="1"/>
      <c r="AHX20" s="1"/>
      <c r="AHY20" s="1"/>
      <c r="AHZ20" s="1"/>
      <c r="AIA20" s="1"/>
      <c r="AIB20" s="1"/>
      <c r="AIC20" s="1"/>
      <c r="AID20" s="1"/>
      <c r="AIE20" s="1"/>
      <c r="AIF20" s="1"/>
      <c r="AIG20" s="1"/>
      <c r="AIH20" s="1"/>
      <c r="AII20" s="1"/>
      <c r="AIJ20" s="1"/>
      <c r="AIK20" s="1"/>
      <c r="AIL20" s="1"/>
      <c r="AIM20" s="1"/>
      <c r="AIN20" s="1"/>
      <c r="AIO20" s="1"/>
      <c r="AIP20" s="1"/>
      <c r="AIQ20" s="1"/>
      <c r="AIR20" s="1"/>
      <c r="AIS20" s="1"/>
      <c r="AIT20" s="1"/>
      <c r="AIU20" s="1"/>
      <c r="AIV20" s="1"/>
      <c r="AIW20" s="1"/>
      <c r="AIX20" s="1"/>
      <c r="AIY20" s="1"/>
      <c r="AIZ20" s="1"/>
      <c r="AJA20" s="1"/>
      <c r="AJB20" s="1"/>
      <c r="AJC20" s="1"/>
      <c r="AJD20" s="1"/>
      <c r="AJE20" s="1"/>
      <c r="AJF20" s="1"/>
      <c r="AJG20" s="1"/>
      <c r="AJH20" s="1"/>
      <c r="AJI20" s="1"/>
      <c r="AJJ20" s="1"/>
      <c r="AJK20" s="1"/>
      <c r="AJL20" s="1"/>
      <c r="AJM20" s="1"/>
      <c r="AJN20" s="1"/>
      <c r="AJO20" s="1"/>
      <c r="AJP20" s="1"/>
      <c r="AJQ20" s="1"/>
      <c r="AJR20" s="1"/>
      <c r="AJS20" s="1"/>
      <c r="AJT20" s="1"/>
      <c r="AJU20" s="1"/>
      <c r="AJV20" s="1"/>
      <c r="AJW20" s="1"/>
      <c r="AJX20" s="1"/>
      <c r="AJY20" s="1"/>
      <c r="AJZ20" s="1"/>
      <c r="AKA20" s="1"/>
      <c r="AKB20" s="1"/>
      <c r="AKC20" s="1"/>
      <c r="AKD20" s="1"/>
      <c r="AKE20" s="1"/>
      <c r="AKF20" s="1"/>
      <c r="AKG20" s="1"/>
      <c r="AKH20" s="1"/>
      <c r="AKI20" s="1"/>
      <c r="AKJ20" s="1"/>
      <c r="AKK20" s="1"/>
      <c r="AKL20" s="1"/>
      <c r="AKM20" s="1"/>
      <c r="AKN20" s="1"/>
      <c r="AKO20" s="1"/>
      <c r="AKP20" s="1"/>
      <c r="AKQ20" s="1"/>
      <c r="AKR20" s="1"/>
      <c r="AKS20" s="1"/>
      <c r="AKT20" s="1"/>
      <c r="AKU20" s="1"/>
      <c r="AKV20" s="1"/>
      <c r="AKW20" s="1"/>
      <c r="AKX20" s="1"/>
      <c r="AKY20" s="1"/>
      <c r="AKZ20" s="1"/>
      <c r="ALA20" s="1"/>
      <c r="ALB20" s="1"/>
      <c r="ALC20" s="1"/>
      <c r="ALD20" s="1"/>
      <c r="ALE20" s="1"/>
      <c r="ALF20" s="1"/>
      <c r="ALG20" s="1"/>
      <c r="ALH20" s="1"/>
      <c r="ALI20" s="1"/>
      <c r="ALJ20" s="1"/>
      <c r="ALK20" s="1"/>
      <c r="ALL20" s="1"/>
      <c r="ALM20" s="1"/>
      <c r="ALN20" s="1"/>
      <c r="ALO20" s="1"/>
      <c r="ALP20" s="1"/>
      <c r="ALQ20" s="1"/>
      <c r="ALR20" s="1"/>
      <c r="ALS20" s="1"/>
      <c r="ALT20" s="1"/>
    </row>
    <row r="21" spans="1:1008" x14ac:dyDescent="0.25">
      <c r="A21" s="102"/>
      <c r="B21" s="3" t="s">
        <v>31</v>
      </c>
      <c r="C21" s="40">
        <v>12812082412.290001</v>
      </c>
      <c r="D21" s="41">
        <v>165442209.31999999</v>
      </c>
      <c r="E21" s="41">
        <v>641252775.83000004</v>
      </c>
      <c r="F21" s="41">
        <v>1179112279.3099999</v>
      </c>
      <c r="G21" s="41">
        <v>197348839</v>
      </c>
      <c r="H21" s="41">
        <v>422217096.14999998</v>
      </c>
      <c r="I21" s="41">
        <v>3326225156</v>
      </c>
      <c r="J21" s="41">
        <v>1388026612.27</v>
      </c>
      <c r="K21" s="41">
        <v>1823919007.8499999</v>
      </c>
      <c r="L21" s="41">
        <v>586655260</v>
      </c>
      <c r="M21" s="41">
        <v>391780450.19999999</v>
      </c>
      <c r="N21" s="41">
        <v>518006854.27999997</v>
      </c>
      <c r="O21" s="41">
        <v>734675742.580006</v>
      </c>
      <c r="P21" s="41">
        <v>1256290011.0599999</v>
      </c>
      <c r="Q21" s="41">
        <v>181130118.44</v>
      </c>
      <c r="R21" s="41"/>
      <c r="S21" s="104"/>
      <c r="T21" s="41">
        <v>12812082412.290001</v>
      </c>
      <c r="U21" s="41"/>
      <c r="V21" s="41"/>
      <c r="W21" s="42">
        <v>0</v>
      </c>
      <c r="X21" s="41"/>
      <c r="Y21" s="106"/>
      <c r="Z21" s="41">
        <v>0</v>
      </c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  <c r="IY21" s="1"/>
      <c r="IZ21" s="1"/>
      <c r="JA21" s="1"/>
      <c r="JB21" s="1"/>
      <c r="JC21" s="1"/>
      <c r="JD21" s="1"/>
      <c r="JE21" s="1"/>
      <c r="JF21" s="1"/>
      <c r="JG21" s="1"/>
      <c r="JH21" s="1"/>
      <c r="JI21" s="1"/>
      <c r="JJ21" s="1"/>
      <c r="JK21" s="1"/>
      <c r="JL21" s="1"/>
      <c r="JM21" s="1"/>
      <c r="JN21" s="1"/>
      <c r="JO21" s="1"/>
      <c r="JP21" s="1"/>
      <c r="JQ21" s="1"/>
      <c r="JR21" s="1"/>
      <c r="JS21" s="1"/>
      <c r="JT21" s="1"/>
      <c r="JU21" s="1"/>
      <c r="JV21" s="1"/>
      <c r="JW21" s="1"/>
      <c r="JX21" s="1"/>
      <c r="JY21" s="1"/>
      <c r="JZ21" s="1"/>
      <c r="KA21" s="1"/>
      <c r="KB21" s="1"/>
      <c r="KC21" s="1"/>
      <c r="KD21" s="1"/>
      <c r="KE21" s="1"/>
      <c r="KF21" s="1"/>
      <c r="KG21" s="1"/>
      <c r="KH21" s="1"/>
      <c r="KI21" s="1"/>
      <c r="KJ21" s="1"/>
      <c r="KK21" s="1"/>
      <c r="KL21" s="1"/>
      <c r="KM21" s="1"/>
      <c r="KN21" s="1"/>
      <c r="KO21" s="1"/>
      <c r="KP21" s="1"/>
      <c r="KQ21" s="1"/>
      <c r="KR21" s="1"/>
      <c r="KS21" s="1"/>
      <c r="KT21" s="1"/>
      <c r="KU21" s="1"/>
      <c r="KV21" s="1"/>
      <c r="KW21" s="1"/>
      <c r="KX21" s="1"/>
      <c r="KY21" s="1"/>
      <c r="KZ21" s="1"/>
      <c r="LA21" s="1"/>
      <c r="LB21" s="1"/>
      <c r="LC21" s="1"/>
      <c r="LD21" s="1"/>
      <c r="LE21" s="1"/>
      <c r="LF21" s="1"/>
      <c r="LG21" s="1"/>
      <c r="LH21" s="1"/>
      <c r="LI21" s="1"/>
      <c r="LJ21" s="1"/>
      <c r="LK21" s="1"/>
      <c r="LL21" s="1"/>
      <c r="LM21" s="1"/>
      <c r="LN21" s="1"/>
      <c r="LO21" s="1"/>
      <c r="LP21" s="1"/>
      <c r="LQ21" s="1"/>
      <c r="LR21" s="1"/>
      <c r="LS21" s="1"/>
      <c r="LT21" s="1"/>
      <c r="LU21" s="1"/>
      <c r="LV21" s="1"/>
      <c r="LW21" s="1"/>
      <c r="LX21" s="1"/>
      <c r="LY21" s="1"/>
      <c r="LZ21" s="1"/>
      <c r="MA21" s="1"/>
      <c r="MB21" s="1"/>
      <c r="MC21" s="1"/>
      <c r="MD21" s="1"/>
      <c r="ME21" s="1"/>
      <c r="MF21" s="1"/>
      <c r="MG21" s="1"/>
      <c r="MH21" s="1"/>
      <c r="MI21" s="1"/>
      <c r="MJ21" s="1"/>
      <c r="MK21" s="1"/>
      <c r="ML21" s="1"/>
      <c r="MM21" s="1"/>
      <c r="MN21" s="1"/>
      <c r="MO21" s="1"/>
      <c r="MP21" s="1"/>
      <c r="MQ21" s="1"/>
      <c r="MR21" s="1"/>
      <c r="MS21" s="1"/>
      <c r="MT21" s="1"/>
      <c r="MU21" s="1"/>
      <c r="MV21" s="1"/>
      <c r="MW21" s="1"/>
      <c r="MX21" s="1"/>
      <c r="MY21" s="1"/>
      <c r="MZ21" s="1"/>
      <c r="NA21" s="1"/>
      <c r="NB21" s="1"/>
      <c r="NC21" s="1"/>
      <c r="ND21" s="1"/>
      <c r="NE21" s="1"/>
      <c r="NF21" s="1"/>
      <c r="NG21" s="1"/>
      <c r="NH21" s="1"/>
      <c r="NI21" s="1"/>
      <c r="NJ21" s="1"/>
      <c r="NK21" s="1"/>
      <c r="NL21" s="1"/>
      <c r="NM21" s="1"/>
      <c r="NN21" s="1"/>
      <c r="NO21" s="1"/>
      <c r="NP21" s="1"/>
      <c r="NQ21" s="1"/>
      <c r="NR21" s="1"/>
      <c r="NS21" s="1"/>
      <c r="NT21" s="1"/>
      <c r="NU21" s="1"/>
      <c r="NV21" s="1"/>
      <c r="NW21" s="1"/>
      <c r="NX21" s="1"/>
      <c r="NY21" s="1"/>
      <c r="NZ21" s="1"/>
      <c r="OA21" s="1"/>
      <c r="OB21" s="1"/>
      <c r="OC21" s="1"/>
      <c r="OD21" s="1"/>
      <c r="OE21" s="1"/>
      <c r="OF21" s="1"/>
      <c r="OG21" s="1"/>
      <c r="OH21" s="1"/>
      <c r="OI21" s="1"/>
      <c r="OJ21" s="1"/>
      <c r="OK21" s="1"/>
      <c r="OL21" s="1"/>
      <c r="OM21" s="1"/>
      <c r="ON21" s="1"/>
      <c r="OO21" s="1"/>
      <c r="OP21" s="1"/>
      <c r="OQ21" s="1"/>
      <c r="OR21" s="1"/>
      <c r="OS21" s="1"/>
      <c r="OT21" s="1"/>
      <c r="OU21" s="1"/>
      <c r="OV21" s="1"/>
      <c r="OW21" s="1"/>
      <c r="OX21" s="1"/>
      <c r="OY21" s="1"/>
      <c r="OZ21" s="1"/>
      <c r="PA21" s="1"/>
      <c r="PB21" s="1"/>
      <c r="PC21" s="1"/>
      <c r="PD21" s="1"/>
      <c r="PE21" s="1"/>
      <c r="PF21" s="1"/>
      <c r="PG21" s="1"/>
      <c r="PH21" s="1"/>
      <c r="PI21" s="1"/>
      <c r="PJ21" s="1"/>
      <c r="PK21" s="1"/>
      <c r="PL21" s="1"/>
      <c r="PM21" s="1"/>
      <c r="PN21" s="1"/>
      <c r="PO21" s="1"/>
      <c r="PP21" s="1"/>
      <c r="PQ21" s="1"/>
      <c r="PR21" s="1"/>
      <c r="PS21" s="1"/>
      <c r="PT21" s="1"/>
      <c r="PU21" s="1"/>
      <c r="PV21" s="1"/>
      <c r="PW21" s="1"/>
      <c r="PX21" s="1"/>
      <c r="PY21" s="1"/>
      <c r="PZ21" s="1"/>
      <c r="QA21" s="1"/>
      <c r="QB21" s="1"/>
      <c r="QC21" s="1"/>
      <c r="QD21" s="1"/>
      <c r="QE21" s="1"/>
      <c r="QF21" s="1"/>
      <c r="QG21" s="1"/>
      <c r="QH21" s="1"/>
      <c r="QI21" s="1"/>
      <c r="QJ21" s="1"/>
      <c r="QK21" s="1"/>
      <c r="QL21" s="1"/>
      <c r="QM21" s="1"/>
      <c r="QN21" s="1"/>
      <c r="QO21" s="1"/>
      <c r="QP21" s="1"/>
      <c r="QQ21" s="1"/>
      <c r="QR21" s="1"/>
      <c r="QS21" s="1"/>
      <c r="QT21" s="1"/>
      <c r="QU21" s="1"/>
      <c r="QV21" s="1"/>
      <c r="QW21" s="1"/>
      <c r="QX21" s="1"/>
      <c r="QY21" s="1"/>
      <c r="QZ21" s="1"/>
      <c r="RA21" s="1"/>
      <c r="RB21" s="1"/>
      <c r="RC21" s="1"/>
      <c r="RD21" s="1"/>
      <c r="RE21" s="1"/>
      <c r="RF21" s="1"/>
      <c r="RG21" s="1"/>
      <c r="RH21" s="1"/>
      <c r="RI21" s="1"/>
      <c r="RJ21" s="1"/>
      <c r="RK21" s="1"/>
      <c r="RL21" s="1"/>
      <c r="RM21" s="1"/>
      <c r="RN21" s="1"/>
      <c r="RO21" s="1"/>
      <c r="RP21" s="1"/>
      <c r="RQ21" s="1"/>
      <c r="RR21" s="1"/>
      <c r="RS21" s="1"/>
      <c r="RT21" s="1"/>
      <c r="RU21" s="1"/>
      <c r="RV21" s="1"/>
      <c r="RW21" s="1"/>
      <c r="RX21" s="1"/>
      <c r="RY21" s="1"/>
      <c r="RZ21" s="1"/>
      <c r="SA21" s="1"/>
      <c r="SB21" s="1"/>
      <c r="SC21" s="1"/>
      <c r="SD21" s="1"/>
      <c r="SE21" s="1"/>
      <c r="SF21" s="1"/>
      <c r="SG21" s="1"/>
      <c r="SH21" s="1"/>
      <c r="SI21" s="1"/>
      <c r="SJ21" s="1"/>
      <c r="SK21" s="1"/>
      <c r="SL21" s="1"/>
      <c r="SM21" s="1"/>
      <c r="SN21" s="1"/>
      <c r="SO21" s="1"/>
      <c r="SP21" s="1"/>
      <c r="SQ21" s="1"/>
      <c r="SR21" s="1"/>
      <c r="SS21" s="1"/>
      <c r="ST21" s="1"/>
      <c r="SU21" s="1"/>
      <c r="SV21" s="1"/>
      <c r="SW21" s="1"/>
      <c r="SX21" s="1"/>
      <c r="SY21" s="1"/>
      <c r="SZ21" s="1"/>
      <c r="TA21" s="1"/>
      <c r="TB21" s="1"/>
      <c r="TC21" s="1"/>
      <c r="TD21" s="1"/>
      <c r="TE21" s="1"/>
      <c r="TF21" s="1"/>
      <c r="TG21" s="1"/>
      <c r="TH21" s="1"/>
      <c r="TI21" s="1"/>
      <c r="TJ21" s="1"/>
      <c r="TK21" s="1"/>
      <c r="TL21" s="1"/>
      <c r="TM21" s="1"/>
      <c r="TN21" s="1"/>
      <c r="TO21" s="1"/>
      <c r="TP21" s="1"/>
      <c r="TQ21" s="1"/>
      <c r="TR21" s="1"/>
      <c r="TS21" s="1"/>
      <c r="TT21" s="1"/>
      <c r="TU21" s="1"/>
      <c r="TV21" s="1"/>
      <c r="TW21" s="1"/>
      <c r="TX21" s="1"/>
      <c r="TY21" s="1"/>
      <c r="TZ21" s="1"/>
      <c r="UA21" s="1"/>
      <c r="UB21" s="1"/>
      <c r="UC21" s="1"/>
      <c r="UD21" s="1"/>
      <c r="UE21" s="1"/>
      <c r="UF21" s="1"/>
      <c r="UG21" s="1"/>
      <c r="UH21" s="1"/>
      <c r="UI21" s="1"/>
      <c r="UJ21" s="1"/>
      <c r="UK21" s="1"/>
      <c r="UL21" s="1"/>
      <c r="UM21" s="1"/>
      <c r="UN21" s="1"/>
      <c r="UO21" s="1"/>
      <c r="UP21" s="1"/>
      <c r="UQ21" s="1"/>
      <c r="UR21" s="1"/>
      <c r="US21" s="1"/>
      <c r="UT21" s="1"/>
      <c r="UU21" s="1"/>
      <c r="UV21" s="1"/>
      <c r="UW21" s="1"/>
      <c r="UX21" s="1"/>
      <c r="UY21" s="1"/>
      <c r="UZ21" s="1"/>
      <c r="VA21" s="1"/>
      <c r="VB21" s="1"/>
      <c r="VC21" s="1"/>
      <c r="VD21" s="1"/>
      <c r="VE21" s="1"/>
      <c r="VF21" s="1"/>
      <c r="VG21" s="1"/>
      <c r="VH21" s="1"/>
      <c r="VI21" s="1"/>
      <c r="VJ21" s="1"/>
      <c r="VK21" s="1"/>
      <c r="VL21" s="1"/>
      <c r="VM21" s="1"/>
      <c r="VN21" s="1"/>
      <c r="VO21" s="1"/>
      <c r="VP21" s="1"/>
      <c r="VQ21" s="1"/>
      <c r="VR21" s="1"/>
      <c r="VS21" s="1"/>
      <c r="VT21" s="1"/>
      <c r="VU21" s="1"/>
      <c r="VV21" s="1"/>
      <c r="VW21" s="1"/>
      <c r="VX21" s="1"/>
      <c r="VY21" s="1"/>
      <c r="VZ21" s="1"/>
      <c r="WA21" s="1"/>
      <c r="WB21" s="1"/>
      <c r="WC21" s="1"/>
      <c r="WD21" s="1"/>
      <c r="WE21" s="1"/>
      <c r="WF21" s="1"/>
      <c r="WG21" s="1"/>
      <c r="WH21" s="1"/>
      <c r="WI21" s="1"/>
      <c r="WJ21" s="1"/>
      <c r="WK21" s="1"/>
      <c r="WL21" s="1"/>
      <c r="WM21" s="1"/>
      <c r="WN21" s="1"/>
      <c r="WO21" s="1"/>
      <c r="WP21" s="1"/>
      <c r="WQ21" s="1"/>
      <c r="WR21" s="1"/>
      <c r="WS21" s="1"/>
      <c r="WT21" s="1"/>
      <c r="WU21" s="1"/>
      <c r="WV21" s="1"/>
      <c r="WW21" s="1"/>
      <c r="WX21" s="1"/>
      <c r="WY21" s="1"/>
      <c r="WZ21" s="1"/>
      <c r="XA21" s="1"/>
      <c r="XB21" s="1"/>
      <c r="XC21" s="1"/>
      <c r="XD21" s="1"/>
      <c r="XE21" s="1"/>
      <c r="XF21" s="1"/>
      <c r="XG21" s="1"/>
      <c r="XH21" s="1"/>
      <c r="XI21" s="1"/>
      <c r="XJ21" s="1"/>
      <c r="XK21" s="1"/>
      <c r="XL21" s="1"/>
      <c r="XM21" s="1"/>
      <c r="XN21" s="1"/>
      <c r="XO21" s="1"/>
      <c r="XP21" s="1"/>
      <c r="XQ21" s="1"/>
      <c r="XR21" s="1"/>
      <c r="XS21" s="1"/>
      <c r="XT21" s="1"/>
      <c r="XU21" s="1"/>
      <c r="XV21" s="1"/>
      <c r="XW21" s="1"/>
      <c r="XX21" s="1"/>
      <c r="XY21" s="1"/>
      <c r="XZ21" s="1"/>
      <c r="YA21" s="1"/>
      <c r="YB21" s="1"/>
      <c r="YC21" s="1"/>
      <c r="YD21" s="1"/>
      <c r="YE21" s="1"/>
      <c r="YF21" s="1"/>
      <c r="YG21" s="1"/>
      <c r="YH21" s="1"/>
      <c r="YI21" s="1"/>
      <c r="YJ21" s="1"/>
      <c r="YK21" s="1"/>
      <c r="YL21" s="1"/>
      <c r="YM21" s="1"/>
      <c r="YN21" s="1"/>
      <c r="YO21" s="1"/>
      <c r="YP21" s="1"/>
      <c r="YQ21" s="1"/>
      <c r="YR21" s="1"/>
      <c r="YS21" s="1"/>
      <c r="YT21" s="1"/>
      <c r="YU21" s="1"/>
      <c r="YV21" s="1"/>
      <c r="YW21" s="1"/>
      <c r="YX21" s="1"/>
      <c r="YY21" s="1"/>
      <c r="YZ21" s="1"/>
      <c r="ZA21" s="1"/>
      <c r="ZB21" s="1"/>
      <c r="ZC21" s="1"/>
      <c r="ZD21" s="1"/>
      <c r="ZE21" s="1"/>
      <c r="ZF21" s="1"/>
      <c r="ZG21" s="1"/>
      <c r="ZH21" s="1"/>
      <c r="ZI21" s="1"/>
      <c r="ZJ21" s="1"/>
      <c r="ZK21" s="1"/>
      <c r="ZL21" s="1"/>
      <c r="ZM21" s="1"/>
      <c r="ZN21" s="1"/>
      <c r="ZO21" s="1"/>
      <c r="ZP21" s="1"/>
      <c r="ZQ21" s="1"/>
      <c r="ZR21" s="1"/>
      <c r="ZS21" s="1"/>
      <c r="ZT21" s="1"/>
      <c r="ZU21" s="1"/>
      <c r="ZV21" s="1"/>
      <c r="ZW21" s="1"/>
      <c r="ZX21" s="1"/>
      <c r="ZY21" s="1"/>
      <c r="ZZ21" s="1"/>
      <c r="AAA21" s="1"/>
      <c r="AAB21" s="1"/>
      <c r="AAC21" s="1"/>
      <c r="AAD21" s="1"/>
      <c r="AAE21" s="1"/>
      <c r="AAF21" s="1"/>
      <c r="AAG21" s="1"/>
      <c r="AAH21" s="1"/>
      <c r="AAI21" s="1"/>
      <c r="AAJ21" s="1"/>
      <c r="AAK21" s="1"/>
      <c r="AAL21" s="1"/>
      <c r="AAM21" s="1"/>
      <c r="AAN21" s="1"/>
      <c r="AAO21" s="1"/>
      <c r="AAP21" s="1"/>
      <c r="AAQ21" s="1"/>
      <c r="AAR21" s="1"/>
      <c r="AAS21" s="1"/>
      <c r="AAT21" s="1"/>
      <c r="AAU21" s="1"/>
      <c r="AAV21" s="1"/>
      <c r="AAW21" s="1"/>
      <c r="AAX21" s="1"/>
      <c r="AAY21" s="1"/>
      <c r="AAZ21" s="1"/>
      <c r="ABA21" s="1"/>
      <c r="ABB21" s="1"/>
      <c r="ABC21" s="1"/>
      <c r="ABD21" s="1"/>
      <c r="ABE21" s="1"/>
      <c r="ABF21" s="1"/>
      <c r="ABG21" s="1"/>
      <c r="ABH21" s="1"/>
      <c r="ABI21" s="1"/>
      <c r="ABJ21" s="1"/>
      <c r="ABK21" s="1"/>
      <c r="ABL21" s="1"/>
      <c r="ABM21" s="1"/>
      <c r="ABN21" s="1"/>
      <c r="ABO21" s="1"/>
      <c r="ABP21" s="1"/>
      <c r="ABQ21" s="1"/>
      <c r="ABR21" s="1"/>
      <c r="ABS21" s="1"/>
      <c r="ABT21" s="1"/>
      <c r="ABU21" s="1"/>
      <c r="ABV21" s="1"/>
      <c r="ABW21" s="1"/>
      <c r="ABX21" s="1"/>
      <c r="ABY21" s="1"/>
      <c r="ABZ21" s="1"/>
      <c r="ACA21" s="1"/>
      <c r="ACB21" s="1"/>
      <c r="ACC21" s="1"/>
      <c r="ACD21" s="1"/>
      <c r="ACE21" s="1"/>
      <c r="ACF21" s="1"/>
      <c r="ACG21" s="1"/>
      <c r="ACH21" s="1"/>
      <c r="ACI21" s="1"/>
      <c r="ACJ21" s="1"/>
      <c r="ACK21" s="1"/>
      <c r="ACL21" s="1"/>
      <c r="ACM21" s="1"/>
      <c r="ACN21" s="1"/>
      <c r="ACO21" s="1"/>
      <c r="ACP21" s="1"/>
      <c r="ACQ21" s="1"/>
      <c r="ACR21" s="1"/>
      <c r="ACS21" s="1"/>
      <c r="ACT21" s="1"/>
      <c r="ACU21" s="1"/>
      <c r="ACV21" s="1"/>
      <c r="ACW21" s="1"/>
      <c r="ACX21" s="1"/>
      <c r="ACY21" s="1"/>
      <c r="ACZ21" s="1"/>
      <c r="ADA21" s="1"/>
      <c r="ADB21" s="1"/>
      <c r="ADC21" s="1"/>
      <c r="ADD21" s="1"/>
      <c r="ADE21" s="1"/>
      <c r="ADF21" s="1"/>
      <c r="ADG21" s="1"/>
      <c r="ADH21" s="1"/>
      <c r="ADI21" s="1"/>
      <c r="ADJ21" s="1"/>
      <c r="ADK21" s="1"/>
      <c r="ADL21" s="1"/>
      <c r="ADM21" s="1"/>
      <c r="ADN21" s="1"/>
      <c r="ADO21" s="1"/>
      <c r="ADP21" s="1"/>
      <c r="ADQ21" s="1"/>
      <c r="ADR21" s="1"/>
      <c r="ADS21" s="1"/>
      <c r="ADT21" s="1"/>
      <c r="ADU21" s="1"/>
      <c r="ADV21" s="1"/>
      <c r="ADW21" s="1"/>
      <c r="ADX21" s="1"/>
      <c r="ADY21" s="1"/>
      <c r="ADZ21" s="1"/>
      <c r="AEA21" s="1"/>
      <c r="AEB21" s="1"/>
      <c r="AEC21" s="1"/>
      <c r="AED21" s="1"/>
      <c r="AEE21" s="1"/>
      <c r="AEF21" s="1"/>
      <c r="AEG21" s="1"/>
      <c r="AEH21" s="1"/>
      <c r="AEI21" s="1"/>
      <c r="AEJ21" s="1"/>
      <c r="AEK21" s="1"/>
      <c r="AEL21" s="1"/>
      <c r="AEM21" s="1"/>
      <c r="AEN21" s="1"/>
      <c r="AEO21" s="1"/>
      <c r="AEP21" s="1"/>
      <c r="AEQ21" s="1"/>
      <c r="AER21" s="1"/>
      <c r="AES21" s="1"/>
      <c r="AET21" s="1"/>
      <c r="AEU21" s="1"/>
      <c r="AEV21" s="1"/>
      <c r="AEW21" s="1"/>
      <c r="AEX21" s="1"/>
      <c r="AEY21" s="1"/>
      <c r="AEZ21" s="1"/>
      <c r="AFA21" s="1"/>
      <c r="AFB21" s="1"/>
      <c r="AFC21" s="1"/>
      <c r="AFD21" s="1"/>
      <c r="AFE21" s="1"/>
      <c r="AFF21" s="1"/>
      <c r="AFG21" s="1"/>
      <c r="AFH21" s="1"/>
      <c r="AFI21" s="1"/>
      <c r="AFJ21" s="1"/>
      <c r="AFK21" s="1"/>
      <c r="AFL21" s="1"/>
      <c r="AFM21" s="1"/>
      <c r="AFN21" s="1"/>
      <c r="AFO21" s="1"/>
      <c r="AFP21" s="1"/>
      <c r="AFQ21" s="1"/>
      <c r="AFR21" s="1"/>
      <c r="AFS21" s="1"/>
      <c r="AFT21" s="1"/>
      <c r="AFU21" s="1"/>
      <c r="AFV21" s="1"/>
      <c r="AFW21" s="1"/>
      <c r="AFX21" s="1"/>
      <c r="AFY21" s="1"/>
      <c r="AFZ21" s="1"/>
      <c r="AGA21" s="1"/>
      <c r="AGB21" s="1"/>
      <c r="AGC21" s="1"/>
      <c r="AGD21" s="1"/>
      <c r="AGE21" s="1"/>
      <c r="AGF21" s="1"/>
      <c r="AGG21" s="1"/>
      <c r="AGH21" s="1"/>
      <c r="AGI21" s="1"/>
      <c r="AGJ21" s="1"/>
      <c r="AGK21" s="1"/>
      <c r="AGL21" s="1"/>
      <c r="AGM21" s="1"/>
      <c r="AGN21" s="1"/>
      <c r="AGO21" s="1"/>
      <c r="AGP21" s="1"/>
      <c r="AGQ21" s="1"/>
      <c r="AGR21" s="1"/>
      <c r="AGS21" s="1"/>
      <c r="AGT21" s="1"/>
      <c r="AGU21" s="1"/>
      <c r="AGV21" s="1"/>
      <c r="AGW21" s="1"/>
      <c r="AGX21" s="1"/>
      <c r="AGY21" s="1"/>
      <c r="AGZ21" s="1"/>
      <c r="AHA21" s="1"/>
      <c r="AHB21" s="1"/>
      <c r="AHC21" s="1"/>
      <c r="AHD21" s="1"/>
      <c r="AHE21" s="1"/>
      <c r="AHF21" s="1"/>
      <c r="AHG21" s="1"/>
      <c r="AHH21" s="1"/>
      <c r="AHI21" s="1"/>
      <c r="AHJ21" s="1"/>
      <c r="AHK21" s="1"/>
      <c r="AHL21" s="1"/>
      <c r="AHM21" s="1"/>
      <c r="AHN21" s="1"/>
      <c r="AHO21" s="1"/>
      <c r="AHP21" s="1"/>
      <c r="AHQ21" s="1"/>
      <c r="AHR21" s="1"/>
      <c r="AHS21" s="1"/>
      <c r="AHT21" s="1"/>
      <c r="AHU21" s="1"/>
      <c r="AHV21" s="1"/>
      <c r="AHW21" s="1"/>
      <c r="AHX21" s="1"/>
      <c r="AHY21" s="1"/>
      <c r="AHZ21" s="1"/>
      <c r="AIA21" s="1"/>
      <c r="AIB21" s="1"/>
      <c r="AIC21" s="1"/>
      <c r="AID21" s="1"/>
      <c r="AIE21" s="1"/>
      <c r="AIF21" s="1"/>
      <c r="AIG21" s="1"/>
      <c r="AIH21" s="1"/>
      <c r="AII21" s="1"/>
      <c r="AIJ21" s="1"/>
      <c r="AIK21" s="1"/>
      <c r="AIL21" s="1"/>
      <c r="AIM21" s="1"/>
      <c r="AIN21" s="1"/>
      <c r="AIO21" s="1"/>
      <c r="AIP21" s="1"/>
      <c r="AIQ21" s="1"/>
      <c r="AIR21" s="1"/>
      <c r="AIS21" s="1"/>
      <c r="AIT21" s="1"/>
      <c r="AIU21" s="1"/>
      <c r="AIV21" s="1"/>
      <c r="AIW21" s="1"/>
      <c r="AIX21" s="1"/>
      <c r="AIY21" s="1"/>
      <c r="AIZ21" s="1"/>
      <c r="AJA21" s="1"/>
      <c r="AJB21" s="1"/>
      <c r="AJC21" s="1"/>
      <c r="AJD21" s="1"/>
      <c r="AJE21" s="1"/>
      <c r="AJF21" s="1"/>
      <c r="AJG21" s="1"/>
      <c r="AJH21" s="1"/>
      <c r="AJI21" s="1"/>
      <c r="AJJ21" s="1"/>
      <c r="AJK21" s="1"/>
      <c r="AJL21" s="1"/>
      <c r="AJM21" s="1"/>
      <c r="AJN21" s="1"/>
      <c r="AJO21" s="1"/>
      <c r="AJP21" s="1"/>
      <c r="AJQ21" s="1"/>
      <c r="AJR21" s="1"/>
      <c r="AJS21" s="1"/>
      <c r="AJT21" s="1"/>
      <c r="AJU21" s="1"/>
      <c r="AJV21" s="1"/>
      <c r="AJW21" s="1"/>
      <c r="AJX21" s="1"/>
      <c r="AJY21" s="1"/>
      <c r="AJZ21" s="1"/>
      <c r="AKA21" s="1"/>
      <c r="AKB21" s="1"/>
      <c r="AKC21" s="1"/>
      <c r="AKD21" s="1"/>
      <c r="AKE21" s="1"/>
      <c r="AKF21" s="1"/>
      <c r="AKG21" s="1"/>
      <c r="AKH21" s="1"/>
      <c r="AKI21" s="1"/>
      <c r="AKJ21" s="1"/>
      <c r="AKK21" s="1"/>
      <c r="AKL21" s="1"/>
      <c r="AKM21" s="1"/>
      <c r="AKN21" s="1"/>
      <c r="AKO21" s="1"/>
      <c r="AKP21" s="1"/>
      <c r="AKQ21" s="1"/>
      <c r="AKR21" s="1"/>
      <c r="AKS21" s="1"/>
      <c r="AKT21" s="1"/>
      <c r="AKU21" s="1"/>
      <c r="AKV21" s="1"/>
      <c r="AKW21" s="1"/>
      <c r="AKX21" s="1"/>
      <c r="AKY21" s="1"/>
      <c r="AKZ21" s="1"/>
      <c r="ALA21" s="1"/>
      <c r="ALB21" s="1"/>
      <c r="ALC21" s="1"/>
      <c r="ALD21" s="1"/>
      <c r="ALE21" s="1"/>
      <c r="ALF21" s="1"/>
      <c r="ALG21" s="1"/>
      <c r="ALH21" s="1"/>
      <c r="ALI21" s="1"/>
      <c r="ALJ21" s="1"/>
      <c r="ALK21" s="1"/>
      <c r="ALL21" s="1"/>
      <c r="ALM21" s="1"/>
      <c r="ALN21" s="1"/>
      <c r="ALO21" s="1"/>
      <c r="ALP21" s="1"/>
      <c r="ALQ21" s="1"/>
      <c r="ALR21" s="1"/>
      <c r="ALS21" s="1"/>
      <c r="ALT21" s="1"/>
    </row>
    <row r="22" spans="1:1008" x14ac:dyDescent="0.25">
      <c r="A22" s="102"/>
      <c r="B22" s="3" t="s">
        <v>32</v>
      </c>
      <c r="C22" s="40">
        <f>86107055441.3504+C17</f>
        <v>173518313053.11432</v>
      </c>
      <c r="D22" s="41">
        <v>628635457.24001002</v>
      </c>
      <c r="E22" s="41">
        <v>3120926844.1813698</v>
      </c>
      <c r="F22" s="41">
        <v>3391792722.6700001</v>
      </c>
      <c r="G22" s="41">
        <v>1415466791</v>
      </c>
      <c r="H22" s="41">
        <v>3011551976.0478301</v>
      </c>
      <c r="I22" s="41">
        <v>8435131769.6400003</v>
      </c>
      <c r="J22" s="41">
        <v>7336845297.3699999</v>
      </c>
      <c r="K22" s="41">
        <v>16110679739.570999</v>
      </c>
      <c r="L22" s="41">
        <v>1089432864</v>
      </c>
      <c r="M22" s="41">
        <v>946806201.38</v>
      </c>
      <c r="N22" s="41">
        <v>841967174.07000005</v>
      </c>
      <c r="O22" s="41">
        <v>2839510784.8638902</v>
      </c>
      <c r="P22" s="41">
        <v>6356959574.2299995</v>
      </c>
      <c r="Q22" s="41">
        <v>1174456770.6363699</v>
      </c>
      <c r="R22" s="41"/>
      <c r="S22" s="104"/>
      <c r="T22" s="41">
        <f>56700163966.9004+T17</f>
        <v>144111421578.66431</v>
      </c>
      <c r="U22" s="41">
        <v>2830976348.1599998</v>
      </c>
      <c r="V22" s="41"/>
      <c r="W22" s="42">
        <v>2830976348.1599998</v>
      </c>
      <c r="X22" s="41">
        <v>26575915126.290001</v>
      </c>
      <c r="Y22" s="106"/>
      <c r="Z22" s="41">
        <v>26575915126.290001</v>
      </c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  <c r="IZ22" s="1"/>
      <c r="JA22" s="1"/>
      <c r="JB22" s="1"/>
      <c r="JC22" s="1"/>
      <c r="JD22" s="1"/>
      <c r="JE22" s="1"/>
      <c r="JF22" s="1"/>
      <c r="JG22" s="1"/>
      <c r="JH22" s="1"/>
      <c r="JI22" s="1"/>
      <c r="JJ22" s="1"/>
      <c r="JK22" s="1"/>
      <c r="JL22" s="1"/>
      <c r="JM22" s="1"/>
      <c r="JN22" s="1"/>
      <c r="JO22" s="1"/>
      <c r="JP22" s="1"/>
      <c r="JQ22" s="1"/>
      <c r="JR22" s="1"/>
      <c r="JS22" s="1"/>
      <c r="JT22" s="1"/>
      <c r="JU22" s="1"/>
      <c r="JV22" s="1"/>
      <c r="JW22" s="1"/>
      <c r="JX22" s="1"/>
      <c r="JY22" s="1"/>
      <c r="JZ22" s="1"/>
      <c r="KA22" s="1"/>
      <c r="KB22" s="1"/>
      <c r="KC22" s="1"/>
      <c r="KD22" s="1"/>
      <c r="KE22" s="1"/>
      <c r="KF22" s="1"/>
      <c r="KG22" s="1"/>
      <c r="KH22" s="1"/>
      <c r="KI22" s="1"/>
      <c r="KJ22" s="1"/>
      <c r="KK22" s="1"/>
      <c r="KL22" s="1"/>
      <c r="KM22" s="1"/>
      <c r="KN22" s="1"/>
      <c r="KO22" s="1"/>
      <c r="KP22" s="1"/>
      <c r="KQ22" s="1"/>
      <c r="KR22" s="1"/>
      <c r="KS22" s="1"/>
      <c r="KT22" s="1"/>
      <c r="KU22" s="1"/>
      <c r="KV22" s="1"/>
      <c r="KW22" s="1"/>
      <c r="KX22" s="1"/>
      <c r="KY22" s="1"/>
      <c r="KZ22" s="1"/>
      <c r="LA22" s="1"/>
      <c r="LB22" s="1"/>
      <c r="LC22" s="1"/>
      <c r="LD22" s="1"/>
      <c r="LE22" s="1"/>
      <c r="LF22" s="1"/>
      <c r="LG22" s="1"/>
      <c r="LH22" s="1"/>
      <c r="LI22" s="1"/>
      <c r="LJ22" s="1"/>
      <c r="LK22" s="1"/>
      <c r="LL22" s="1"/>
      <c r="LM22" s="1"/>
      <c r="LN22" s="1"/>
      <c r="LO22" s="1"/>
      <c r="LP22" s="1"/>
      <c r="LQ22" s="1"/>
      <c r="LR22" s="1"/>
      <c r="LS22" s="1"/>
      <c r="LT22" s="1"/>
      <c r="LU22" s="1"/>
      <c r="LV22" s="1"/>
      <c r="LW22" s="1"/>
      <c r="LX22" s="1"/>
      <c r="LY22" s="1"/>
      <c r="LZ22" s="1"/>
      <c r="MA22" s="1"/>
      <c r="MB22" s="1"/>
      <c r="MC22" s="1"/>
      <c r="MD22" s="1"/>
      <c r="ME22" s="1"/>
      <c r="MF22" s="1"/>
      <c r="MG22" s="1"/>
      <c r="MH22" s="1"/>
      <c r="MI22" s="1"/>
      <c r="MJ22" s="1"/>
      <c r="MK22" s="1"/>
      <c r="ML22" s="1"/>
      <c r="MM22" s="1"/>
      <c r="MN22" s="1"/>
      <c r="MO22" s="1"/>
      <c r="MP22" s="1"/>
      <c r="MQ22" s="1"/>
      <c r="MR22" s="1"/>
      <c r="MS22" s="1"/>
      <c r="MT22" s="1"/>
      <c r="MU22" s="1"/>
      <c r="MV22" s="1"/>
      <c r="MW22" s="1"/>
      <c r="MX22" s="1"/>
      <c r="MY22" s="1"/>
      <c r="MZ22" s="1"/>
      <c r="NA22" s="1"/>
      <c r="NB22" s="1"/>
      <c r="NC22" s="1"/>
      <c r="ND22" s="1"/>
      <c r="NE22" s="1"/>
      <c r="NF22" s="1"/>
      <c r="NG22" s="1"/>
      <c r="NH22" s="1"/>
      <c r="NI22" s="1"/>
      <c r="NJ22" s="1"/>
      <c r="NK22" s="1"/>
      <c r="NL22" s="1"/>
      <c r="NM22" s="1"/>
      <c r="NN22" s="1"/>
      <c r="NO22" s="1"/>
      <c r="NP22" s="1"/>
      <c r="NQ22" s="1"/>
      <c r="NR22" s="1"/>
      <c r="NS22" s="1"/>
      <c r="NT22" s="1"/>
      <c r="NU22" s="1"/>
      <c r="NV22" s="1"/>
      <c r="NW22" s="1"/>
      <c r="NX22" s="1"/>
      <c r="NY22" s="1"/>
      <c r="NZ22" s="1"/>
      <c r="OA22" s="1"/>
      <c r="OB22" s="1"/>
      <c r="OC22" s="1"/>
      <c r="OD22" s="1"/>
      <c r="OE22" s="1"/>
      <c r="OF22" s="1"/>
      <c r="OG22" s="1"/>
      <c r="OH22" s="1"/>
      <c r="OI22" s="1"/>
      <c r="OJ22" s="1"/>
      <c r="OK22" s="1"/>
      <c r="OL22" s="1"/>
      <c r="OM22" s="1"/>
      <c r="ON22" s="1"/>
      <c r="OO22" s="1"/>
      <c r="OP22" s="1"/>
      <c r="OQ22" s="1"/>
      <c r="OR22" s="1"/>
      <c r="OS22" s="1"/>
      <c r="OT22" s="1"/>
      <c r="OU22" s="1"/>
      <c r="OV22" s="1"/>
      <c r="OW22" s="1"/>
      <c r="OX22" s="1"/>
      <c r="OY22" s="1"/>
      <c r="OZ22" s="1"/>
      <c r="PA22" s="1"/>
      <c r="PB22" s="1"/>
      <c r="PC22" s="1"/>
      <c r="PD22" s="1"/>
      <c r="PE22" s="1"/>
      <c r="PF22" s="1"/>
      <c r="PG22" s="1"/>
      <c r="PH22" s="1"/>
      <c r="PI22" s="1"/>
      <c r="PJ22" s="1"/>
      <c r="PK22" s="1"/>
      <c r="PL22" s="1"/>
      <c r="PM22" s="1"/>
      <c r="PN22" s="1"/>
      <c r="PO22" s="1"/>
      <c r="PP22" s="1"/>
      <c r="PQ22" s="1"/>
      <c r="PR22" s="1"/>
      <c r="PS22" s="1"/>
      <c r="PT22" s="1"/>
      <c r="PU22" s="1"/>
      <c r="PV22" s="1"/>
      <c r="PW22" s="1"/>
      <c r="PX22" s="1"/>
      <c r="PY22" s="1"/>
      <c r="PZ22" s="1"/>
      <c r="QA22" s="1"/>
      <c r="QB22" s="1"/>
      <c r="QC22" s="1"/>
      <c r="QD22" s="1"/>
      <c r="QE22" s="1"/>
      <c r="QF22" s="1"/>
      <c r="QG22" s="1"/>
      <c r="QH22" s="1"/>
      <c r="QI22" s="1"/>
      <c r="QJ22" s="1"/>
      <c r="QK22" s="1"/>
      <c r="QL22" s="1"/>
      <c r="QM22" s="1"/>
      <c r="QN22" s="1"/>
      <c r="QO22" s="1"/>
      <c r="QP22" s="1"/>
      <c r="QQ22" s="1"/>
      <c r="QR22" s="1"/>
      <c r="QS22" s="1"/>
      <c r="QT22" s="1"/>
      <c r="QU22" s="1"/>
      <c r="QV22" s="1"/>
      <c r="QW22" s="1"/>
      <c r="QX22" s="1"/>
      <c r="QY22" s="1"/>
      <c r="QZ22" s="1"/>
      <c r="RA22" s="1"/>
      <c r="RB22" s="1"/>
      <c r="RC22" s="1"/>
      <c r="RD22" s="1"/>
      <c r="RE22" s="1"/>
      <c r="RF22" s="1"/>
      <c r="RG22" s="1"/>
      <c r="RH22" s="1"/>
      <c r="RI22" s="1"/>
      <c r="RJ22" s="1"/>
      <c r="RK22" s="1"/>
      <c r="RL22" s="1"/>
      <c r="RM22" s="1"/>
      <c r="RN22" s="1"/>
      <c r="RO22" s="1"/>
      <c r="RP22" s="1"/>
      <c r="RQ22" s="1"/>
      <c r="RR22" s="1"/>
      <c r="RS22" s="1"/>
      <c r="RT22" s="1"/>
      <c r="RU22" s="1"/>
      <c r="RV22" s="1"/>
      <c r="RW22" s="1"/>
      <c r="RX22" s="1"/>
      <c r="RY22" s="1"/>
      <c r="RZ22" s="1"/>
      <c r="SA22" s="1"/>
      <c r="SB22" s="1"/>
      <c r="SC22" s="1"/>
      <c r="SD22" s="1"/>
      <c r="SE22" s="1"/>
      <c r="SF22" s="1"/>
      <c r="SG22" s="1"/>
      <c r="SH22" s="1"/>
      <c r="SI22" s="1"/>
      <c r="SJ22" s="1"/>
      <c r="SK22" s="1"/>
      <c r="SL22" s="1"/>
      <c r="SM22" s="1"/>
      <c r="SN22" s="1"/>
      <c r="SO22" s="1"/>
      <c r="SP22" s="1"/>
      <c r="SQ22" s="1"/>
      <c r="SR22" s="1"/>
      <c r="SS22" s="1"/>
      <c r="ST22" s="1"/>
      <c r="SU22" s="1"/>
      <c r="SV22" s="1"/>
      <c r="SW22" s="1"/>
      <c r="SX22" s="1"/>
      <c r="SY22" s="1"/>
      <c r="SZ22" s="1"/>
      <c r="TA22" s="1"/>
      <c r="TB22" s="1"/>
      <c r="TC22" s="1"/>
      <c r="TD22" s="1"/>
      <c r="TE22" s="1"/>
      <c r="TF22" s="1"/>
      <c r="TG22" s="1"/>
      <c r="TH22" s="1"/>
      <c r="TI22" s="1"/>
      <c r="TJ22" s="1"/>
      <c r="TK22" s="1"/>
      <c r="TL22" s="1"/>
      <c r="TM22" s="1"/>
      <c r="TN22" s="1"/>
      <c r="TO22" s="1"/>
      <c r="TP22" s="1"/>
      <c r="TQ22" s="1"/>
      <c r="TR22" s="1"/>
      <c r="TS22" s="1"/>
      <c r="TT22" s="1"/>
      <c r="TU22" s="1"/>
      <c r="TV22" s="1"/>
      <c r="TW22" s="1"/>
      <c r="TX22" s="1"/>
      <c r="TY22" s="1"/>
      <c r="TZ22" s="1"/>
      <c r="UA22" s="1"/>
      <c r="UB22" s="1"/>
      <c r="UC22" s="1"/>
      <c r="UD22" s="1"/>
      <c r="UE22" s="1"/>
      <c r="UF22" s="1"/>
      <c r="UG22" s="1"/>
      <c r="UH22" s="1"/>
      <c r="UI22" s="1"/>
      <c r="UJ22" s="1"/>
      <c r="UK22" s="1"/>
      <c r="UL22" s="1"/>
      <c r="UM22" s="1"/>
      <c r="UN22" s="1"/>
      <c r="UO22" s="1"/>
      <c r="UP22" s="1"/>
      <c r="UQ22" s="1"/>
      <c r="UR22" s="1"/>
      <c r="US22" s="1"/>
      <c r="UT22" s="1"/>
      <c r="UU22" s="1"/>
      <c r="UV22" s="1"/>
      <c r="UW22" s="1"/>
      <c r="UX22" s="1"/>
      <c r="UY22" s="1"/>
      <c r="UZ22" s="1"/>
      <c r="VA22" s="1"/>
      <c r="VB22" s="1"/>
      <c r="VC22" s="1"/>
      <c r="VD22" s="1"/>
      <c r="VE22" s="1"/>
      <c r="VF22" s="1"/>
      <c r="VG22" s="1"/>
      <c r="VH22" s="1"/>
      <c r="VI22" s="1"/>
      <c r="VJ22" s="1"/>
      <c r="VK22" s="1"/>
      <c r="VL22" s="1"/>
      <c r="VM22" s="1"/>
      <c r="VN22" s="1"/>
      <c r="VO22" s="1"/>
      <c r="VP22" s="1"/>
      <c r="VQ22" s="1"/>
      <c r="VR22" s="1"/>
      <c r="VS22" s="1"/>
      <c r="VT22" s="1"/>
      <c r="VU22" s="1"/>
      <c r="VV22" s="1"/>
      <c r="VW22" s="1"/>
      <c r="VX22" s="1"/>
      <c r="VY22" s="1"/>
      <c r="VZ22" s="1"/>
      <c r="WA22" s="1"/>
      <c r="WB22" s="1"/>
      <c r="WC22" s="1"/>
      <c r="WD22" s="1"/>
      <c r="WE22" s="1"/>
      <c r="WF22" s="1"/>
      <c r="WG22" s="1"/>
      <c r="WH22" s="1"/>
      <c r="WI22" s="1"/>
      <c r="WJ22" s="1"/>
      <c r="WK22" s="1"/>
      <c r="WL22" s="1"/>
      <c r="WM22" s="1"/>
      <c r="WN22" s="1"/>
      <c r="WO22" s="1"/>
      <c r="WP22" s="1"/>
      <c r="WQ22" s="1"/>
      <c r="WR22" s="1"/>
      <c r="WS22" s="1"/>
      <c r="WT22" s="1"/>
      <c r="WU22" s="1"/>
      <c r="WV22" s="1"/>
      <c r="WW22" s="1"/>
      <c r="WX22" s="1"/>
      <c r="WY22" s="1"/>
      <c r="WZ22" s="1"/>
      <c r="XA22" s="1"/>
      <c r="XB22" s="1"/>
      <c r="XC22" s="1"/>
      <c r="XD22" s="1"/>
      <c r="XE22" s="1"/>
      <c r="XF22" s="1"/>
      <c r="XG22" s="1"/>
      <c r="XH22" s="1"/>
      <c r="XI22" s="1"/>
      <c r="XJ22" s="1"/>
      <c r="XK22" s="1"/>
      <c r="XL22" s="1"/>
      <c r="XM22" s="1"/>
      <c r="XN22" s="1"/>
      <c r="XO22" s="1"/>
      <c r="XP22" s="1"/>
      <c r="XQ22" s="1"/>
      <c r="XR22" s="1"/>
      <c r="XS22" s="1"/>
      <c r="XT22" s="1"/>
      <c r="XU22" s="1"/>
      <c r="XV22" s="1"/>
      <c r="XW22" s="1"/>
      <c r="XX22" s="1"/>
      <c r="XY22" s="1"/>
      <c r="XZ22" s="1"/>
      <c r="YA22" s="1"/>
      <c r="YB22" s="1"/>
      <c r="YC22" s="1"/>
      <c r="YD22" s="1"/>
      <c r="YE22" s="1"/>
      <c r="YF22" s="1"/>
      <c r="YG22" s="1"/>
      <c r="YH22" s="1"/>
      <c r="YI22" s="1"/>
      <c r="YJ22" s="1"/>
      <c r="YK22" s="1"/>
      <c r="YL22" s="1"/>
      <c r="YM22" s="1"/>
      <c r="YN22" s="1"/>
      <c r="YO22" s="1"/>
      <c r="YP22" s="1"/>
      <c r="YQ22" s="1"/>
      <c r="YR22" s="1"/>
      <c r="YS22" s="1"/>
      <c r="YT22" s="1"/>
      <c r="YU22" s="1"/>
      <c r="YV22" s="1"/>
      <c r="YW22" s="1"/>
      <c r="YX22" s="1"/>
      <c r="YY22" s="1"/>
      <c r="YZ22" s="1"/>
      <c r="ZA22" s="1"/>
      <c r="ZB22" s="1"/>
      <c r="ZC22" s="1"/>
      <c r="ZD22" s="1"/>
      <c r="ZE22" s="1"/>
      <c r="ZF22" s="1"/>
      <c r="ZG22" s="1"/>
      <c r="ZH22" s="1"/>
      <c r="ZI22" s="1"/>
      <c r="ZJ22" s="1"/>
      <c r="ZK22" s="1"/>
      <c r="ZL22" s="1"/>
      <c r="ZM22" s="1"/>
      <c r="ZN22" s="1"/>
      <c r="ZO22" s="1"/>
      <c r="ZP22" s="1"/>
      <c r="ZQ22" s="1"/>
      <c r="ZR22" s="1"/>
      <c r="ZS22" s="1"/>
      <c r="ZT22" s="1"/>
      <c r="ZU22" s="1"/>
      <c r="ZV22" s="1"/>
      <c r="ZW22" s="1"/>
      <c r="ZX22" s="1"/>
      <c r="ZY22" s="1"/>
      <c r="ZZ22" s="1"/>
      <c r="AAA22" s="1"/>
      <c r="AAB22" s="1"/>
      <c r="AAC22" s="1"/>
      <c r="AAD22" s="1"/>
      <c r="AAE22" s="1"/>
      <c r="AAF22" s="1"/>
      <c r="AAG22" s="1"/>
      <c r="AAH22" s="1"/>
      <c r="AAI22" s="1"/>
      <c r="AAJ22" s="1"/>
      <c r="AAK22" s="1"/>
      <c r="AAL22" s="1"/>
      <c r="AAM22" s="1"/>
      <c r="AAN22" s="1"/>
      <c r="AAO22" s="1"/>
      <c r="AAP22" s="1"/>
      <c r="AAQ22" s="1"/>
      <c r="AAR22" s="1"/>
      <c r="AAS22" s="1"/>
      <c r="AAT22" s="1"/>
      <c r="AAU22" s="1"/>
      <c r="AAV22" s="1"/>
      <c r="AAW22" s="1"/>
      <c r="AAX22" s="1"/>
      <c r="AAY22" s="1"/>
      <c r="AAZ22" s="1"/>
      <c r="ABA22" s="1"/>
      <c r="ABB22" s="1"/>
      <c r="ABC22" s="1"/>
      <c r="ABD22" s="1"/>
      <c r="ABE22" s="1"/>
      <c r="ABF22" s="1"/>
      <c r="ABG22" s="1"/>
      <c r="ABH22" s="1"/>
      <c r="ABI22" s="1"/>
      <c r="ABJ22" s="1"/>
      <c r="ABK22" s="1"/>
      <c r="ABL22" s="1"/>
      <c r="ABM22" s="1"/>
      <c r="ABN22" s="1"/>
      <c r="ABO22" s="1"/>
      <c r="ABP22" s="1"/>
      <c r="ABQ22" s="1"/>
      <c r="ABR22" s="1"/>
      <c r="ABS22" s="1"/>
      <c r="ABT22" s="1"/>
      <c r="ABU22" s="1"/>
      <c r="ABV22" s="1"/>
      <c r="ABW22" s="1"/>
      <c r="ABX22" s="1"/>
      <c r="ABY22" s="1"/>
      <c r="ABZ22" s="1"/>
      <c r="ACA22" s="1"/>
      <c r="ACB22" s="1"/>
      <c r="ACC22" s="1"/>
      <c r="ACD22" s="1"/>
      <c r="ACE22" s="1"/>
      <c r="ACF22" s="1"/>
      <c r="ACG22" s="1"/>
      <c r="ACH22" s="1"/>
      <c r="ACI22" s="1"/>
      <c r="ACJ22" s="1"/>
      <c r="ACK22" s="1"/>
      <c r="ACL22" s="1"/>
      <c r="ACM22" s="1"/>
      <c r="ACN22" s="1"/>
      <c r="ACO22" s="1"/>
      <c r="ACP22" s="1"/>
      <c r="ACQ22" s="1"/>
      <c r="ACR22" s="1"/>
      <c r="ACS22" s="1"/>
      <c r="ACT22" s="1"/>
      <c r="ACU22" s="1"/>
      <c r="ACV22" s="1"/>
      <c r="ACW22" s="1"/>
      <c r="ACX22" s="1"/>
      <c r="ACY22" s="1"/>
      <c r="ACZ22" s="1"/>
      <c r="ADA22" s="1"/>
      <c r="ADB22" s="1"/>
      <c r="ADC22" s="1"/>
      <c r="ADD22" s="1"/>
      <c r="ADE22" s="1"/>
      <c r="ADF22" s="1"/>
      <c r="ADG22" s="1"/>
      <c r="ADH22" s="1"/>
      <c r="ADI22" s="1"/>
      <c r="ADJ22" s="1"/>
      <c r="ADK22" s="1"/>
      <c r="ADL22" s="1"/>
      <c r="ADM22" s="1"/>
      <c r="ADN22" s="1"/>
      <c r="ADO22" s="1"/>
      <c r="ADP22" s="1"/>
      <c r="ADQ22" s="1"/>
      <c r="ADR22" s="1"/>
      <c r="ADS22" s="1"/>
      <c r="ADT22" s="1"/>
      <c r="ADU22" s="1"/>
      <c r="ADV22" s="1"/>
      <c r="ADW22" s="1"/>
      <c r="ADX22" s="1"/>
      <c r="ADY22" s="1"/>
      <c r="ADZ22" s="1"/>
      <c r="AEA22" s="1"/>
      <c r="AEB22" s="1"/>
      <c r="AEC22" s="1"/>
      <c r="AED22" s="1"/>
      <c r="AEE22" s="1"/>
      <c r="AEF22" s="1"/>
      <c r="AEG22" s="1"/>
      <c r="AEH22" s="1"/>
      <c r="AEI22" s="1"/>
      <c r="AEJ22" s="1"/>
      <c r="AEK22" s="1"/>
      <c r="AEL22" s="1"/>
      <c r="AEM22" s="1"/>
      <c r="AEN22" s="1"/>
      <c r="AEO22" s="1"/>
      <c r="AEP22" s="1"/>
      <c r="AEQ22" s="1"/>
      <c r="AER22" s="1"/>
      <c r="AES22" s="1"/>
      <c r="AET22" s="1"/>
      <c r="AEU22" s="1"/>
      <c r="AEV22" s="1"/>
      <c r="AEW22" s="1"/>
      <c r="AEX22" s="1"/>
      <c r="AEY22" s="1"/>
      <c r="AEZ22" s="1"/>
      <c r="AFA22" s="1"/>
      <c r="AFB22" s="1"/>
      <c r="AFC22" s="1"/>
      <c r="AFD22" s="1"/>
      <c r="AFE22" s="1"/>
      <c r="AFF22" s="1"/>
      <c r="AFG22" s="1"/>
      <c r="AFH22" s="1"/>
      <c r="AFI22" s="1"/>
      <c r="AFJ22" s="1"/>
      <c r="AFK22" s="1"/>
      <c r="AFL22" s="1"/>
      <c r="AFM22" s="1"/>
      <c r="AFN22" s="1"/>
      <c r="AFO22" s="1"/>
      <c r="AFP22" s="1"/>
      <c r="AFQ22" s="1"/>
      <c r="AFR22" s="1"/>
      <c r="AFS22" s="1"/>
      <c r="AFT22" s="1"/>
      <c r="AFU22" s="1"/>
      <c r="AFV22" s="1"/>
      <c r="AFW22" s="1"/>
      <c r="AFX22" s="1"/>
      <c r="AFY22" s="1"/>
      <c r="AFZ22" s="1"/>
      <c r="AGA22" s="1"/>
      <c r="AGB22" s="1"/>
      <c r="AGC22" s="1"/>
      <c r="AGD22" s="1"/>
      <c r="AGE22" s="1"/>
      <c r="AGF22" s="1"/>
      <c r="AGG22" s="1"/>
      <c r="AGH22" s="1"/>
      <c r="AGI22" s="1"/>
      <c r="AGJ22" s="1"/>
      <c r="AGK22" s="1"/>
      <c r="AGL22" s="1"/>
      <c r="AGM22" s="1"/>
      <c r="AGN22" s="1"/>
      <c r="AGO22" s="1"/>
      <c r="AGP22" s="1"/>
      <c r="AGQ22" s="1"/>
      <c r="AGR22" s="1"/>
      <c r="AGS22" s="1"/>
      <c r="AGT22" s="1"/>
      <c r="AGU22" s="1"/>
      <c r="AGV22" s="1"/>
      <c r="AGW22" s="1"/>
      <c r="AGX22" s="1"/>
      <c r="AGY22" s="1"/>
      <c r="AGZ22" s="1"/>
      <c r="AHA22" s="1"/>
      <c r="AHB22" s="1"/>
      <c r="AHC22" s="1"/>
      <c r="AHD22" s="1"/>
      <c r="AHE22" s="1"/>
      <c r="AHF22" s="1"/>
      <c r="AHG22" s="1"/>
      <c r="AHH22" s="1"/>
      <c r="AHI22" s="1"/>
      <c r="AHJ22" s="1"/>
      <c r="AHK22" s="1"/>
      <c r="AHL22" s="1"/>
      <c r="AHM22" s="1"/>
      <c r="AHN22" s="1"/>
      <c r="AHO22" s="1"/>
      <c r="AHP22" s="1"/>
      <c r="AHQ22" s="1"/>
      <c r="AHR22" s="1"/>
      <c r="AHS22" s="1"/>
      <c r="AHT22" s="1"/>
      <c r="AHU22" s="1"/>
      <c r="AHV22" s="1"/>
      <c r="AHW22" s="1"/>
      <c r="AHX22" s="1"/>
      <c r="AHY22" s="1"/>
      <c r="AHZ22" s="1"/>
      <c r="AIA22" s="1"/>
      <c r="AIB22" s="1"/>
      <c r="AIC22" s="1"/>
      <c r="AID22" s="1"/>
      <c r="AIE22" s="1"/>
      <c r="AIF22" s="1"/>
      <c r="AIG22" s="1"/>
      <c r="AIH22" s="1"/>
      <c r="AII22" s="1"/>
      <c r="AIJ22" s="1"/>
      <c r="AIK22" s="1"/>
      <c r="AIL22" s="1"/>
      <c r="AIM22" s="1"/>
      <c r="AIN22" s="1"/>
      <c r="AIO22" s="1"/>
      <c r="AIP22" s="1"/>
      <c r="AIQ22" s="1"/>
      <c r="AIR22" s="1"/>
      <c r="AIS22" s="1"/>
      <c r="AIT22" s="1"/>
      <c r="AIU22" s="1"/>
      <c r="AIV22" s="1"/>
      <c r="AIW22" s="1"/>
      <c r="AIX22" s="1"/>
      <c r="AIY22" s="1"/>
      <c r="AIZ22" s="1"/>
      <c r="AJA22" s="1"/>
      <c r="AJB22" s="1"/>
      <c r="AJC22" s="1"/>
      <c r="AJD22" s="1"/>
      <c r="AJE22" s="1"/>
      <c r="AJF22" s="1"/>
      <c r="AJG22" s="1"/>
      <c r="AJH22" s="1"/>
      <c r="AJI22" s="1"/>
      <c r="AJJ22" s="1"/>
      <c r="AJK22" s="1"/>
      <c r="AJL22" s="1"/>
      <c r="AJM22" s="1"/>
      <c r="AJN22" s="1"/>
      <c r="AJO22" s="1"/>
      <c r="AJP22" s="1"/>
      <c r="AJQ22" s="1"/>
      <c r="AJR22" s="1"/>
      <c r="AJS22" s="1"/>
      <c r="AJT22" s="1"/>
      <c r="AJU22" s="1"/>
      <c r="AJV22" s="1"/>
      <c r="AJW22" s="1"/>
      <c r="AJX22" s="1"/>
      <c r="AJY22" s="1"/>
      <c r="AJZ22" s="1"/>
      <c r="AKA22" s="1"/>
      <c r="AKB22" s="1"/>
      <c r="AKC22" s="1"/>
      <c r="AKD22" s="1"/>
      <c r="AKE22" s="1"/>
      <c r="AKF22" s="1"/>
      <c r="AKG22" s="1"/>
      <c r="AKH22" s="1"/>
      <c r="AKI22" s="1"/>
      <c r="AKJ22" s="1"/>
      <c r="AKK22" s="1"/>
      <c r="AKL22" s="1"/>
      <c r="AKM22" s="1"/>
      <c r="AKN22" s="1"/>
      <c r="AKO22" s="1"/>
      <c r="AKP22" s="1"/>
      <c r="AKQ22" s="1"/>
      <c r="AKR22" s="1"/>
      <c r="AKS22" s="1"/>
      <c r="AKT22" s="1"/>
      <c r="AKU22" s="1"/>
      <c r="AKV22" s="1"/>
      <c r="AKW22" s="1"/>
      <c r="AKX22" s="1"/>
      <c r="AKY22" s="1"/>
      <c r="AKZ22" s="1"/>
      <c r="ALA22" s="1"/>
      <c r="ALB22" s="1"/>
      <c r="ALC22" s="1"/>
      <c r="ALD22" s="1"/>
      <c r="ALE22" s="1"/>
      <c r="ALF22" s="1"/>
      <c r="ALG22" s="1"/>
      <c r="ALH22" s="1"/>
      <c r="ALI22" s="1"/>
      <c r="ALJ22" s="1"/>
      <c r="ALK22" s="1"/>
      <c r="ALL22" s="1"/>
      <c r="ALM22" s="1"/>
      <c r="ALN22" s="1"/>
      <c r="ALO22" s="1"/>
      <c r="ALP22" s="1"/>
      <c r="ALQ22" s="1"/>
      <c r="ALR22" s="1"/>
      <c r="ALS22" s="1"/>
      <c r="ALT22" s="1"/>
    </row>
    <row r="23" spans="1:1008" x14ac:dyDescent="0.25">
      <c r="A23" s="102"/>
      <c r="B23" s="3" t="s">
        <v>33</v>
      </c>
      <c r="C23" s="40">
        <v>200745491931.254</v>
      </c>
      <c r="D23" s="41">
        <v>2991966826.0526199</v>
      </c>
      <c r="E23" s="41">
        <v>15569718769.6861</v>
      </c>
      <c r="F23" s="41">
        <v>19311232424.75</v>
      </c>
      <c r="G23" s="41">
        <v>3109924225</v>
      </c>
      <c r="H23" s="41">
        <v>19191130132.152699</v>
      </c>
      <c r="I23" s="41">
        <v>20929678514.84</v>
      </c>
      <c r="J23" s="41">
        <v>15993785454.620001</v>
      </c>
      <c r="K23" s="41">
        <v>19715290162.7584</v>
      </c>
      <c r="L23" s="41">
        <v>1658509396.1400001</v>
      </c>
      <c r="M23" s="41">
        <v>6297733295.4799995</v>
      </c>
      <c r="N23" s="41">
        <v>1182643404.1300001</v>
      </c>
      <c r="O23" s="41">
        <v>16005117231.799999</v>
      </c>
      <c r="P23" s="41">
        <v>24572494643.333801</v>
      </c>
      <c r="Q23" s="41">
        <v>4433118920.6503201</v>
      </c>
      <c r="R23" s="41"/>
      <c r="S23" s="104"/>
      <c r="T23" s="41">
        <v>170962343401.39401</v>
      </c>
      <c r="U23" s="41">
        <v>2899035235.3999996</v>
      </c>
      <c r="V23" s="41"/>
      <c r="W23" s="42">
        <v>2899035235.3999996</v>
      </c>
      <c r="X23" s="41">
        <v>26884113294.459999</v>
      </c>
      <c r="Y23" s="106"/>
      <c r="Z23" s="41">
        <v>26884113294.459999</v>
      </c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/>
      <c r="IY23" s="1"/>
      <c r="IZ23" s="1"/>
      <c r="JA23" s="1"/>
      <c r="JB23" s="1"/>
      <c r="JC23" s="1"/>
      <c r="JD23" s="1"/>
      <c r="JE23" s="1"/>
      <c r="JF23" s="1"/>
      <c r="JG23" s="1"/>
      <c r="JH23" s="1"/>
      <c r="JI23" s="1"/>
      <c r="JJ23" s="1"/>
      <c r="JK23" s="1"/>
      <c r="JL23" s="1"/>
      <c r="JM23" s="1"/>
      <c r="JN23" s="1"/>
      <c r="JO23" s="1"/>
      <c r="JP23" s="1"/>
      <c r="JQ23" s="1"/>
      <c r="JR23" s="1"/>
      <c r="JS23" s="1"/>
      <c r="JT23" s="1"/>
      <c r="JU23" s="1"/>
      <c r="JV23" s="1"/>
      <c r="JW23" s="1"/>
      <c r="JX23" s="1"/>
      <c r="JY23" s="1"/>
      <c r="JZ23" s="1"/>
      <c r="KA23" s="1"/>
      <c r="KB23" s="1"/>
      <c r="KC23" s="1"/>
      <c r="KD23" s="1"/>
      <c r="KE23" s="1"/>
      <c r="KF23" s="1"/>
      <c r="KG23" s="1"/>
      <c r="KH23" s="1"/>
      <c r="KI23" s="1"/>
      <c r="KJ23" s="1"/>
      <c r="KK23" s="1"/>
      <c r="KL23" s="1"/>
      <c r="KM23" s="1"/>
      <c r="KN23" s="1"/>
      <c r="KO23" s="1"/>
      <c r="KP23" s="1"/>
      <c r="KQ23" s="1"/>
      <c r="KR23" s="1"/>
      <c r="KS23" s="1"/>
      <c r="KT23" s="1"/>
      <c r="KU23" s="1"/>
      <c r="KV23" s="1"/>
      <c r="KW23" s="1"/>
      <c r="KX23" s="1"/>
      <c r="KY23" s="1"/>
      <c r="KZ23" s="1"/>
      <c r="LA23" s="1"/>
      <c r="LB23" s="1"/>
      <c r="LC23" s="1"/>
      <c r="LD23" s="1"/>
      <c r="LE23" s="1"/>
      <c r="LF23" s="1"/>
      <c r="LG23" s="1"/>
      <c r="LH23" s="1"/>
      <c r="LI23" s="1"/>
      <c r="LJ23" s="1"/>
      <c r="LK23" s="1"/>
      <c r="LL23" s="1"/>
      <c r="LM23" s="1"/>
      <c r="LN23" s="1"/>
      <c r="LO23" s="1"/>
      <c r="LP23" s="1"/>
      <c r="LQ23" s="1"/>
      <c r="LR23" s="1"/>
      <c r="LS23" s="1"/>
      <c r="LT23" s="1"/>
      <c r="LU23" s="1"/>
      <c r="LV23" s="1"/>
      <c r="LW23" s="1"/>
      <c r="LX23" s="1"/>
      <c r="LY23" s="1"/>
      <c r="LZ23" s="1"/>
      <c r="MA23" s="1"/>
      <c r="MB23" s="1"/>
      <c r="MC23" s="1"/>
      <c r="MD23" s="1"/>
      <c r="ME23" s="1"/>
      <c r="MF23" s="1"/>
      <c r="MG23" s="1"/>
      <c r="MH23" s="1"/>
      <c r="MI23" s="1"/>
      <c r="MJ23" s="1"/>
      <c r="MK23" s="1"/>
      <c r="ML23" s="1"/>
      <c r="MM23" s="1"/>
      <c r="MN23" s="1"/>
      <c r="MO23" s="1"/>
      <c r="MP23" s="1"/>
      <c r="MQ23" s="1"/>
      <c r="MR23" s="1"/>
      <c r="MS23" s="1"/>
      <c r="MT23" s="1"/>
      <c r="MU23" s="1"/>
      <c r="MV23" s="1"/>
      <c r="MW23" s="1"/>
      <c r="MX23" s="1"/>
      <c r="MY23" s="1"/>
      <c r="MZ23" s="1"/>
      <c r="NA23" s="1"/>
      <c r="NB23" s="1"/>
      <c r="NC23" s="1"/>
      <c r="ND23" s="1"/>
      <c r="NE23" s="1"/>
      <c r="NF23" s="1"/>
      <c r="NG23" s="1"/>
      <c r="NH23" s="1"/>
      <c r="NI23" s="1"/>
      <c r="NJ23" s="1"/>
      <c r="NK23" s="1"/>
      <c r="NL23" s="1"/>
      <c r="NM23" s="1"/>
      <c r="NN23" s="1"/>
      <c r="NO23" s="1"/>
      <c r="NP23" s="1"/>
      <c r="NQ23" s="1"/>
      <c r="NR23" s="1"/>
      <c r="NS23" s="1"/>
      <c r="NT23" s="1"/>
      <c r="NU23" s="1"/>
      <c r="NV23" s="1"/>
      <c r="NW23" s="1"/>
      <c r="NX23" s="1"/>
      <c r="NY23" s="1"/>
      <c r="NZ23" s="1"/>
      <c r="OA23" s="1"/>
      <c r="OB23" s="1"/>
      <c r="OC23" s="1"/>
      <c r="OD23" s="1"/>
      <c r="OE23" s="1"/>
      <c r="OF23" s="1"/>
      <c r="OG23" s="1"/>
      <c r="OH23" s="1"/>
      <c r="OI23" s="1"/>
      <c r="OJ23" s="1"/>
      <c r="OK23" s="1"/>
      <c r="OL23" s="1"/>
      <c r="OM23" s="1"/>
      <c r="ON23" s="1"/>
      <c r="OO23" s="1"/>
      <c r="OP23" s="1"/>
      <c r="OQ23" s="1"/>
      <c r="OR23" s="1"/>
      <c r="OS23" s="1"/>
      <c r="OT23" s="1"/>
      <c r="OU23" s="1"/>
      <c r="OV23" s="1"/>
      <c r="OW23" s="1"/>
      <c r="OX23" s="1"/>
      <c r="OY23" s="1"/>
      <c r="OZ23" s="1"/>
      <c r="PA23" s="1"/>
      <c r="PB23" s="1"/>
      <c r="PC23" s="1"/>
      <c r="PD23" s="1"/>
      <c r="PE23" s="1"/>
      <c r="PF23" s="1"/>
      <c r="PG23" s="1"/>
      <c r="PH23" s="1"/>
      <c r="PI23" s="1"/>
      <c r="PJ23" s="1"/>
      <c r="PK23" s="1"/>
      <c r="PL23" s="1"/>
      <c r="PM23" s="1"/>
      <c r="PN23" s="1"/>
      <c r="PO23" s="1"/>
      <c r="PP23" s="1"/>
      <c r="PQ23" s="1"/>
      <c r="PR23" s="1"/>
      <c r="PS23" s="1"/>
      <c r="PT23" s="1"/>
      <c r="PU23" s="1"/>
      <c r="PV23" s="1"/>
      <c r="PW23" s="1"/>
      <c r="PX23" s="1"/>
      <c r="PY23" s="1"/>
      <c r="PZ23" s="1"/>
      <c r="QA23" s="1"/>
      <c r="QB23" s="1"/>
      <c r="QC23" s="1"/>
      <c r="QD23" s="1"/>
      <c r="QE23" s="1"/>
      <c r="QF23" s="1"/>
      <c r="QG23" s="1"/>
      <c r="QH23" s="1"/>
      <c r="QI23" s="1"/>
      <c r="QJ23" s="1"/>
      <c r="QK23" s="1"/>
      <c r="QL23" s="1"/>
      <c r="QM23" s="1"/>
      <c r="QN23" s="1"/>
      <c r="QO23" s="1"/>
      <c r="QP23" s="1"/>
      <c r="QQ23" s="1"/>
      <c r="QR23" s="1"/>
      <c r="QS23" s="1"/>
      <c r="QT23" s="1"/>
      <c r="QU23" s="1"/>
      <c r="QV23" s="1"/>
      <c r="QW23" s="1"/>
      <c r="QX23" s="1"/>
      <c r="QY23" s="1"/>
      <c r="QZ23" s="1"/>
      <c r="RA23" s="1"/>
      <c r="RB23" s="1"/>
      <c r="RC23" s="1"/>
      <c r="RD23" s="1"/>
      <c r="RE23" s="1"/>
      <c r="RF23" s="1"/>
      <c r="RG23" s="1"/>
      <c r="RH23" s="1"/>
      <c r="RI23" s="1"/>
      <c r="RJ23" s="1"/>
      <c r="RK23" s="1"/>
      <c r="RL23" s="1"/>
      <c r="RM23" s="1"/>
      <c r="RN23" s="1"/>
      <c r="RO23" s="1"/>
      <c r="RP23" s="1"/>
      <c r="RQ23" s="1"/>
      <c r="RR23" s="1"/>
      <c r="RS23" s="1"/>
      <c r="RT23" s="1"/>
      <c r="RU23" s="1"/>
      <c r="RV23" s="1"/>
      <c r="RW23" s="1"/>
      <c r="RX23" s="1"/>
      <c r="RY23" s="1"/>
      <c r="RZ23" s="1"/>
      <c r="SA23" s="1"/>
      <c r="SB23" s="1"/>
      <c r="SC23" s="1"/>
      <c r="SD23" s="1"/>
      <c r="SE23" s="1"/>
      <c r="SF23" s="1"/>
      <c r="SG23" s="1"/>
      <c r="SH23" s="1"/>
      <c r="SI23" s="1"/>
      <c r="SJ23" s="1"/>
      <c r="SK23" s="1"/>
      <c r="SL23" s="1"/>
      <c r="SM23" s="1"/>
      <c r="SN23" s="1"/>
      <c r="SO23" s="1"/>
      <c r="SP23" s="1"/>
      <c r="SQ23" s="1"/>
      <c r="SR23" s="1"/>
      <c r="SS23" s="1"/>
      <c r="ST23" s="1"/>
      <c r="SU23" s="1"/>
      <c r="SV23" s="1"/>
      <c r="SW23" s="1"/>
      <c r="SX23" s="1"/>
      <c r="SY23" s="1"/>
      <c r="SZ23" s="1"/>
      <c r="TA23" s="1"/>
      <c r="TB23" s="1"/>
      <c r="TC23" s="1"/>
      <c r="TD23" s="1"/>
      <c r="TE23" s="1"/>
      <c r="TF23" s="1"/>
      <c r="TG23" s="1"/>
      <c r="TH23" s="1"/>
      <c r="TI23" s="1"/>
      <c r="TJ23" s="1"/>
      <c r="TK23" s="1"/>
      <c r="TL23" s="1"/>
      <c r="TM23" s="1"/>
      <c r="TN23" s="1"/>
      <c r="TO23" s="1"/>
      <c r="TP23" s="1"/>
      <c r="TQ23" s="1"/>
      <c r="TR23" s="1"/>
      <c r="TS23" s="1"/>
      <c r="TT23" s="1"/>
      <c r="TU23" s="1"/>
      <c r="TV23" s="1"/>
      <c r="TW23" s="1"/>
      <c r="TX23" s="1"/>
      <c r="TY23" s="1"/>
      <c r="TZ23" s="1"/>
      <c r="UA23" s="1"/>
      <c r="UB23" s="1"/>
      <c r="UC23" s="1"/>
      <c r="UD23" s="1"/>
      <c r="UE23" s="1"/>
      <c r="UF23" s="1"/>
      <c r="UG23" s="1"/>
      <c r="UH23" s="1"/>
      <c r="UI23" s="1"/>
      <c r="UJ23" s="1"/>
      <c r="UK23" s="1"/>
      <c r="UL23" s="1"/>
      <c r="UM23" s="1"/>
      <c r="UN23" s="1"/>
      <c r="UO23" s="1"/>
      <c r="UP23" s="1"/>
      <c r="UQ23" s="1"/>
      <c r="UR23" s="1"/>
      <c r="US23" s="1"/>
      <c r="UT23" s="1"/>
      <c r="UU23" s="1"/>
      <c r="UV23" s="1"/>
      <c r="UW23" s="1"/>
      <c r="UX23" s="1"/>
      <c r="UY23" s="1"/>
      <c r="UZ23" s="1"/>
      <c r="VA23" s="1"/>
      <c r="VB23" s="1"/>
      <c r="VC23" s="1"/>
      <c r="VD23" s="1"/>
      <c r="VE23" s="1"/>
      <c r="VF23" s="1"/>
      <c r="VG23" s="1"/>
      <c r="VH23" s="1"/>
      <c r="VI23" s="1"/>
      <c r="VJ23" s="1"/>
      <c r="VK23" s="1"/>
      <c r="VL23" s="1"/>
      <c r="VM23" s="1"/>
      <c r="VN23" s="1"/>
      <c r="VO23" s="1"/>
      <c r="VP23" s="1"/>
      <c r="VQ23" s="1"/>
      <c r="VR23" s="1"/>
      <c r="VS23" s="1"/>
      <c r="VT23" s="1"/>
      <c r="VU23" s="1"/>
      <c r="VV23" s="1"/>
      <c r="VW23" s="1"/>
      <c r="VX23" s="1"/>
      <c r="VY23" s="1"/>
      <c r="VZ23" s="1"/>
      <c r="WA23" s="1"/>
      <c r="WB23" s="1"/>
      <c r="WC23" s="1"/>
      <c r="WD23" s="1"/>
      <c r="WE23" s="1"/>
      <c r="WF23" s="1"/>
      <c r="WG23" s="1"/>
      <c r="WH23" s="1"/>
      <c r="WI23" s="1"/>
      <c r="WJ23" s="1"/>
      <c r="WK23" s="1"/>
      <c r="WL23" s="1"/>
      <c r="WM23" s="1"/>
      <c r="WN23" s="1"/>
      <c r="WO23" s="1"/>
      <c r="WP23" s="1"/>
      <c r="WQ23" s="1"/>
      <c r="WR23" s="1"/>
      <c r="WS23" s="1"/>
      <c r="WT23" s="1"/>
      <c r="WU23" s="1"/>
      <c r="WV23" s="1"/>
      <c r="WW23" s="1"/>
      <c r="WX23" s="1"/>
      <c r="WY23" s="1"/>
      <c r="WZ23" s="1"/>
      <c r="XA23" s="1"/>
      <c r="XB23" s="1"/>
      <c r="XC23" s="1"/>
      <c r="XD23" s="1"/>
      <c r="XE23" s="1"/>
      <c r="XF23" s="1"/>
      <c r="XG23" s="1"/>
      <c r="XH23" s="1"/>
      <c r="XI23" s="1"/>
      <c r="XJ23" s="1"/>
      <c r="XK23" s="1"/>
      <c r="XL23" s="1"/>
      <c r="XM23" s="1"/>
      <c r="XN23" s="1"/>
      <c r="XO23" s="1"/>
      <c r="XP23" s="1"/>
      <c r="XQ23" s="1"/>
      <c r="XR23" s="1"/>
      <c r="XS23" s="1"/>
      <c r="XT23" s="1"/>
      <c r="XU23" s="1"/>
      <c r="XV23" s="1"/>
      <c r="XW23" s="1"/>
      <c r="XX23" s="1"/>
      <c r="XY23" s="1"/>
      <c r="XZ23" s="1"/>
      <c r="YA23" s="1"/>
      <c r="YB23" s="1"/>
      <c r="YC23" s="1"/>
      <c r="YD23" s="1"/>
      <c r="YE23" s="1"/>
      <c r="YF23" s="1"/>
      <c r="YG23" s="1"/>
      <c r="YH23" s="1"/>
      <c r="YI23" s="1"/>
      <c r="YJ23" s="1"/>
      <c r="YK23" s="1"/>
      <c r="YL23" s="1"/>
      <c r="YM23" s="1"/>
      <c r="YN23" s="1"/>
      <c r="YO23" s="1"/>
      <c r="YP23" s="1"/>
      <c r="YQ23" s="1"/>
      <c r="YR23" s="1"/>
      <c r="YS23" s="1"/>
      <c r="YT23" s="1"/>
      <c r="YU23" s="1"/>
      <c r="YV23" s="1"/>
      <c r="YW23" s="1"/>
      <c r="YX23" s="1"/>
      <c r="YY23" s="1"/>
      <c r="YZ23" s="1"/>
      <c r="ZA23" s="1"/>
      <c r="ZB23" s="1"/>
      <c r="ZC23" s="1"/>
      <c r="ZD23" s="1"/>
      <c r="ZE23" s="1"/>
      <c r="ZF23" s="1"/>
      <c r="ZG23" s="1"/>
      <c r="ZH23" s="1"/>
      <c r="ZI23" s="1"/>
      <c r="ZJ23" s="1"/>
      <c r="ZK23" s="1"/>
      <c r="ZL23" s="1"/>
      <c r="ZM23" s="1"/>
      <c r="ZN23" s="1"/>
      <c r="ZO23" s="1"/>
      <c r="ZP23" s="1"/>
      <c r="ZQ23" s="1"/>
      <c r="ZR23" s="1"/>
      <c r="ZS23" s="1"/>
      <c r="ZT23" s="1"/>
      <c r="ZU23" s="1"/>
      <c r="ZV23" s="1"/>
      <c r="ZW23" s="1"/>
      <c r="ZX23" s="1"/>
      <c r="ZY23" s="1"/>
      <c r="ZZ23" s="1"/>
      <c r="AAA23" s="1"/>
      <c r="AAB23" s="1"/>
      <c r="AAC23" s="1"/>
      <c r="AAD23" s="1"/>
      <c r="AAE23" s="1"/>
      <c r="AAF23" s="1"/>
      <c r="AAG23" s="1"/>
      <c r="AAH23" s="1"/>
      <c r="AAI23" s="1"/>
      <c r="AAJ23" s="1"/>
      <c r="AAK23" s="1"/>
      <c r="AAL23" s="1"/>
      <c r="AAM23" s="1"/>
      <c r="AAN23" s="1"/>
      <c r="AAO23" s="1"/>
      <c r="AAP23" s="1"/>
      <c r="AAQ23" s="1"/>
      <c r="AAR23" s="1"/>
      <c r="AAS23" s="1"/>
      <c r="AAT23" s="1"/>
      <c r="AAU23" s="1"/>
      <c r="AAV23" s="1"/>
      <c r="AAW23" s="1"/>
      <c r="AAX23" s="1"/>
      <c r="AAY23" s="1"/>
      <c r="AAZ23" s="1"/>
      <c r="ABA23" s="1"/>
      <c r="ABB23" s="1"/>
      <c r="ABC23" s="1"/>
      <c r="ABD23" s="1"/>
      <c r="ABE23" s="1"/>
      <c r="ABF23" s="1"/>
      <c r="ABG23" s="1"/>
      <c r="ABH23" s="1"/>
      <c r="ABI23" s="1"/>
      <c r="ABJ23" s="1"/>
      <c r="ABK23" s="1"/>
      <c r="ABL23" s="1"/>
      <c r="ABM23" s="1"/>
      <c r="ABN23" s="1"/>
      <c r="ABO23" s="1"/>
      <c r="ABP23" s="1"/>
      <c r="ABQ23" s="1"/>
      <c r="ABR23" s="1"/>
      <c r="ABS23" s="1"/>
      <c r="ABT23" s="1"/>
      <c r="ABU23" s="1"/>
      <c r="ABV23" s="1"/>
      <c r="ABW23" s="1"/>
      <c r="ABX23" s="1"/>
      <c r="ABY23" s="1"/>
      <c r="ABZ23" s="1"/>
      <c r="ACA23" s="1"/>
      <c r="ACB23" s="1"/>
      <c r="ACC23" s="1"/>
      <c r="ACD23" s="1"/>
      <c r="ACE23" s="1"/>
      <c r="ACF23" s="1"/>
      <c r="ACG23" s="1"/>
      <c r="ACH23" s="1"/>
      <c r="ACI23" s="1"/>
      <c r="ACJ23" s="1"/>
      <c r="ACK23" s="1"/>
      <c r="ACL23" s="1"/>
      <c r="ACM23" s="1"/>
      <c r="ACN23" s="1"/>
      <c r="ACO23" s="1"/>
      <c r="ACP23" s="1"/>
      <c r="ACQ23" s="1"/>
      <c r="ACR23" s="1"/>
      <c r="ACS23" s="1"/>
      <c r="ACT23" s="1"/>
      <c r="ACU23" s="1"/>
      <c r="ACV23" s="1"/>
      <c r="ACW23" s="1"/>
      <c r="ACX23" s="1"/>
      <c r="ACY23" s="1"/>
      <c r="ACZ23" s="1"/>
      <c r="ADA23" s="1"/>
      <c r="ADB23" s="1"/>
      <c r="ADC23" s="1"/>
      <c r="ADD23" s="1"/>
      <c r="ADE23" s="1"/>
      <c r="ADF23" s="1"/>
      <c r="ADG23" s="1"/>
      <c r="ADH23" s="1"/>
      <c r="ADI23" s="1"/>
      <c r="ADJ23" s="1"/>
      <c r="ADK23" s="1"/>
      <c r="ADL23" s="1"/>
      <c r="ADM23" s="1"/>
      <c r="ADN23" s="1"/>
      <c r="ADO23" s="1"/>
      <c r="ADP23" s="1"/>
      <c r="ADQ23" s="1"/>
      <c r="ADR23" s="1"/>
      <c r="ADS23" s="1"/>
      <c r="ADT23" s="1"/>
      <c r="ADU23" s="1"/>
      <c r="ADV23" s="1"/>
      <c r="ADW23" s="1"/>
      <c r="ADX23" s="1"/>
      <c r="ADY23" s="1"/>
      <c r="ADZ23" s="1"/>
      <c r="AEA23" s="1"/>
      <c r="AEB23" s="1"/>
      <c r="AEC23" s="1"/>
      <c r="AED23" s="1"/>
      <c r="AEE23" s="1"/>
      <c r="AEF23" s="1"/>
      <c r="AEG23" s="1"/>
      <c r="AEH23" s="1"/>
      <c r="AEI23" s="1"/>
      <c r="AEJ23" s="1"/>
      <c r="AEK23" s="1"/>
      <c r="AEL23" s="1"/>
      <c r="AEM23" s="1"/>
      <c r="AEN23" s="1"/>
      <c r="AEO23" s="1"/>
      <c r="AEP23" s="1"/>
      <c r="AEQ23" s="1"/>
      <c r="AER23" s="1"/>
      <c r="AES23" s="1"/>
      <c r="AET23" s="1"/>
      <c r="AEU23" s="1"/>
      <c r="AEV23" s="1"/>
      <c r="AEW23" s="1"/>
      <c r="AEX23" s="1"/>
      <c r="AEY23" s="1"/>
      <c r="AEZ23" s="1"/>
      <c r="AFA23" s="1"/>
      <c r="AFB23" s="1"/>
      <c r="AFC23" s="1"/>
      <c r="AFD23" s="1"/>
      <c r="AFE23" s="1"/>
      <c r="AFF23" s="1"/>
      <c r="AFG23" s="1"/>
      <c r="AFH23" s="1"/>
      <c r="AFI23" s="1"/>
      <c r="AFJ23" s="1"/>
      <c r="AFK23" s="1"/>
      <c r="AFL23" s="1"/>
      <c r="AFM23" s="1"/>
      <c r="AFN23" s="1"/>
      <c r="AFO23" s="1"/>
      <c r="AFP23" s="1"/>
      <c r="AFQ23" s="1"/>
      <c r="AFR23" s="1"/>
      <c r="AFS23" s="1"/>
      <c r="AFT23" s="1"/>
      <c r="AFU23" s="1"/>
      <c r="AFV23" s="1"/>
      <c r="AFW23" s="1"/>
      <c r="AFX23" s="1"/>
      <c r="AFY23" s="1"/>
      <c r="AFZ23" s="1"/>
      <c r="AGA23" s="1"/>
      <c r="AGB23" s="1"/>
      <c r="AGC23" s="1"/>
      <c r="AGD23" s="1"/>
      <c r="AGE23" s="1"/>
      <c r="AGF23" s="1"/>
      <c r="AGG23" s="1"/>
      <c r="AGH23" s="1"/>
      <c r="AGI23" s="1"/>
      <c r="AGJ23" s="1"/>
      <c r="AGK23" s="1"/>
      <c r="AGL23" s="1"/>
      <c r="AGM23" s="1"/>
      <c r="AGN23" s="1"/>
      <c r="AGO23" s="1"/>
      <c r="AGP23" s="1"/>
      <c r="AGQ23" s="1"/>
      <c r="AGR23" s="1"/>
      <c r="AGS23" s="1"/>
      <c r="AGT23" s="1"/>
      <c r="AGU23" s="1"/>
      <c r="AGV23" s="1"/>
      <c r="AGW23" s="1"/>
      <c r="AGX23" s="1"/>
      <c r="AGY23" s="1"/>
      <c r="AGZ23" s="1"/>
      <c r="AHA23" s="1"/>
      <c r="AHB23" s="1"/>
      <c r="AHC23" s="1"/>
      <c r="AHD23" s="1"/>
      <c r="AHE23" s="1"/>
      <c r="AHF23" s="1"/>
      <c r="AHG23" s="1"/>
      <c r="AHH23" s="1"/>
      <c r="AHI23" s="1"/>
      <c r="AHJ23" s="1"/>
      <c r="AHK23" s="1"/>
      <c r="AHL23" s="1"/>
      <c r="AHM23" s="1"/>
      <c r="AHN23" s="1"/>
      <c r="AHO23" s="1"/>
      <c r="AHP23" s="1"/>
      <c r="AHQ23" s="1"/>
      <c r="AHR23" s="1"/>
      <c r="AHS23" s="1"/>
      <c r="AHT23" s="1"/>
      <c r="AHU23" s="1"/>
      <c r="AHV23" s="1"/>
      <c r="AHW23" s="1"/>
      <c r="AHX23" s="1"/>
      <c r="AHY23" s="1"/>
      <c r="AHZ23" s="1"/>
      <c r="AIA23" s="1"/>
      <c r="AIB23" s="1"/>
      <c r="AIC23" s="1"/>
      <c r="AID23" s="1"/>
      <c r="AIE23" s="1"/>
      <c r="AIF23" s="1"/>
      <c r="AIG23" s="1"/>
      <c r="AIH23" s="1"/>
      <c r="AII23" s="1"/>
      <c r="AIJ23" s="1"/>
      <c r="AIK23" s="1"/>
      <c r="AIL23" s="1"/>
      <c r="AIM23" s="1"/>
      <c r="AIN23" s="1"/>
      <c r="AIO23" s="1"/>
      <c r="AIP23" s="1"/>
      <c r="AIQ23" s="1"/>
      <c r="AIR23" s="1"/>
      <c r="AIS23" s="1"/>
      <c r="AIT23" s="1"/>
      <c r="AIU23" s="1"/>
      <c r="AIV23" s="1"/>
      <c r="AIW23" s="1"/>
      <c r="AIX23" s="1"/>
      <c r="AIY23" s="1"/>
      <c r="AIZ23" s="1"/>
      <c r="AJA23" s="1"/>
      <c r="AJB23" s="1"/>
      <c r="AJC23" s="1"/>
      <c r="AJD23" s="1"/>
      <c r="AJE23" s="1"/>
      <c r="AJF23" s="1"/>
      <c r="AJG23" s="1"/>
      <c r="AJH23" s="1"/>
      <c r="AJI23" s="1"/>
      <c r="AJJ23" s="1"/>
      <c r="AJK23" s="1"/>
      <c r="AJL23" s="1"/>
      <c r="AJM23" s="1"/>
      <c r="AJN23" s="1"/>
      <c r="AJO23" s="1"/>
      <c r="AJP23" s="1"/>
      <c r="AJQ23" s="1"/>
      <c r="AJR23" s="1"/>
      <c r="AJS23" s="1"/>
      <c r="AJT23" s="1"/>
      <c r="AJU23" s="1"/>
      <c r="AJV23" s="1"/>
      <c r="AJW23" s="1"/>
      <c r="AJX23" s="1"/>
      <c r="AJY23" s="1"/>
      <c r="AJZ23" s="1"/>
      <c r="AKA23" s="1"/>
      <c r="AKB23" s="1"/>
      <c r="AKC23" s="1"/>
      <c r="AKD23" s="1"/>
      <c r="AKE23" s="1"/>
      <c r="AKF23" s="1"/>
      <c r="AKG23" s="1"/>
      <c r="AKH23" s="1"/>
      <c r="AKI23" s="1"/>
      <c r="AKJ23" s="1"/>
      <c r="AKK23" s="1"/>
      <c r="AKL23" s="1"/>
      <c r="AKM23" s="1"/>
      <c r="AKN23" s="1"/>
      <c r="AKO23" s="1"/>
      <c r="AKP23" s="1"/>
      <c r="AKQ23" s="1"/>
      <c r="AKR23" s="1"/>
      <c r="AKS23" s="1"/>
      <c r="AKT23" s="1"/>
      <c r="AKU23" s="1"/>
      <c r="AKV23" s="1"/>
      <c r="AKW23" s="1"/>
      <c r="AKX23" s="1"/>
      <c r="AKY23" s="1"/>
      <c r="AKZ23" s="1"/>
      <c r="ALA23" s="1"/>
      <c r="ALB23" s="1"/>
      <c r="ALC23" s="1"/>
      <c r="ALD23" s="1"/>
      <c r="ALE23" s="1"/>
      <c r="ALF23" s="1"/>
      <c r="ALG23" s="1"/>
      <c r="ALH23" s="1"/>
      <c r="ALI23" s="1"/>
      <c r="ALJ23" s="1"/>
      <c r="ALK23" s="1"/>
      <c r="ALL23" s="1"/>
      <c r="ALM23" s="1"/>
      <c r="ALN23" s="1"/>
      <c r="ALO23" s="1"/>
      <c r="ALP23" s="1"/>
      <c r="ALQ23" s="1"/>
      <c r="ALR23" s="1"/>
      <c r="ALS23" s="1"/>
      <c r="ALT23" s="1"/>
    </row>
    <row r="24" spans="1:1008" x14ac:dyDescent="0.25">
      <c r="A24" s="102"/>
      <c r="B24" s="3" t="s">
        <v>34</v>
      </c>
      <c r="C24" s="40">
        <v>181326468197.39502</v>
      </c>
      <c r="D24" s="41">
        <v>6761641542.5903301</v>
      </c>
      <c r="E24" s="41">
        <v>13158697242.025101</v>
      </c>
      <c r="F24" s="41">
        <v>13432196531.709999</v>
      </c>
      <c r="G24" s="41">
        <v>6065422667</v>
      </c>
      <c r="H24" s="41">
        <v>12704494414.893999</v>
      </c>
      <c r="I24" s="41">
        <v>13806121413.681999</v>
      </c>
      <c r="J24" s="41">
        <v>10664006140.573601</v>
      </c>
      <c r="K24" s="41">
        <v>9028255213.9500008</v>
      </c>
      <c r="L24" s="41">
        <v>5963498566.3000002</v>
      </c>
      <c r="M24" s="41">
        <v>6917467313.0699997</v>
      </c>
      <c r="N24" s="41">
        <v>6364130665.71</v>
      </c>
      <c r="O24" s="41">
        <v>10765568570.299999</v>
      </c>
      <c r="P24" s="41">
        <v>22961809528.939999</v>
      </c>
      <c r="Q24" s="41">
        <v>7460733081.7700005</v>
      </c>
      <c r="R24" s="41"/>
      <c r="S24" s="104"/>
      <c r="T24" s="41">
        <v>146054042892.51501</v>
      </c>
      <c r="U24" s="41">
        <v>6917723480.9700003</v>
      </c>
      <c r="V24" s="41"/>
      <c r="W24" s="42">
        <v>6917723480.9700003</v>
      </c>
      <c r="X24" s="41">
        <v>28354701823.91</v>
      </c>
      <c r="Y24" s="106"/>
      <c r="Z24" s="41">
        <v>28354701823.91</v>
      </c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/>
      <c r="IY24" s="1"/>
      <c r="IZ24" s="1"/>
      <c r="JA24" s="1"/>
      <c r="JB24" s="1"/>
      <c r="JC24" s="1"/>
      <c r="JD24" s="1"/>
      <c r="JE24" s="1"/>
      <c r="JF24" s="1"/>
      <c r="JG24" s="1"/>
      <c r="JH24" s="1"/>
      <c r="JI24" s="1"/>
      <c r="JJ24" s="1"/>
      <c r="JK24" s="1"/>
      <c r="JL24" s="1"/>
      <c r="JM24" s="1"/>
      <c r="JN24" s="1"/>
      <c r="JO24" s="1"/>
      <c r="JP24" s="1"/>
      <c r="JQ24" s="1"/>
      <c r="JR24" s="1"/>
      <c r="JS24" s="1"/>
      <c r="JT24" s="1"/>
      <c r="JU24" s="1"/>
      <c r="JV24" s="1"/>
      <c r="JW24" s="1"/>
      <c r="JX24" s="1"/>
      <c r="JY24" s="1"/>
      <c r="JZ24" s="1"/>
      <c r="KA24" s="1"/>
      <c r="KB24" s="1"/>
      <c r="KC24" s="1"/>
      <c r="KD24" s="1"/>
      <c r="KE24" s="1"/>
      <c r="KF24" s="1"/>
      <c r="KG24" s="1"/>
      <c r="KH24" s="1"/>
      <c r="KI24" s="1"/>
      <c r="KJ24" s="1"/>
      <c r="KK24" s="1"/>
      <c r="KL24" s="1"/>
      <c r="KM24" s="1"/>
      <c r="KN24" s="1"/>
      <c r="KO24" s="1"/>
      <c r="KP24" s="1"/>
      <c r="KQ24" s="1"/>
      <c r="KR24" s="1"/>
      <c r="KS24" s="1"/>
      <c r="KT24" s="1"/>
      <c r="KU24" s="1"/>
      <c r="KV24" s="1"/>
      <c r="KW24" s="1"/>
      <c r="KX24" s="1"/>
      <c r="KY24" s="1"/>
      <c r="KZ24" s="1"/>
      <c r="LA24" s="1"/>
      <c r="LB24" s="1"/>
      <c r="LC24" s="1"/>
      <c r="LD24" s="1"/>
      <c r="LE24" s="1"/>
      <c r="LF24" s="1"/>
      <c r="LG24" s="1"/>
      <c r="LH24" s="1"/>
      <c r="LI24" s="1"/>
      <c r="LJ24" s="1"/>
      <c r="LK24" s="1"/>
      <c r="LL24" s="1"/>
      <c r="LM24" s="1"/>
      <c r="LN24" s="1"/>
      <c r="LO24" s="1"/>
      <c r="LP24" s="1"/>
      <c r="LQ24" s="1"/>
      <c r="LR24" s="1"/>
      <c r="LS24" s="1"/>
      <c r="LT24" s="1"/>
      <c r="LU24" s="1"/>
      <c r="LV24" s="1"/>
      <c r="LW24" s="1"/>
      <c r="LX24" s="1"/>
      <c r="LY24" s="1"/>
      <c r="LZ24" s="1"/>
      <c r="MA24" s="1"/>
      <c r="MB24" s="1"/>
      <c r="MC24" s="1"/>
      <c r="MD24" s="1"/>
      <c r="ME24" s="1"/>
      <c r="MF24" s="1"/>
      <c r="MG24" s="1"/>
      <c r="MH24" s="1"/>
      <c r="MI24" s="1"/>
      <c r="MJ24" s="1"/>
      <c r="MK24" s="1"/>
      <c r="ML24" s="1"/>
      <c r="MM24" s="1"/>
      <c r="MN24" s="1"/>
      <c r="MO24" s="1"/>
      <c r="MP24" s="1"/>
      <c r="MQ24" s="1"/>
      <c r="MR24" s="1"/>
      <c r="MS24" s="1"/>
      <c r="MT24" s="1"/>
      <c r="MU24" s="1"/>
      <c r="MV24" s="1"/>
      <c r="MW24" s="1"/>
      <c r="MX24" s="1"/>
      <c r="MY24" s="1"/>
      <c r="MZ24" s="1"/>
      <c r="NA24" s="1"/>
      <c r="NB24" s="1"/>
      <c r="NC24" s="1"/>
      <c r="ND24" s="1"/>
      <c r="NE24" s="1"/>
      <c r="NF24" s="1"/>
      <c r="NG24" s="1"/>
      <c r="NH24" s="1"/>
      <c r="NI24" s="1"/>
      <c r="NJ24" s="1"/>
      <c r="NK24" s="1"/>
      <c r="NL24" s="1"/>
      <c r="NM24" s="1"/>
      <c r="NN24" s="1"/>
      <c r="NO24" s="1"/>
      <c r="NP24" s="1"/>
      <c r="NQ24" s="1"/>
      <c r="NR24" s="1"/>
      <c r="NS24" s="1"/>
      <c r="NT24" s="1"/>
      <c r="NU24" s="1"/>
      <c r="NV24" s="1"/>
      <c r="NW24" s="1"/>
      <c r="NX24" s="1"/>
      <c r="NY24" s="1"/>
      <c r="NZ24" s="1"/>
      <c r="OA24" s="1"/>
      <c r="OB24" s="1"/>
      <c r="OC24" s="1"/>
      <c r="OD24" s="1"/>
      <c r="OE24" s="1"/>
      <c r="OF24" s="1"/>
      <c r="OG24" s="1"/>
      <c r="OH24" s="1"/>
      <c r="OI24" s="1"/>
      <c r="OJ24" s="1"/>
      <c r="OK24" s="1"/>
      <c r="OL24" s="1"/>
      <c r="OM24" s="1"/>
      <c r="ON24" s="1"/>
      <c r="OO24" s="1"/>
      <c r="OP24" s="1"/>
      <c r="OQ24" s="1"/>
      <c r="OR24" s="1"/>
      <c r="OS24" s="1"/>
      <c r="OT24" s="1"/>
      <c r="OU24" s="1"/>
      <c r="OV24" s="1"/>
      <c r="OW24" s="1"/>
      <c r="OX24" s="1"/>
      <c r="OY24" s="1"/>
      <c r="OZ24" s="1"/>
      <c r="PA24" s="1"/>
      <c r="PB24" s="1"/>
      <c r="PC24" s="1"/>
      <c r="PD24" s="1"/>
      <c r="PE24" s="1"/>
      <c r="PF24" s="1"/>
      <c r="PG24" s="1"/>
      <c r="PH24" s="1"/>
      <c r="PI24" s="1"/>
      <c r="PJ24" s="1"/>
      <c r="PK24" s="1"/>
      <c r="PL24" s="1"/>
      <c r="PM24" s="1"/>
      <c r="PN24" s="1"/>
      <c r="PO24" s="1"/>
      <c r="PP24" s="1"/>
      <c r="PQ24" s="1"/>
      <c r="PR24" s="1"/>
      <c r="PS24" s="1"/>
      <c r="PT24" s="1"/>
      <c r="PU24" s="1"/>
      <c r="PV24" s="1"/>
      <c r="PW24" s="1"/>
      <c r="PX24" s="1"/>
      <c r="PY24" s="1"/>
      <c r="PZ24" s="1"/>
      <c r="QA24" s="1"/>
      <c r="QB24" s="1"/>
      <c r="QC24" s="1"/>
      <c r="QD24" s="1"/>
      <c r="QE24" s="1"/>
      <c r="QF24" s="1"/>
      <c r="QG24" s="1"/>
      <c r="QH24" s="1"/>
      <c r="QI24" s="1"/>
      <c r="QJ24" s="1"/>
      <c r="QK24" s="1"/>
      <c r="QL24" s="1"/>
      <c r="QM24" s="1"/>
      <c r="QN24" s="1"/>
      <c r="QO24" s="1"/>
      <c r="QP24" s="1"/>
      <c r="QQ24" s="1"/>
      <c r="QR24" s="1"/>
      <c r="QS24" s="1"/>
      <c r="QT24" s="1"/>
      <c r="QU24" s="1"/>
      <c r="QV24" s="1"/>
      <c r="QW24" s="1"/>
      <c r="QX24" s="1"/>
      <c r="QY24" s="1"/>
      <c r="QZ24" s="1"/>
      <c r="RA24" s="1"/>
      <c r="RB24" s="1"/>
      <c r="RC24" s="1"/>
      <c r="RD24" s="1"/>
      <c r="RE24" s="1"/>
      <c r="RF24" s="1"/>
      <c r="RG24" s="1"/>
      <c r="RH24" s="1"/>
      <c r="RI24" s="1"/>
      <c r="RJ24" s="1"/>
      <c r="RK24" s="1"/>
      <c r="RL24" s="1"/>
      <c r="RM24" s="1"/>
      <c r="RN24" s="1"/>
      <c r="RO24" s="1"/>
      <c r="RP24" s="1"/>
      <c r="RQ24" s="1"/>
      <c r="RR24" s="1"/>
      <c r="RS24" s="1"/>
      <c r="RT24" s="1"/>
      <c r="RU24" s="1"/>
      <c r="RV24" s="1"/>
      <c r="RW24" s="1"/>
      <c r="RX24" s="1"/>
      <c r="RY24" s="1"/>
      <c r="RZ24" s="1"/>
      <c r="SA24" s="1"/>
      <c r="SB24" s="1"/>
      <c r="SC24" s="1"/>
      <c r="SD24" s="1"/>
      <c r="SE24" s="1"/>
      <c r="SF24" s="1"/>
      <c r="SG24" s="1"/>
      <c r="SH24" s="1"/>
      <c r="SI24" s="1"/>
      <c r="SJ24" s="1"/>
      <c r="SK24" s="1"/>
      <c r="SL24" s="1"/>
      <c r="SM24" s="1"/>
      <c r="SN24" s="1"/>
      <c r="SO24" s="1"/>
      <c r="SP24" s="1"/>
      <c r="SQ24" s="1"/>
      <c r="SR24" s="1"/>
      <c r="SS24" s="1"/>
      <c r="ST24" s="1"/>
      <c r="SU24" s="1"/>
      <c r="SV24" s="1"/>
      <c r="SW24" s="1"/>
      <c r="SX24" s="1"/>
      <c r="SY24" s="1"/>
      <c r="SZ24" s="1"/>
      <c r="TA24" s="1"/>
      <c r="TB24" s="1"/>
      <c r="TC24" s="1"/>
      <c r="TD24" s="1"/>
      <c r="TE24" s="1"/>
      <c r="TF24" s="1"/>
      <c r="TG24" s="1"/>
      <c r="TH24" s="1"/>
      <c r="TI24" s="1"/>
      <c r="TJ24" s="1"/>
      <c r="TK24" s="1"/>
      <c r="TL24" s="1"/>
      <c r="TM24" s="1"/>
      <c r="TN24" s="1"/>
      <c r="TO24" s="1"/>
      <c r="TP24" s="1"/>
      <c r="TQ24" s="1"/>
      <c r="TR24" s="1"/>
      <c r="TS24" s="1"/>
      <c r="TT24" s="1"/>
      <c r="TU24" s="1"/>
      <c r="TV24" s="1"/>
      <c r="TW24" s="1"/>
      <c r="TX24" s="1"/>
      <c r="TY24" s="1"/>
      <c r="TZ24" s="1"/>
      <c r="UA24" s="1"/>
      <c r="UB24" s="1"/>
      <c r="UC24" s="1"/>
      <c r="UD24" s="1"/>
      <c r="UE24" s="1"/>
      <c r="UF24" s="1"/>
      <c r="UG24" s="1"/>
      <c r="UH24" s="1"/>
      <c r="UI24" s="1"/>
      <c r="UJ24" s="1"/>
      <c r="UK24" s="1"/>
      <c r="UL24" s="1"/>
      <c r="UM24" s="1"/>
      <c r="UN24" s="1"/>
      <c r="UO24" s="1"/>
      <c r="UP24" s="1"/>
      <c r="UQ24" s="1"/>
      <c r="UR24" s="1"/>
      <c r="US24" s="1"/>
      <c r="UT24" s="1"/>
      <c r="UU24" s="1"/>
      <c r="UV24" s="1"/>
      <c r="UW24" s="1"/>
      <c r="UX24" s="1"/>
      <c r="UY24" s="1"/>
      <c r="UZ24" s="1"/>
      <c r="VA24" s="1"/>
      <c r="VB24" s="1"/>
      <c r="VC24" s="1"/>
      <c r="VD24" s="1"/>
      <c r="VE24" s="1"/>
      <c r="VF24" s="1"/>
      <c r="VG24" s="1"/>
      <c r="VH24" s="1"/>
      <c r="VI24" s="1"/>
      <c r="VJ24" s="1"/>
      <c r="VK24" s="1"/>
      <c r="VL24" s="1"/>
      <c r="VM24" s="1"/>
      <c r="VN24" s="1"/>
      <c r="VO24" s="1"/>
      <c r="VP24" s="1"/>
      <c r="VQ24" s="1"/>
      <c r="VR24" s="1"/>
      <c r="VS24" s="1"/>
      <c r="VT24" s="1"/>
      <c r="VU24" s="1"/>
      <c r="VV24" s="1"/>
      <c r="VW24" s="1"/>
      <c r="VX24" s="1"/>
      <c r="VY24" s="1"/>
      <c r="VZ24" s="1"/>
      <c r="WA24" s="1"/>
      <c r="WB24" s="1"/>
      <c r="WC24" s="1"/>
      <c r="WD24" s="1"/>
      <c r="WE24" s="1"/>
      <c r="WF24" s="1"/>
      <c r="WG24" s="1"/>
      <c r="WH24" s="1"/>
      <c r="WI24" s="1"/>
      <c r="WJ24" s="1"/>
      <c r="WK24" s="1"/>
      <c r="WL24" s="1"/>
      <c r="WM24" s="1"/>
      <c r="WN24" s="1"/>
      <c r="WO24" s="1"/>
      <c r="WP24" s="1"/>
      <c r="WQ24" s="1"/>
      <c r="WR24" s="1"/>
      <c r="WS24" s="1"/>
      <c r="WT24" s="1"/>
      <c r="WU24" s="1"/>
      <c r="WV24" s="1"/>
      <c r="WW24" s="1"/>
      <c r="WX24" s="1"/>
      <c r="WY24" s="1"/>
      <c r="WZ24" s="1"/>
      <c r="XA24" s="1"/>
      <c r="XB24" s="1"/>
      <c r="XC24" s="1"/>
      <c r="XD24" s="1"/>
      <c r="XE24" s="1"/>
      <c r="XF24" s="1"/>
      <c r="XG24" s="1"/>
      <c r="XH24" s="1"/>
      <c r="XI24" s="1"/>
      <c r="XJ24" s="1"/>
      <c r="XK24" s="1"/>
      <c r="XL24" s="1"/>
      <c r="XM24" s="1"/>
      <c r="XN24" s="1"/>
      <c r="XO24" s="1"/>
      <c r="XP24" s="1"/>
      <c r="XQ24" s="1"/>
      <c r="XR24" s="1"/>
      <c r="XS24" s="1"/>
      <c r="XT24" s="1"/>
      <c r="XU24" s="1"/>
      <c r="XV24" s="1"/>
      <c r="XW24" s="1"/>
      <c r="XX24" s="1"/>
      <c r="XY24" s="1"/>
      <c r="XZ24" s="1"/>
      <c r="YA24" s="1"/>
      <c r="YB24" s="1"/>
      <c r="YC24" s="1"/>
      <c r="YD24" s="1"/>
      <c r="YE24" s="1"/>
      <c r="YF24" s="1"/>
      <c r="YG24" s="1"/>
      <c r="YH24" s="1"/>
      <c r="YI24" s="1"/>
      <c r="YJ24" s="1"/>
      <c r="YK24" s="1"/>
      <c r="YL24" s="1"/>
      <c r="YM24" s="1"/>
      <c r="YN24" s="1"/>
      <c r="YO24" s="1"/>
      <c r="YP24" s="1"/>
      <c r="YQ24" s="1"/>
      <c r="YR24" s="1"/>
      <c r="YS24" s="1"/>
      <c r="YT24" s="1"/>
      <c r="YU24" s="1"/>
      <c r="YV24" s="1"/>
      <c r="YW24" s="1"/>
      <c r="YX24" s="1"/>
      <c r="YY24" s="1"/>
      <c r="YZ24" s="1"/>
      <c r="ZA24" s="1"/>
      <c r="ZB24" s="1"/>
      <c r="ZC24" s="1"/>
      <c r="ZD24" s="1"/>
      <c r="ZE24" s="1"/>
      <c r="ZF24" s="1"/>
      <c r="ZG24" s="1"/>
      <c r="ZH24" s="1"/>
      <c r="ZI24" s="1"/>
      <c r="ZJ24" s="1"/>
      <c r="ZK24" s="1"/>
      <c r="ZL24" s="1"/>
      <c r="ZM24" s="1"/>
      <c r="ZN24" s="1"/>
      <c r="ZO24" s="1"/>
      <c r="ZP24" s="1"/>
      <c r="ZQ24" s="1"/>
      <c r="ZR24" s="1"/>
      <c r="ZS24" s="1"/>
      <c r="ZT24" s="1"/>
      <c r="ZU24" s="1"/>
      <c r="ZV24" s="1"/>
      <c r="ZW24" s="1"/>
      <c r="ZX24" s="1"/>
      <c r="ZY24" s="1"/>
      <c r="ZZ24" s="1"/>
      <c r="AAA24" s="1"/>
      <c r="AAB24" s="1"/>
      <c r="AAC24" s="1"/>
      <c r="AAD24" s="1"/>
      <c r="AAE24" s="1"/>
      <c r="AAF24" s="1"/>
      <c r="AAG24" s="1"/>
      <c r="AAH24" s="1"/>
      <c r="AAI24" s="1"/>
      <c r="AAJ24" s="1"/>
      <c r="AAK24" s="1"/>
      <c r="AAL24" s="1"/>
      <c r="AAM24" s="1"/>
      <c r="AAN24" s="1"/>
      <c r="AAO24" s="1"/>
      <c r="AAP24" s="1"/>
      <c r="AAQ24" s="1"/>
      <c r="AAR24" s="1"/>
      <c r="AAS24" s="1"/>
      <c r="AAT24" s="1"/>
      <c r="AAU24" s="1"/>
      <c r="AAV24" s="1"/>
      <c r="AAW24" s="1"/>
      <c r="AAX24" s="1"/>
      <c r="AAY24" s="1"/>
      <c r="AAZ24" s="1"/>
      <c r="ABA24" s="1"/>
      <c r="ABB24" s="1"/>
      <c r="ABC24" s="1"/>
      <c r="ABD24" s="1"/>
      <c r="ABE24" s="1"/>
      <c r="ABF24" s="1"/>
      <c r="ABG24" s="1"/>
      <c r="ABH24" s="1"/>
      <c r="ABI24" s="1"/>
      <c r="ABJ24" s="1"/>
      <c r="ABK24" s="1"/>
      <c r="ABL24" s="1"/>
      <c r="ABM24" s="1"/>
      <c r="ABN24" s="1"/>
      <c r="ABO24" s="1"/>
      <c r="ABP24" s="1"/>
      <c r="ABQ24" s="1"/>
      <c r="ABR24" s="1"/>
      <c r="ABS24" s="1"/>
      <c r="ABT24" s="1"/>
      <c r="ABU24" s="1"/>
      <c r="ABV24" s="1"/>
      <c r="ABW24" s="1"/>
      <c r="ABX24" s="1"/>
      <c r="ABY24" s="1"/>
      <c r="ABZ24" s="1"/>
      <c r="ACA24" s="1"/>
      <c r="ACB24" s="1"/>
      <c r="ACC24" s="1"/>
      <c r="ACD24" s="1"/>
      <c r="ACE24" s="1"/>
      <c r="ACF24" s="1"/>
      <c r="ACG24" s="1"/>
      <c r="ACH24" s="1"/>
      <c r="ACI24" s="1"/>
      <c r="ACJ24" s="1"/>
      <c r="ACK24" s="1"/>
      <c r="ACL24" s="1"/>
      <c r="ACM24" s="1"/>
      <c r="ACN24" s="1"/>
      <c r="ACO24" s="1"/>
      <c r="ACP24" s="1"/>
      <c r="ACQ24" s="1"/>
      <c r="ACR24" s="1"/>
      <c r="ACS24" s="1"/>
      <c r="ACT24" s="1"/>
      <c r="ACU24" s="1"/>
      <c r="ACV24" s="1"/>
      <c r="ACW24" s="1"/>
      <c r="ACX24" s="1"/>
      <c r="ACY24" s="1"/>
      <c r="ACZ24" s="1"/>
      <c r="ADA24" s="1"/>
      <c r="ADB24" s="1"/>
      <c r="ADC24" s="1"/>
      <c r="ADD24" s="1"/>
      <c r="ADE24" s="1"/>
      <c r="ADF24" s="1"/>
      <c r="ADG24" s="1"/>
      <c r="ADH24" s="1"/>
      <c r="ADI24" s="1"/>
      <c r="ADJ24" s="1"/>
      <c r="ADK24" s="1"/>
      <c r="ADL24" s="1"/>
      <c r="ADM24" s="1"/>
      <c r="ADN24" s="1"/>
      <c r="ADO24" s="1"/>
      <c r="ADP24" s="1"/>
      <c r="ADQ24" s="1"/>
      <c r="ADR24" s="1"/>
      <c r="ADS24" s="1"/>
      <c r="ADT24" s="1"/>
      <c r="ADU24" s="1"/>
      <c r="ADV24" s="1"/>
      <c r="ADW24" s="1"/>
      <c r="ADX24" s="1"/>
      <c r="ADY24" s="1"/>
      <c r="ADZ24" s="1"/>
      <c r="AEA24" s="1"/>
      <c r="AEB24" s="1"/>
      <c r="AEC24" s="1"/>
      <c r="AED24" s="1"/>
      <c r="AEE24" s="1"/>
      <c r="AEF24" s="1"/>
      <c r="AEG24" s="1"/>
      <c r="AEH24" s="1"/>
      <c r="AEI24" s="1"/>
      <c r="AEJ24" s="1"/>
      <c r="AEK24" s="1"/>
      <c r="AEL24" s="1"/>
      <c r="AEM24" s="1"/>
      <c r="AEN24" s="1"/>
      <c r="AEO24" s="1"/>
      <c r="AEP24" s="1"/>
      <c r="AEQ24" s="1"/>
      <c r="AER24" s="1"/>
      <c r="AES24" s="1"/>
      <c r="AET24" s="1"/>
      <c r="AEU24" s="1"/>
      <c r="AEV24" s="1"/>
      <c r="AEW24" s="1"/>
      <c r="AEX24" s="1"/>
      <c r="AEY24" s="1"/>
      <c r="AEZ24" s="1"/>
      <c r="AFA24" s="1"/>
      <c r="AFB24" s="1"/>
      <c r="AFC24" s="1"/>
      <c r="AFD24" s="1"/>
      <c r="AFE24" s="1"/>
      <c r="AFF24" s="1"/>
      <c r="AFG24" s="1"/>
      <c r="AFH24" s="1"/>
      <c r="AFI24" s="1"/>
      <c r="AFJ24" s="1"/>
      <c r="AFK24" s="1"/>
      <c r="AFL24" s="1"/>
      <c r="AFM24" s="1"/>
      <c r="AFN24" s="1"/>
      <c r="AFO24" s="1"/>
      <c r="AFP24" s="1"/>
      <c r="AFQ24" s="1"/>
      <c r="AFR24" s="1"/>
      <c r="AFS24" s="1"/>
      <c r="AFT24" s="1"/>
      <c r="AFU24" s="1"/>
      <c r="AFV24" s="1"/>
      <c r="AFW24" s="1"/>
      <c r="AFX24" s="1"/>
      <c r="AFY24" s="1"/>
      <c r="AFZ24" s="1"/>
      <c r="AGA24" s="1"/>
      <c r="AGB24" s="1"/>
      <c r="AGC24" s="1"/>
      <c r="AGD24" s="1"/>
      <c r="AGE24" s="1"/>
      <c r="AGF24" s="1"/>
      <c r="AGG24" s="1"/>
      <c r="AGH24" s="1"/>
      <c r="AGI24" s="1"/>
      <c r="AGJ24" s="1"/>
      <c r="AGK24" s="1"/>
      <c r="AGL24" s="1"/>
      <c r="AGM24" s="1"/>
      <c r="AGN24" s="1"/>
      <c r="AGO24" s="1"/>
      <c r="AGP24" s="1"/>
      <c r="AGQ24" s="1"/>
      <c r="AGR24" s="1"/>
      <c r="AGS24" s="1"/>
      <c r="AGT24" s="1"/>
      <c r="AGU24" s="1"/>
      <c r="AGV24" s="1"/>
      <c r="AGW24" s="1"/>
      <c r="AGX24" s="1"/>
      <c r="AGY24" s="1"/>
      <c r="AGZ24" s="1"/>
      <c r="AHA24" s="1"/>
      <c r="AHB24" s="1"/>
      <c r="AHC24" s="1"/>
      <c r="AHD24" s="1"/>
      <c r="AHE24" s="1"/>
      <c r="AHF24" s="1"/>
      <c r="AHG24" s="1"/>
      <c r="AHH24" s="1"/>
      <c r="AHI24" s="1"/>
      <c r="AHJ24" s="1"/>
      <c r="AHK24" s="1"/>
      <c r="AHL24" s="1"/>
      <c r="AHM24" s="1"/>
      <c r="AHN24" s="1"/>
      <c r="AHO24" s="1"/>
      <c r="AHP24" s="1"/>
      <c r="AHQ24" s="1"/>
      <c r="AHR24" s="1"/>
      <c r="AHS24" s="1"/>
      <c r="AHT24" s="1"/>
      <c r="AHU24" s="1"/>
      <c r="AHV24" s="1"/>
      <c r="AHW24" s="1"/>
      <c r="AHX24" s="1"/>
      <c r="AHY24" s="1"/>
      <c r="AHZ24" s="1"/>
      <c r="AIA24" s="1"/>
      <c r="AIB24" s="1"/>
      <c r="AIC24" s="1"/>
      <c r="AID24" s="1"/>
      <c r="AIE24" s="1"/>
      <c r="AIF24" s="1"/>
      <c r="AIG24" s="1"/>
      <c r="AIH24" s="1"/>
      <c r="AII24" s="1"/>
      <c r="AIJ24" s="1"/>
      <c r="AIK24" s="1"/>
      <c r="AIL24" s="1"/>
      <c r="AIM24" s="1"/>
      <c r="AIN24" s="1"/>
      <c r="AIO24" s="1"/>
      <c r="AIP24" s="1"/>
      <c r="AIQ24" s="1"/>
      <c r="AIR24" s="1"/>
      <c r="AIS24" s="1"/>
      <c r="AIT24" s="1"/>
      <c r="AIU24" s="1"/>
      <c r="AIV24" s="1"/>
      <c r="AIW24" s="1"/>
      <c r="AIX24" s="1"/>
      <c r="AIY24" s="1"/>
      <c r="AIZ24" s="1"/>
      <c r="AJA24" s="1"/>
      <c r="AJB24" s="1"/>
      <c r="AJC24" s="1"/>
      <c r="AJD24" s="1"/>
      <c r="AJE24" s="1"/>
      <c r="AJF24" s="1"/>
      <c r="AJG24" s="1"/>
      <c r="AJH24" s="1"/>
      <c r="AJI24" s="1"/>
      <c r="AJJ24" s="1"/>
      <c r="AJK24" s="1"/>
      <c r="AJL24" s="1"/>
      <c r="AJM24" s="1"/>
      <c r="AJN24" s="1"/>
      <c r="AJO24" s="1"/>
      <c r="AJP24" s="1"/>
      <c r="AJQ24" s="1"/>
      <c r="AJR24" s="1"/>
      <c r="AJS24" s="1"/>
      <c r="AJT24" s="1"/>
      <c r="AJU24" s="1"/>
      <c r="AJV24" s="1"/>
      <c r="AJW24" s="1"/>
      <c r="AJX24" s="1"/>
      <c r="AJY24" s="1"/>
      <c r="AJZ24" s="1"/>
      <c r="AKA24" s="1"/>
      <c r="AKB24" s="1"/>
      <c r="AKC24" s="1"/>
      <c r="AKD24" s="1"/>
      <c r="AKE24" s="1"/>
      <c r="AKF24" s="1"/>
      <c r="AKG24" s="1"/>
      <c r="AKH24" s="1"/>
      <c r="AKI24" s="1"/>
      <c r="AKJ24" s="1"/>
      <c r="AKK24" s="1"/>
      <c r="AKL24" s="1"/>
      <c r="AKM24" s="1"/>
      <c r="AKN24" s="1"/>
      <c r="AKO24" s="1"/>
      <c r="AKP24" s="1"/>
      <c r="AKQ24" s="1"/>
      <c r="AKR24" s="1"/>
      <c r="AKS24" s="1"/>
      <c r="AKT24" s="1"/>
      <c r="AKU24" s="1"/>
      <c r="AKV24" s="1"/>
      <c r="AKW24" s="1"/>
      <c r="AKX24" s="1"/>
      <c r="AKY24" s="1"/>
      <c r="AKZ24" s="1"/>
      <c r="ALA24" s="1"/>
      <c r="ALB24" s="1"/>
      <c r="ALC24" s="1"/>
      <c r="ALD24" s="1"/>
      <c r="ALE24" s="1"/>
      <c r="ALF24" s="1"/>
      <c r="ALG24" s="1"/>
      <c r="ALH24" s="1"/>
      <c r="ALI24" s="1"/>
      <c r="ALJ24" s="1"/>
      <c r="ALK24" s="1"/>
      <c r="ALL24" s="1"/>
      <c r="ALM24" s="1"/>
      <c r="ALN24" s="1"/>
      <c r="ALO24" s="1"/>
      <c r="ALP24" s="1"/>
      <c r="ALQ24" s="1"/>
      <c r="ALR24" s="1"/>
      <c r="ALS24" s="1"/>
      <c r="ALT24" s="1"/>
    </row>
    <row r="25" spans="1:1008" ht="22.5" x14ac:dyDescent="0.25">
      <c r="A25" s="102"/>
      <c r="B25" s="5" t="s">
        <v>35</v>
      </c>
      <c r="C25" s="43">
        <v>382071960128.64899</v>
      </c>
      <c r="D25" s="43">
        <v>9753608368.6429596</v>
      </c>
      <c r="E25" s="43">
        <v>28728416011.711201</v>
      </c>
      <c r="F25" s="43">
        <v>32743428956.459999</v>
      </c>
      <c r="G25" s="43">
        <v>9175346892</v>
      </c>
      <c r="H25" s="43">
        <v>31895624547.0467</v>
      </c>
      <c r="I25" s="43">
        <v>34735799928.522003</v>
      </c>
      <c r="J25" s="43">
        <v>26657791595.1936</v>
      </c>
      <c r="K25" s="43">
        <v>28743545376.708401</v>
      </c>
      <c r="L25" s="43">
        <v>7622007962.4399996</v>
      </c>
      <c r="M25" s="43">
        <v>13215200608.549999</v>
      </c>
      <c r="N25" s="43">
        <v>7546774069.8400002</v>
      </c>
      <c r="O25" s="43">
        <v>26770685802.099998</v>
      </c>
      <c r="P25" s="43">
        <v>47534304172.273804</v>
      </c>
      <c r="Q25" s="43">
        <v>11893852002.4203</v>
      </c>
      <c r="R25" s="43"/>
      <c r="S25" s="104"/>
      <c r="T25" s="43">
        <v>317016386293.909</v>
      </c>
      <c r="U25" s="43">
        <v>9816758716.3699989</v>
      </c>
      <c r="V25" s="43"/>
      <c r="W25" s="43">
        <v>9816758716.3699989</v>
      </c>
      <c r="X25" s="43">
        <v>55238815118.370003</v>
      </c>
      <c r="Y25" s="106"/>
      <c r="Z25" s="43">
        <v>55238815118.370003</v>
      </c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  <c r="IY25" s="1"/>
      <c r="IZ25" s="1"/>
      <c r="JA25" s="1"/>
      <c r="JB25" s="1"/>
      <c r="JC25" s="1"/>
      <c r="JD25" s="1"/>
      <c r="JE25" s="1"/>
      <c r="JF25" s="1"/>
      <c r="JG25" s="1"/>
      <c r="JH25" s="1"/>
      <c r="JI25" s="1"/>
      <c r="JJ25" s="1"/>
      <c r="JK25" s="1"/>
      <c r="JL25" s="1"/>
      <c r="JM25" s="1"/>
      <c r="JN25" s="1"/>
      <c r="JO25" s="1"/>
      <c r="JP25" s="1"/>
      <c r="JQ25" s="1"/>
      <c r="JR25" s="1"/>
      <c r="JS25" s="1"/>
      <c r="JT25" s="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/>
      <c r="KK25" s="1"/>
      <c r="KL25" s="1"/>
      <c r="KM25" s="1"/>
      <c r="KN25" s="1"/>
      <c r="KO25" s="1"/>
      <c r="KP25" s="1"/>
      <c r="KQ25" s="1"/>
      <c r="KR25" s="1"/>
      <c r="KS25" s="1"/>
      <c r="KT25" s="1"/>
      <c r="KU25" s="1"/>
      <c r="KV25" s="1"/>
      <c r="KW25" s="1"/>
      <c r="KX25" s="1"/>
      <c r="KY25" s="1"/>
      <c r="KZ25" s="1"/>
      <c r="LA25" s="1"/>
      <c r="LB25" s="1"/>
      <c r="LC25" s="1"/>
      <c r="LD25" s="1"/>
      <c r="LE25" s="1"/>
      <c r="LF25" s="1"/>
      <c r="LG25" s="1"/>
      <c r="LH25" s="1"/>
      <c r="LI25" s="1"/>
      <c r="LJ25" s="1"/>
      <c r="LK25" s="1"/>
      <c r="LL25" s="1"/>
      <c r="LM25" s="1"/>
      <c r="LN25" s="1"/>
      <c r="LO25" s="1"/>
      <c r="LP25" s="1"/>
      <c r="LQ25" s="1"/>
      <c r="LR25" s="1"/>
      <c r="LS25" s="1"/>
      <c r="LT25" s="1"/>
      <c r="LU25" s="1"/>
      <c r="LV25" s="1"/>
      <c r="LW25" s="1"/>
      <c r="LX25" s="1"/>
      <c r="LY25" s="1"/>
      <c r="LZ25" s="1"/>
      <c r="MA25" s="1"/>
      <c r="MB25" s="1"/>
      <c r="MC25" s="1"/>
      <c r="MD25" s="1"/>
      <c r="ME25" s="1"/>
      <c r="MF25" s="1"/>
      <c r="MG25" s="1"/>
      <c r="MH25" s="1"/>
      <c r="MI25" s="1"/>
      <c r="MJ25" s="1"/>
      <c r="MK25" s="1"/>
      <c r="ML25" s="1"/>
      <c r="MM25" s="1"/>
      <c r="MN25" s="1"/>
      <c r="MO25" s="1"/>
      <c r="MP25" s="1"/>
      <c r="MQ25" s="1"/>
      <c r="MR25" s="1"/>
      <c r="MS25" s="1"/>
      <c r="MT25" s="1"/>
      <c r="MU25" s="1"/>
      <c r="MV25" s="1"/>
      <c r="MW25" s="1"/>
      <c r="MX25" s="1"/>
      <c r="MY25" s="1"/>
      <c r="MZ25" s="1"/>
      <c r="NA25" s="1"/>
      <c r="NB25" s="1"/>
      <c r="NC25" s="1"/>
      <c r="ND25" s="1"/>
      <c r="NE25" s="1"/>
      <c r="NF25" s="1"/>
      <c r="NG25" s="1"/>
      <c r="NH25" s="1"/>
      <c r="NI25" s="1"/>
      <c r="NJ25" s="1"/>
      <c r="NK25" s="1"/>
      <c r="NL25" s="1"/>
      <c r="NM25" s="1"/>
      <c r="NN25" s="1"/>
      <c r="NO25" s="1"/>
      <c r="NP25" s="1"/>
      <c r="NQ25" s="1"/>
      <c r="NR25" s="1"/>
      <c r="NS25" s="1"/>
      <c r="NT25" s="1"/>
      <c r="NU25" s="1"/>
      <c r="NV25" s="1"/>
      <c r="NW25" s="1"/>
      <c r="NX25" s="1"/>
      <c r="NY25" s="1"/>
      <c r="NZ25" s="1"/>
      <c r="OA25" s="1"/>
      <c r="OB25" s="1"/>
      <c r="OC25" s="1"/>
      <c r="OD25" s="1"/>
      <c r="OE25" s="1"/>
      <c r="OF25" s="1"/>
      <c r="OG25" s="1"/>
      <c r="OH25" s="1"/>
      <c r="OI25" s="1"/>
      <c r="OJ25" s="1"/>
      <c r="OK25" s="1"/>
      <c r="OL25" s="1"/>
      <c r="OM25" s="1"/>
      <c r="ON25" s="1"/>
      <c r="OO25" s="1"/>
      <c r="OP25" s="1"/>
      <c r="OQ25" s="1"/>
      <c r="OR25" s="1"/>
      <c r="OS25" s="1"/>
      <c r="OT25" s="1"/>
      <c r="OU25" s="1"/>
      <c r="OV25" s="1"/>
      <c r="OW25" s="1"/>
      <c r="OX25" s="1"/>
      <c r="OY25" s="1"/>
      <c r="OZ25" s="1"/>
      <c r="PA25" s="1"/>
      <c r="PB25" s="1"/>
      <c r="PC25" s="1"/>
      <c r="PD25" s="1"/>
      <c r="PE25" s="1"/>
      <c r="PF25" s="1"/>
      <c r="PG25" s="1"/>
      <c r="PH25" s="1"/>
      <c r="PI25" s="1"/>
      <c r="PJ25" s="1"/>
      <c r="PK25" s="1"/>
      <c r="PL25" s="1"/>
      <c r="PM25" s="1"/>
      <c r="PN25" s="1"/>
      <c r="PO25" s="1"/>
      <c r="PP25" s="1"/>
      <c r="PQ25" s="1"/>
      <c r="PR25" s="1"/>
      <c r="PS25" s="1"/>
      <c r="PT25" s="1"/>
      <c r="PU25" s="1"/>
      <c r="PV25" s="1"/>
      <c r="PW25" s="1"/>
      <c r="PX25" s="1"/>
      <c r="PY25" s="1"/>
      <c r="PZ25" s="1"/>
      <c r="QA25" s="1"/>
      <c r="QB25" s="1"/>
      <c r="QC25" s="1"/>
      <c r="QD25" s="1"/>
      <c r="QE25" s="1"/>
      <c r="QF25" s="1"/>
      <c r="QG25" s="1"/>
      <c r="QH25" s="1"/>
      <c r="QI25" s="1"/>
      <c r="QJ25" s="1"/>
      <c r="QK25" s="1"/>
      <c r="QL25" s="1"/>
      <c r="QM25" s="1"/>
      <c r="QN25" s="1"/>
      <c r="QO25" s="1"/>
      <c r="QP25" s="1"/>
      <c r="QQ25" s="1"/>
      <c r="QR25" s="1"/>
      <c r="QS25" s="1"/>
      <c r="QT25" s="1"/>
      <c r="QU25" s="1"/>
      <c r="QV25" s="1"/>
      <c r="QW25" s="1"/>
      <c r="QX25" s="1"/>
      <c r="QY25" s="1"/>
      <c r="QZ25" s="1"/>
      <c r="RA25" s="1"/>
      <c r="RB25" s="1"/>
      <c r="RC25" s="1"/>
      <c r="RD25" s="1"/>
      <c r="RE25" s="1"/>
      <c r="RF25" s="1"/>
      <c r="RG25" s="1"/>
      <c r="RH25" s="1"/>
      <c r="RI25" s="1"/>
      <c r="RJ25" s="1"/>
      <c r="RK25" s="1"/>
      <c r="RL25" s="1"/>
      <c r="RM25" s="1"/>
      <c r="RN25" s="1"/>
      <c r="RO25" s="1"/>
      <c r="RP25" s="1"/>
      <c r="RQ25" s="1"/>
      <c r="RR25" s="1"/>
      <c r="RS25" s="1"/>
      <c r="RT25" s="1"/>
      <c r="RU25" s="1"/>
      <c r="RV25" s="1"/>
      <c r="RW25" s="1"/>
      <c r="RX25" s="1"/>
      <c r="RY25" s="1"/>
      <c r="RZ25" s="1"/>
      <c r="SA25" s="1"/>
      <c r="SB25" s="1"/>
      <c r="SC25" s="1"/>
      <c r="SD25" s="1"/>
      <c r="SE25" s="1"/>
      <c r="SF25" s="1"/>
      <c r="SG25" s="1"/>
      <c r="SH25" s="1"/>
      <c r="SI25" s="1"/>
      <c r="SJ25" s="1"/>
      <c r="SK25" s="1"/>
      <c r="SL25" s="1"/>
      <c r="SM25" s="1"/>
      <c r="SN25" s="1"/>
      <c r="SO25" s="1"/>
      <c r="SP25" s="1"/>
      <c r="SQ25" s="1"/>
      <c r="SR25" s="1"/>
      <c r="SS25" s="1"/>
      <c r="ST25" s="1"/>
      <c r="SU25" s="1"/>
      <c r="SV25" s="1"/>
      <c r="SW25" s="1"/>
      <c r="SX25" s="1"/>
      <c r="SY25" s="1"/>
      <c r="SZ25" s="1"/>
      <c r="TA25" s="1"/>
      <c r="TB25" s="1"/>
      <c r="TC25" s="1"/>
      <c r="TD25" s="1"/>
      <c r="TE25" s="1"/>
      <c r="TF25" s="1"/>
      <c r="TG25" s="1"/>
      <c r="TH25" s="1"/>
      <c r="TI25" s="1"/>
      <c r="TJ25" s="1"/>
      <c r="TK25" s="1"/>
      <c r="TL25" s="1"/>
      <c r="TM25" s="1"/>
      <c r="TN25" s="1"/>
      <c r="TO25" s="1"/>
      <c r="TP25" s="1"/>
      <c r="TQ25" s="1"/>
      <c r="TR25" s="1"/>
      <c r="TS25" s="1"/>
      <c r="TT25" s="1"/>
      <c r="TU25" s="1"/>
      <c r="TV25" s="1"/>
      <c r="TW25" s="1"/>
      <c r="TX25" s="1"/>
      <c r="TY25" s="1"/>
      <c r="TZ25" s="1"/>
      <c r="UA25" s="1"/>
      <c r="UB25" s="1"/>
      <c r="UC25" s="1"/>
      <c r="UD25" s="1"/>
      <c r="UE25" s="1"/>
      <c r="UF25" s="1"/>
      <c r="UG25" s="1"/>
      <c r="UH25" s="1"/>
      <c r="UI25" s="1"/>
      <c r="UJ25" s="1"/>
      <c r="UK25" s="1"/>
      <c r="UL25" s="1"/>
      <c r="UM25" s="1"/>
      <c r="UN25" s="1"/>
      <c r="UO25" s="1"/>
      <c r="UP25" s="1"/>
      <c r="UQ25" s="1"/>
      <c r="UR25" s="1"/>
      <c r="US25" s="1"/>
      <c r="UT25" s="1"/>
      <c r="UU25" s="1"/>
      <c r="UV25" s="1"/>
      <c r="UW25" s="1"/>
      <c r="UX25" s="1"/>
      <c r="UY25" s="1"/>
      <c r="UZ25" s="1"/>
      <c r="VA25" s="1"/>
      <c r="VB25" s="1"/>
      <c r="VC25" s="1"/>
      <c r="VD25" s="1"/>
      <c r="VE25" s="1"/>
      <c r="VF25" s="1"/>
      <c r="VG25" s="1"/>
      <c r="VH25" s="1"/>
      <c r="VI25" s="1"/>
      <c r="VJ25" s="1"/>
      <c r="VK25" s="1"/>
      <c r="VL25" s="1"/>
      <c r="VM25" s="1"/>
      <c r="VN25" s="1"/>
      <c r="VO25" s="1"/>
      <c r="VP25" s="1"/>
      <c r="VQ25" s="1"/>
      <c r="VR25" s="1"/>
      <c r="VS25" s="1"/>
      <c r="VT25" s="1"/>
      <c r="VU25" s="1"/>
      <c r="VV25" s="1"/>
      <c r="VW25" s="1"/>
      <c r="VX25" s="1"/>
      <c r="VY25" s="1"/>
      <c r="VZ25" s="1"/>
      <c r="WA25" s="1"/>
      <c r="WB25" s="1"/>
      <c r="WC25" s="1"/>
      <c r="WD25" s="1"/>
      <c r="WE25" s="1"/>
      <c r="WF25" s="1"/>
      <c r="WG25" s="1"/>
      <c r="WH25" s="1"/>
      <c r="WI25" s="1"/>
      <c r="WJ25" s="1"/>
      <c r="WK25" s="1"/>
      <c r="WL25" s="1"/>
      <c r="WM25" s="1"/>
      <c r="WN25" s="1"/>
      <c r="WO25" s="1"/>
      <c r="WP25" s="1"/>
      <c r="WQ25" s="1"/>
      <c r="WR25" s="1"/>
      <c r="WS25" s="1"/>
      <c r="WT25" s="1"/>
      <c r="WU25" s="1"/>
      <c r="WV25" s="1"/>
      <c r="WW25" s="1"/>
      <c r="WX25" s="1"/>
      <c r="WY25" s="1"/>
      <c r="WZ25" s="1"/>
      <c r="XA25" s="1"/>
      <c r="XB25" s="1"/>
      <c r="XC25" s="1"/>
      <c r="XD25" s="1"/>
      <c r="XE25" s="1"/>
      <c r="XF25" s="1"/>
      <c r="XG25" s="1"/>
      <c r="XH25" s="1"/>
      <c r="XI25" s="1"/>
      <c r="XJ25" s="1"/>
      <c r="XK25" s="1"/>
      <c r="XL25" s="1"/>
      <c r="XM25" s="1"/>
      <c r="XN25" s="1"/>
      <c r="XO25" s="1"/>
      <c r="XP25" s="1"/>
      <c r="XQ25" s="1"/>
      <c r="XR25" s="1"/>
      <c r="XS25" s="1"/>
      <c r="XT25" s="1"/>
      <c r="XU25" s="1"/>
      <c r="XV25" s="1"/>
      <c r="XW25" s="1"/>
      <c r="XX25" s="1"/>
      <c r="XY25" s="1"/>
      <c r="XZ25" s="1"/>
      <c r="YA25" s="1"/>
      <c r="YB25" s="1"/>
      <c r="YC25" s="1"/>
      <c r="YD25" s="1"/>
      <c r="YE25" s="1"/>
      <c r="YF25" s="1"/>
      <c r="YG25" s="1"/>
      <c r="YH25" s="1"/>
      <c r="YI25" s="1"/>
      <c r="YJ25" s="1"/>
      <c r="YK25" s="1"/>
      <c r="YL25" s="1"/>
      <c r="YM25" s="1"/>
      <c r="YN25" s="1"/>
      <c r="YO25" s="1"/>
      <c r="YP25" s="1"/>
      <c r="YQ25" s="1"/>
      <c r="YR25" s="1"/>
      <c r="YS25" s="1"/>
      <c r="YT25" s="1"/>
      <c r="YU25" s="1"/>
      <c r="YV25" s="1"/>
      <c r="YW25" s="1"/>
      <c r="YX25" s="1"/>
      <c r="YY25" s="1"/>
      <c r="YZ25" s="1"/>
      <c r="ZA25" s="1"/>
      <c r="ZB25" s="1"/>
      <c r="ZC25" s="1"/>
      <c r="ZD25" s="1"/>
      <c r="ZE25" s="1"/>
      <c r="ZF25" s="1"/>
      <c r="ZG25" s="1"/>
      <c r="ZH25" s="1"/>
      <c r="ZI25" s="1"/>
      <c r="ZJ25" s="1"/>
      <c r="ZK25" s="1"/>
      <c r="ZL25" s="1"/>
      <c r="ZM25" s="1"/>
      <c r="ZN25" s="1"/>
      <c r="ZO25" s="1"/>
      <c r="ZP25" s="1"/>
      <c r="ZQ25" s="1"/>
      <c r="ZR25" s="1"/>
      <c r="ZS25" s="1"/>
      <c r="ZT25" s="1"/>
      <c r="ZU25" s="1"/>
      <c r="ZV25" s="1"/>
      <c r="ZW25" s="1"/>
      <c r="ZX25" s="1"/>
      <c r="ZY25" s="1"/>
      <c r="ZZ25" s="1"/>
      <c r="AAA25" s="1"/>
      <c r="AAB25" s="1"/>
      <c r="AAC25" s="1"/>
      <c r="AAD25" s="1"/>
      <c r="AAE25" s="1"/>
      <c r="AAF25" s="1"/>
      <c r="AAG25" s="1"/>
      <c r="AAH25" s="1"/>
      <c r="AAI25" s="1"/>
      <c r="AAJ25" s="1"/>
      <c r="AAK25" s="1"/>
      <c r="AAL25" s="1"/>
      <c r="AAM25" s="1"/>
      <c r="AAN25" s="1"/>
      <c r="AAO25" s="1"/>
      <c r="AAP25" s="1"/>
      <c r="AAQ25" s="1"/>
      <c r="AAR25" s="1"/>
      <c r="AAS25" s="1"/>
      <c r="AAT25" s="1"/>
      <c r="AAU25" s="1"/>
      <c r="AAV25" s="1"/>
      <c r="AAW25" s="1"/>
      <c r="AAX25" s="1"/>
      <c r="AAY25" s="1"/>
      <c r="AAZ25" s="1"/>
      <c r="ABA25" s="1"/>
      <c r="ABB25" s="1"/>
      <c r="ABC25" s="1"/>
      <c r="ABD25" s="1"/>
      <c r="ABE25" s="1"/>
      <c r="ABF25" s="1"/>
      <c r="ABG25" s="1"/>
      <c r="ABH25" s="1"/>
      <c r="ABI25" s="1"/>
      <c r="ABJ25" s="1"/>
      <c r="ABK25" s="1"/>
      <c r="ABL25" s="1"/>
      <c r="ABM25" s="1"/>
      <c r="ABN25" s="1"/>
      <c r="ABO25" s="1"/>
      <c r="ABP25" s="1"/>
      <c r="ABQ25" s="1"/>
      <c r="ABR25" s="1"/>
      <c r="ABS25" s="1"/>
      <c r="ABT25" s="1"/>
      <c r="ABU25" s="1"/>
      <c r="ABV25" s="1"/>
      <c r="ABW25" s="1"/>
      <c r="ABX25" s="1"/>
      <c r="ABY25" s="1"/>
      <c r="ABZ25" s="1"/>
      <c r="ACA25" s="1"/>
      <c r="ACB25" s="1"/>
      <c r="ACC25" s="1"/>
      <c r="ACD25" s="1"/>
      <c r="ACE25" s="1"/>
      <c r="ACF25" s="1"/>
      <c r="ACG25" s="1"/>
      <c r="ACH25" s="1"/>
      <c r="ACI25" s="1"/>
      <c r="ACJ25" s="1"/>
      <c r="ACK25" s="1"/>
      <c r="ACL25" s="1"/>
      <c r="ACM25" s="1"/>
      <c r="ACN25" s="1"/>
      <c r="ACO25" s="1"/>
      <c r="ACP25" s="1"/>
      <c r="ACQ25" s="1"/>
      <c r="ACR25" s="1"/>
      <c r="ACS25" s="1"/>
      <c r="ACT25" s="1"/>
      <c r="ACU25" s="1"/>
      <c r="ACV25" s="1"/>
      <c r="ACW25" s="1"/>
      <c r="ACX25" s="1"/>
      <c r="ACY25" s="1"/>
      <c r="ACZ25" s="1"/>
      <c r="ADA25" s="1"/>
      <c r="ADB25" s="1"/>
      <c r="ADC25" s="1"/>
      <c r="ADD25" s="1"/>
      <c r="ADE25" s="1"/>
      <c r="ADF25" s="1"/>
      <c r="ADG25" s="1"/>
      <c r="ADH25" s="1"/>
      <c r="ADI25" s="1"/>
      <c r="ADJ25" s="1"/>
      <c r="ADK25" s="1"/>
      <c r="ADL25" s="1"/>
      <c r="ADM25" s="1"/>
      <c r="ADN25" s="1"/>
      <c r="ADO25" s="1"/>
      <c r="ADP25" s="1"/>
      <c r="ADQ25" s="1"/>
      <c r="ADR25" s="1"/>
      <c r="ADS25" s="1"/>
      <c r="ADT25" s="1"/>
      <c r="ADU25" s="1"/>
      <c r="ADV25" s="1"/>
      <c r="ADW25" s="1"/>
      <c r="ADX25" s="1"/>
      <c r="ADY25" s="1"/>
      <c r="ADZ25" s="1"/>
      <c r="AEA25" s="1"/>
      <c r="AEB25" s="1"/>
      <c r="AEC25" s="1"/>
      <c r="AED25" s="1"/>
      <c r="AEE25" s="1"/>
      <c r="AEF25" s="1"/>
      <c r="AEG25" s="1"/>
      <c r="AEH25" s="1"/>
      <c r="AEI25" s="1"/>
      <c r="AEJ25" s="1"/>
      <c r="AEK25" s="1"/>
      <c r="AEL25" s="1"/>
      <c r="AEM25" s="1"/>
      <c r="AEN25" s="1"/>
      <c r="AEO25" s="1"/>
      <c r="AEP25" s="1"/>
      <c r="AEQ25" s="1"/>
      <c r="AER25" s="1"/>
      <c r="AES25" s="1"/>
      <c r="AET25" s="1"/>
      <c r="AEU25" s="1"/>
      <c r="AEV25" s="1"/>
      <c r="AEW25" s="1"/>
      <c r="AEX25" s="1"/>
      <c r="AEY25" s="1"/>
      <c r="AEZ25" s="1"/>
      <c r="AFA25" s="1"/>
      <c r="AFB25" s="1"/>
      <c r="AFC25" s="1"/>
      <c r="AFD25" s="1"/>
      <c r="AFE25" s="1"/>
      <c r="AFF25" s="1"/>
      <c r="AFG25" s="1"/>
      <c r="AFH25" s="1"/>
      <c r="AFI25" s="1"/>
      <c r="AFJ25" s="1"/>
      <c r="AFK25" s="1"/>
      <c r="AFL25" s="1"/>
      <c r="AFM25" s="1"/>
      <c r="AFN25" s="1"/>
      <c r="AFO25" s="1"/>
      <c r="AFP25" s="1"/>
      <c r="AFQ25" s="1"/>
      <c r="AFR25" s="1"/>
      <c r="AFS25" s="1"/>
      <c r="AFT25" s="1"/>
      <c r="AFU25" s="1"/>
      <c r="AFV25" s="1"/>
      <c r="AFW25" s="1"/>
      <c r="AFX25" s="1"/>
      <c r="AFY25" s="1"/>
      <c r="AFZ25" s="1"/>
      <c r="AGA25" s="1"/>
      <c r="AGB25" s="1"/>
      <c r="AGC25" s="1"/>
      <c r="AGD25" s="1"/>
      <c r="AGE25" s="1"/>
      <c r="AGF25" s="1"/>
      <c r="AGG25" s="1"/>
      <c r="AGH25" s="1"/>
      <c r="AGI25" s="1"/>
      <c r="AGJ25" s="1"/>
      <c r="AGK25" s="1"/>
      <c r="AGL25" s="1"/>
      <c r="AGM25" s="1"/>
      <c r="AGN25" s="1"/>
      <c r="AGO25" s="1"/>
      <c r="AGP25" s="1"/>
      <c r="AGQ25" s="1"/>
      <c r="AGR25" s="1"/>
      <c r="AGS25" s="1"/>
      <c r="AGT25" s="1"/>
      <c r="AGU25" s="1"/>
      <c r="AGV25" s="1"/>
      <c r="AGW25" s="1"/>
      <c r="AGX25" s="1"/>
      <c r="AGY25" s="1"/>
      <c r="AGZ25" s="1"/>
      <c r="AHA25" s="1"/>
      <c r="AHB25" s="1"/>
      <c r="AHC25" s="1"/>
      <c r="AHD25" s="1"/>
      <c r="AHE25" s="1"/>
      <c r="AHF25" s="1"/>
      <c r="AHG25" s="1"/>
      <c r="AHH25" s="1"/>
      <c r="AHI25" s="1"/>
      <c r="AHJ25" s="1"/>
      <c r="AHK25" s="1"/>
      <c r="AHL25" s="1"/>
      <c r="AHM25" s="1"/>
      <c r="AHN25" s="1"/>
      <c r="AHO25" s="1"/>
      <c r="AHP25" s="1"/>
      <c r="AHQ25" s="1"/>
      <c r="AHR25" s="1"/>
      <c r="AHS25" s="1"/>
      <c r="AHT25" s="1"/>
      <c r="AHU25" s="1"/>
      <c r="AHV25" s="1"/>
      <c r="AHW25" s="1"/>
      <c r="AHX25" s="1"/>
      <c r="AHY25" s="1"/>
      <c r="AHZ25" s="1"/>
      <c r="AIA25" s="1"/>
      <c r="AIB25" s="1"/>
      <c r="AIC25" s="1"/>
      <c r="AID25" s="1"/>
      <c r="AIE25" s="1"/>
      <c r="AIF25" s="1"/>
      <c r="AIG25" s="1"/>
      <c r="AIH25" s="1"/>
      <c r="AII25" s="1"/>
      <c r="AIJ25" s="1"/>
      <c r="AIK25" s="1"/>
      <c r="AIL25" s="1"/>
      <c r="AIM25" s="1"/>
      <c r="AIN25" s="1"/>
      <c r="AIO25" s="1"/>
      <c r="AIP25" s="1"/>
      <c r="AIQ25" s="1"/>
      <c r="AIR25" s="1"/>
      <c r="AIS25" s="1"/>
      <c r="AIT25" s="1"/>
      <c r="AIU25" s="1"/>
      <c r="AIV25" s="1"/>
      <c r="AIW25" s="1"/>
      <c r="AIX25" s="1"/>
      <c r="AIY25" s="1"/>
      <c r="AIZ25" s="1"/>
      <c r="AJA25" s="1"/>
      <c r="AJB25" s="1"/>
      <c r="AJC25" s="1"/>
      <c r="AJD25" s="1"/>
      <c r="AJE25" s="1"/>
      <c r="AJF25" s="1"/>
      <c r="AJG25" s="1"/>
      <c r="AJH25" s="1"/>
      <c r="AJI25" s="1"/>
      <c r="AJJ25" s="1"/>
      <c r="AJK25" s="1"/>
      <c r="AJL25" s="1"/>
      <c r="AJM25" s="1"/>
      <c r="AJN25" s="1"/>
      <c r="AJO25" s="1"/>
      <c r="AJP25" s="1"/>
      <c r="AJQ25" s="1"/>
      <c r="AJR25" s="1"/>
      <c r="AJS25" s="1"/>
      <c r="AJT25" s="1"/>
      <c r="AJU25" s="1"/>
      <c r="AJV25" s="1"/>
      <c r="AJW25" s="1"/>
      <c r="AJX25" s="1"/>
      <c r="AJY25" s="1"/>
      <c r="AJZ25" s="1"/>
      <c r="AKA25" s="1"/>
      <c r="AKB25" s="1"/>
      <c r="AKC25" s="1"/>
      <c r="AKD25" s="1"/>
      <c r="AKE25" s="1"/>
      <c r="AKF25" s="1"/>
      <c r="AKG25" s="1"/>
      <c r="AKH25" s="1"/>
      <c r="AKI25" s="1"/>
      <c r="AKJ25" s="1"/>
      <c r="AKK25" s="1"/>
      <c r="AKL25" s="1"/>
      <c r="AKM25" s="1"/>
      <c r="AKN25" s="1"/>
      <c r="AKO25" s="1"/>
      <c r="AKP25" s="1"/>
      <c r="AKQ25" s="1"/>
      <c r="AKR25" s="1"/>
      <c r="AKS25" s="1"/>
      <c r="AKT25" s="1"/>
      <c r="AKU25" s="1"/>
      <c r="AKV25" s="1"/>
      <c r="AKW25" s="1"/>
      <c r="AKX25" s="1"/>
      <c r="AKY25" s="1"/>
      <c r="AKZ25" s="1"/>
      <c r="ALA25" s="1"/>
      <c r="ALB25" s="1"/>
      <c r="ALC25" s="1"/>
      <c r="ALD25" s="1"/>
      <c r="ALE25" s="1"/>
      <c r="ALF25" s="1"/>
      <c r="ALG25" s="1"/>
      <c r="ALH25" s="1"/>
      <c r="ALI25" s="1"/>
      <c r="ALJ25" s="1"/>
      <c r="ALK25" s="1"/>
      <c r="ALL25" s="1"/>
      <c r="ALM25" s="1"/>
      <c r="ALN25" s="1"/>
      <c r="ALO25" s="1"/>
      <c r="ALP25" s="1"/>
      <c r="ALQ25" s="1"/>
      <c r="ALR25" s="1"/>
      <c r="ALS25" s="1"/>
      <c r="ALT25" s="1"/>
    </row>
    <row r="26" spans="1:1008" x14ac:dyDescent="0.25">
      <c r="A26" s="102">
        <v>2021</v>
      </c>
      <c r="B26" s="3" t="s">
        <v>26</v>
      </c>
      <c r="C26" s="40">
        <v>20239147363.18</v>
      </c>
      <c r="D26" s="41">
        <v>0</v>
      </c>
      <c r="E26" s="41">
        <v>2065944093.71</v>
      </c>
      <c r="F26" s="41">
        <v>3220178548.6500001</v>
      </c>
      <c r="G26" s="41">
        <v>0</v>
      </c>
      <c r="H26" s="41">
        <v>1146665839.24</v>
      </c>
      <c r="I26" s="41">
        <v>488376143.85000002</v>
      </c>
      <c r="J26" s="41">
        <v>1438407861.1099999</v>
      </c>
      <c r="K26" s="41">
        <v>65693436.119999997</v>
      </c>
      <c r="L26" s="41">
        <v>0</v>
      </c>
      <c r="M26" s="41">
        <v>2499311637.0599999</v>
      </c>
      <c r="N26" s="41">
        <v>0</v>
      </c>
      <c r="O26" s="41">
        <v>2690694211.5100002</v>
      </c>
      <c r="P26" s="41">
        <v>6105393486.6400003</v>
      </c>
      <c r="Q26" s="41">
        <v>511713877.18000001</v>
      </c>
      <c r="R26" s="41">
        <v>0</v>
      </c>
      <c r="S26" s="104"/>
      <c r="T26" s="41">
        <v>20232379135.07</v>
      </c>
      <c r="U26" s="41">
        <v>6768228.1099999994</v>
      </c>
      <c r="V26" s="41"/>
      <c r="W26" s="42">
        <v>6768228.1099999994</v>
      </c>
      <c r="X26" s="41">
        <v>0</v>
      </c>
      <c r="Y26" s="106"/>
      <c r="Z26" s="41">
        <v>0</v>
      </c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  <c r="JM26" s="1"/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/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  <c r="LC26" s="1"/>
      <c r="LD26" s="1"/>
      <c r="LE26" s="1"/>
      <c r="LF26" s="1"/>
      <c r="LG26" s="1"/>
      <c r="LH26" s="1"/>
      <c r="LI26" s="1"/>
      <c r="LJ26" s="1"/>
      <c r="LK26" s="1"/>
      <c r="LL26" s="1"/>
      <c r="LM26" s="1"/>
      <c r="LN26" s="1"/>
      <c r="LO26" s="1"/>
      <c r="LP26" s="1"/>
      <c r="LQ26" s="1"/>
      <c r="LR26" s="1"/>
      <c r="LS26" s="1"/>
      <c r="LT26" s="1"/>
      <c r="LU26" s="1"/>
      <c r="LV26" s="1"/>
      <c r="LW26" s="1"/>
      <c r="LX26" s="1"/>
      <c r="LY26" s="1"/>
      <c r="LZ26" s="1"/>
      <c r="MA26" s="1"/>
      <c r="MB26" s="1"/>
      <c r="MC26" s="1"/>
      <c r="MD26" s="1"/>
      <c r="ME26" s="1"/>
      <c r="MF26" s="1"/>
      <c r="MG26" s="1"/>
      <c r="MH26" s="1"/>
      <c r="MI26" s="1"/>
      <c r="MJ26" s="1"/>
      <c r="MK26" s="1"/>
      <c r="ML26" s="1"/>
      <c r="MM26" s="1"/>
      <c r="MN26" s="1"/>
      <c r="MO26" s="1"/>
      <c r="MP26" s="1"/>
      <c r="MQ26" s="1"/>
      <c r="MR26" s="1"/>
      <c r="MS26" s="1"/>
      <c r="MT26" s="1"/>
      <c r="MU26" s="1"/>
      <c r="MV26" s="1"/>
      <c r="MW26" s="1"/>
      <c r="MX26" s="1"/>
      <c r="MY26" s="1"/>
      <c r="MZ26" s="1"/>
      <c r="NA26" s="1"/>
      <c r="NB26" s="1"/>
      <c r="NC26" s="1"/>
      <c r="ND26" s="1"/>
      <c r="NE26" s="1"/>
      <c r="NF26" s="1"/>
      <c r="NG26" s="1"/>
      <c r="NH26" s="1"/>
      <c r="NI26" s="1"/>
      <c r="NJ26" s="1"/>
      <c r="NK26" s="1"/>
      <c r="NL26" s="1"/>
      <c r="NM26" s="1"/>
      <c r="NN26" s="1"/>
      <c r="NO26" s="1"/>
      <c r="NP26" s="1"/>
      <c r="NQ26" s="1"/>
      <c r="NR26" s="1"/>
      <c r="NS26" s="1"/>
      <c r="NT26" s="1"/>
      <c r="NU26" s="1"/>
      <c r="NV26" s="1"/>
      <c r="NW26" s="1"/>
      <c r="NX26" s="1"/>
      <c r="NY26" s="1"/>
      <c r="NZ26" s="1"/>
      <c r="OA26" s="1"/>
      <c r="OB26" s="1"/>
      <c r="OC26" s="1"/>
      <c r="OD26" s="1"/>
      <c r="OE26" s="1"/>
      <c r="OF26" s="1"/>
      <c r="OG26" s="1"/>
      <c r="OH26" s="1"/>
      <c r="OI26" s="1"/>
      <c r="OJ26" s="1"/>
      <c r="OK26" s="1"/>
      <c r="OL26" s="1"/>
      <c r="OM26" s="1"/>
      <c r="ON26" s="1"/>
      <c r="OO26" s="1"/>
      <c r="OP26" s="1"/>
      <c r="OQ26" s="1"/>
      <c r="OR26" s="1"/>
      <c r="OS26" s="1"/>
      <c r="OT26" s="1"/>
      <c r="OU26" s="1"/>
      <c r="OV26" s="1"/>
      <c r="OW26" s="1"/>
      <c r="OX26" s="1"/>
      <c r="OY26" s="1"/>
      <c r="OZ26" s="1"/>
      <c r="PA26" s="1"/>
      <c r="PB26" s="1"/>
      <c r="PC26" s="1"/>
      <c r="PD26" s="1"/>
      <c r="PE26" s="1"/>
      <c r="PF26" s="1"/>
      <c r="PG26" s="1"/>
      <c r="PH26" s="1"/>
      <c r="PI26" s="1"/>
      <c r="PJ26" s="1"/>
      <c r="PK26" s="1"/>
      <c r="PL26" s="1"/>
      <c r="PM26" s="1"/>
      <c r="PN26" s="1"/>
      <c r="PO26" s="1"/>
      <c r="PP26" s="1"/>
      <c r="PQ26" s="1"/>
      <c r="PR26" s="1"/>
      <c r="PS26" s="1"/>
      <c r="PT26" s="1"/>
      <c r="PU26" s="1"/>
      <c r="PV26" s="1"/>
      <c r="PW26" s="1"/>
      <c r="PX26" s="1"/>
      <c r="PY26" s="1"/>
      <c r="PZ26" s="1"/>
      <c r="QA26" s="1"/>
      <c r="QB26" s="1"/>
      <c r="QC26" s="1"/>
      <c r="QD26" s="1"/>
      <c r="QE26" s="1"/>
      <c r="QF26" s="1"/>
      <c r="QG26" s="1"/>
      <c r="QH26" s="1"/>
      <c r="QI26" s="1"/>
      <c r="QJ26" s="1"/>
      <c r="QK26" s="1"/>
      <c r="QL26" s="1"/>
      <c r="QM26" s="1"/>
      <c r="QN26" s="1"/>
      <c r="QO26" s="1"/>
      <c r="QP26" s="1"/>
      <c r="QQ26" s="1"/>
      <c r="QR26" s="1"/>
      <c r="QS26" s="1"/>
      <c r="QT26" s="1"/>
      <c r="QU26" s="1"/>
      <c r="QV26" s="1"/>
      <c r="QW26" s="1"/>
      <c r="QX26" s="1"/>
      <c r="QY26" s="1"/>
      <c r="QZ26" s="1"/>
      <c r="RA26" s="1"/>
      <c r="RB26" s="1"/>
      <c r="RC26" s="1"/>
      <c r="RD26" s="1"/>
      <c r="RE26" s="1"/>
      <c r="RF26" s="1"/>
      <c r="RG26" s="1"/>
      <c r="RH26" s="1"/>
      <c r="RI26" s="1"/>
      <c r="RJ26" s="1"/>
      <c r="RK26" s="1"/>
      <c r="RL26" s="1"/>
      <c r="RM26" s="1"/>
      <c r="RN26" s="1"/>
      <c r="RO26" s="1"/>
      <c r="RP26" s="1"/>
      <c r="RQ26" s="1"/>
      <c r="RR26" s="1"/>
      <c r="RS26" s="1"/>
      <c r="RT26" s="1"/>
      <c r="RU26" s="1"/>
      <c r="RV26" s="1"/>
      <c r="RW26" s="1"/>
      <c r="RX26" s="1"/>
      <c r="RY26" s="1"/>
      <c r="RZ26" s="1"/>
      <c r="SA26" s="1"/>
      <c r="SB26" s="1"/>
      <c r="SC26" s="1"/>
      <c r="SD26" s="1"/>
      <c r="SE26" s="1"/>
      <c r="SF26" s="1"/>
      <c r="SG26" s="1"/>
      <c r="SH26" s="1"/>
      <c r="SI26" s="1"/>
      <c r="SJ26" s="1"/>
      <c r="SK26" s="1"/>
      <c r="SL26" s="1"/>
      <c r="SM26" s="1"/>
      <c r="SN26" s="1"/>
      <c r="SO26" s="1"/>
      <c r="SP26" s="1"/>
      <c r="SQ26" s="1"/>
      <c r="SR26" s="1"/>
      <c r="SS26" s="1"/>
      <c r="ST26" s="1"/>
      <c r="SU26" s="1"/>
      <c r="SV26" s="1"/>
      <c r="SW26" s="1"/>
      <c r="SX26" s="1"/>
      <c r="SY26" s="1"/>
      <c r="SZ26" s="1"/>
      <c r="TA26" s="1"/>
      <c r="TB26" s="1"/>
      <c r="TC26" s="1"/>
      <c r="TD26" s="1"/>
      <c r="TE26" s="1"/>
      <c r="TF26" s="1"/>
      <c r="TG26" s="1"/>
      <c r="TH26" s="1"/>
      <c r="TI26" s="1"/>
      <c r="TJ26" s="1"/>
      <c r="TK26" s="1"/>
      <c r="TL26" s="1"/>
      <c r="TM26" s="1"/>
      <c r="TN26" s="1"/>
      <c r="TO26" s="1"/>
      <c r="TP26" s="1"/>
      <c r="TQ26" s="1"/>
      <c r="TR26" s="1"/>
      <c r="TS26" s="1"/>
      <c r="TT26" s="1"/>
      <c r="TU26" s="1"/>
      <c r="TV26" s="1"/>
      <c r="TW26" s="1"/>
      <c r="TX26" s="1"/>
      <c r="TY26" s="1"/>
      <c r="TZ26" s="1"/>
      <c r="UA26" s="1"/>
      <c r="UB26" s="1"/>
      <c r="UC26" s="1"/>
      <c r="UD26" s="1"/>
      <c r="UE26" s="1"/>
      <c r="UF26" s="1"/>
      <c r="UG26" s="1"/>
      <c r="UH26" s="1"/>
      <c r="UI26" s="1"/>
      <c r="UJ26" s="1"/>
      <c r="UK26" s="1"/>
      <c r="UL26" s="1"/>
      <c r="UM26" s="1"/>
      <c r="UN26" s="1"/>
      <c r="UO26" s="1"/>
      <c r="UP26" s="1"/>
      <c r="UQ26" s="1"/>
      <c r="UR26" s="1"/>
      <c r="US26" s="1"/>
      <c r="UT26" s="1"/>
      <c r="UU26" s="1"/>
      <c r="UV26" s="1"/>
      <c r="UW26" s="1"/>
      <c r="UX26" s="1"/>
      <c r="UY26" s="1"/>
      <c r="UZ26" s="1"/>
      <c r="VA26" s="1"/>
      <c r="VB26" s="1"/>
      <c r="VC26" s="1"/>
      <c r="VD26" s="1"/>
      <c r="VE26" s="1"/>
      <c r="VF26" s="1"/>
      <c r="VG26" s="1"/>
      <c r="VH26" s="1"/>
      <c r="VI26" s="1"/>
      <c r="VJ26" s="1"/>
      <c r="VK26" s="1"/>
      <c r="VL26" s="1"/>
      <c r="VM26" s="1"/>
      <c r="VN26" s="1"/>
      <c r="VO26" s="1"/>
      <c r="VP26" s="1"/>
      <c r="VQ26" s="1"/>
      <c r="VR26" s="1"/>
      <c r="VS26" s="1"/>
      <c r="VT26" s="1"/>
      <c r="VU26" s="1"/>
      <c r="VV26" s="1"/>
      <c r="VW26" s="1"/>
      <c r="VX26" s="1"/>
      <c r="VY26" s="1"/>
      <c r="VZ26" s="1"/>
      <c r="WA26" s="1"/>
      <c r="WB26" s="1"/>
      <c r="WC26" s="1"/>
      <c r="WD26" s="1"/>
      <c r="WE26" s="1"/>
      <c r="WF26" s="1"/>
      <c r="WG26" s="1"/>
      <c r="WH26" s="1"/>
      <c r="WI26" s="1"/>
      <c r="WJ26" s="1"/>
      <c r="WK26" s="1"/>
      <c r="WL26" s="1"/>
      <c r="WM26" s="1"/>
      <c r="WN26" s="1"/>
      <c r="WO26" s="1"/>
      <c r="WP26" s="1"/>
      <c r="WQ26" s="1"/>
      <c r="WR26" s="1"/>
      <c r="WS26" s="1"/>
      <c r="WT26" s="1"/>
      <c r="WU26" s="1"/>
      <c r="WV26" s="1"/>
      <c r="WW26" s="1"/>
      <c r="WX26" s="1"/>
      <c r="WY26" s="1"/>
      <c r="WZ26" s="1"/>
      <c r="XA26" s="1"/>
      <c r="XB26" s="1"/>
      <c r="XC26" s="1"/>
      <c r="XD26" s="1"/>
      <c r="XE26" s="1"/>
      <c r="XF26" s="1"/>
      <c r="XG26" s="1"/>
      <c r="XH26" s="1"/>
      <c r="XI26" s="1"/>
      <c r="XJ26" s="1"/>
      <c r="XK26" s="1"/>
      <c r="XL26" s="1"/>
      <c r="XM26" s="1"/>
      <c r="XN26" s="1"/>
      <c r="XO26" s="1"/>
      <c r="XP26" s="1"/>
      <c r="XQ26" s="1"/>
      <c r="XR26" s="1"/>
      <c r="XS26" s="1"/>
      <c r="XT26" s="1"/>
      <c r="XU26" s="1"/>
      <c r="XV26" s="1"/>
      <c r="XW26" s="1"/>
      <c r="XX26" s="1"/>
      <c r="XY26" s="1"/>
      <c r="XZ26" s="1"/>
      <c r="YA26" s="1"/>
      <c r="YB26" s="1"/>
      <c r="YC26" s="1"/>
      <c r="YD26" s="1"/>
      <c r="YE26" s="1"/>
      <c r="YF26" s="1"/>
      <c r="YG26" s="1"/>
      <c r="YH26" s="1"/>
      <c r="YI26" s="1"/>
      <c r="YJ26" s="1"/>
      <c r="YK26" s="1"/>
      <c r="YL26" s="1"/>
      <c r="YM26" s="1"/>
      <c r="YN26" s="1"/>
      <c r="YO26" s="1"/>
      <c r="YP26" s="1"/>
      <c r="YQ26" s="1"/>
      <c r="YR26" s="1"/>
      <c r="YS26" s="1"/>
      <c r="YT26" s="1"/>
      <c r="YU26" s="1"/>
      <c r="YV26" s="1"/>
      <c r="YW26" s="1"/>
      <c r="YX26" s="1"/>
      <c r="YY26" s="1"/>
      <c r="YZ26" s="1"/>
      <c r="ZA26" s="1"/>
      <c r="ZB26" s="1"/>
      <c r="ZC26" s="1"/>
      <c r="ZD26" s="1"/>
      <c r="ZE26" s="1"/>
      <c r="ZF26" s="1"/>
      <c r="ZG26" s="1"/>
      <c r="ZH26" s="1"/>
      <c r="ZI26" s="1"/>
      <c r="ZJ26" s="1"/>
      <c r="ZK26" s="1"/>
      <c r="ZL26" s="1"/>
      <c r="ZM26" s="1"/>
      <c r="ZN26" s="1"/>
      <c r="ZO26" s="1"/>
      <c r="ZP26" s="1"/>
      <c r="ZQ26" s="1"/>
      <c r="ZR26" s="1"/>
      <c r="ZS26" s="1"/>
      <c r="ZT26" s="1"/>
      <c r="ZU26" s="1"/>
      <c r="ZV26" s="1"/>
      <c r="ZW26" s="1"/>
      <c r="ZX26" s="1"/>
      <c r="ZY26" s="1"/>
      <c r="ZZ26" s="1"/>
      <c r="AAA26" s="1"/>
      <c r="AAB26" s="1"/>
      <c r="AAC26" s="1"/>
      <c r="AAD26" s="1"/>
      <c r="AAE26" s="1"/>
      <c r="AAF26" s="1"/>
      <c r="AAG26" s="1"/>
      <c r="AAH26" s="1"/>
      <c r="AAI26" s="1"/>
      <c r="AAJ26" s="1"/>
      <c r="AAK26" s="1"/>
      <c r="AAL26" s="1"/>
      <c r="AAM26" s="1"/>
      <c r="AAN26" s="1"/>
      <c r="AAO26" s="1"/>
      <c r="AAP26" s="1"/>
      <c r="AAQ26" s="1"/>
      <c r="AAR26" s="1"/>
      <c r="AAS26" s="1"/>
      <c r="AAT26" s="1"/>
      <c r="AAU26" s="1"/>
      <c r="AAV26" s="1"/>
      <c r="AAW26" s="1"/>
      <c r="AAX26" s="1"/>
      <c r="AAY26" s="1"/>
      <c r="AAZ26" s="1"/>
      <c r="ABA26" s="1"/>
      <c r="ABB26" s="1"/>
      <c r="ABC26" s="1"/>
      <c r="ABD26" s="1"/>
      <c r="ABE26" s="1"/>
      <c r="ABF26" s="1"/>
      <c r="ABG26" s="1"/>
      <c r="ABH26" s="1"/>
      <c r="ABI26" s="1"/>
      <c r="ABJ26" s="1"/>
      <c r="ABK26" s="1"/>
      <c r="ABL26" s="1"/>
      <c r="ABM26" s="1"/>
      <c r="ABN26" s="1"/>
      <c r="ABO26" s="1"/>
      <c r="ABP26" s="1"/>
      <c r="ABQ26" s="1"/>
      <c r="ABR26" s="1"/>
      <c r="ABS26" s="1"/>
      <c r="ABT26" s="1"/>
      <c r="ABU26" s="1"/>
      <c r="ABV26" s="1"/>
      <c r="ABW26" s="1"/>
      <c r="ABX26" s="1"/>
      <c r="ABY26" s="1"/>
      <c r="ABZ26" s="1"/>
      <c r="ACA26" s="1"/>
      <c r="ACB26" s="1"/>
      <c r="ACC26" s="1"/>
      <c r="ACD26" s="1"/>
      <c r="ACE26" s="1"/>
      <c r="ACF26" s="1"/>
      <c r="ACG26" s="1"/>
      <c r="ACH26" s="1"/>
      <c r="ACI26" s="1"/>
      <c r="ACJ26" s="1"/>
      <c r="ACK26" s="1"/>
      <c r="ACL26" s="1"/>
      <c r="ACM26" s="1"/>
      <c r="ACN26" s="1"/>
      <c r="ACO26" s="1"/>
      <c r="ACP26" s="1"/>
      <c r="ACQ26" s="1"/>
      <c r="ACR26" s="1"/>
      <c r="ACS26" s="1"/>
      <c r="ACT26" s="1"/>
      <c r="ACU26" s="1"/>
      <c r="ACV26" s="1"/>
      <c r="ACW26" s="1"/>
      <c r="ACX26" s="1"/>
      <c r="ACY26" s="1"/>
      <c r="ACZ26" s="1"/>
      <c r="ADA26" s="1"/>
      <c r="ADB26" s="1"/>
      <c r="ADC26" s="1"/>
      <c r="ADD26" s="1"/>
      <c r="ADE26" s="1"/>
      <c r="ADF26" s="1"/>
      <c r="ADG26" s="1"/>
      <c r="ADH26" s="1"/>
      <c r="ADI26" s="1"/>
      <c r="ADJ26" s="1"/>
      <c r="ADK26" s="1"/>
      <c r="ADL26" s="1"/>
      <c r="ADM26" s="1"/>
      <c r="ADN26" s="1"/>
      <c r="ADO26" s="1"/>
      <c r="ADP26" s="1"/>
      <c r="ADQ26" s="1"/>
      <c r="ADR26" s="1"/>
      <c r="ADS26" s="1"/>
      <c r="ADT26" s="1"/>
      <c r="ADU26" s="1"/>
      <c r="ADV26" s="1"/>
      <c r="ADW26" s="1"/>
      <c r="ADX26" s="1"/>
      <c r="ADY26" s="1"/>
      <c r="ADZ26" s="1"/>
      <c r="AEA26" s="1"/>
      <c r="AEB26" s="1"/>
      <c r="AEC26" s="1"/>
      <c r="AED26" s="1"/>
      <c r="AEE26" s="1"/>
      <c r="AEF26" s="1"/>
      <c r="AEG26" s="1"/>
      <c r="AEH26" s="1"/>
      <c r="AEI26" s="1"/>
      <c r="AEJ26" s="1"/>
      <c r="AEK26" s="1"/>
      <c r="AEL26" s="1"/>
      <c r="AEM26" s="1"/>
      <c r="AEN26" s="1"/>
      <c r="AEO26" s="1"/>
      <c r="AEP26" s="1"/>
      <c r="AEQ26" s="1"/>
      <c r="AER26" s="1"/>
      <c r="AES26" s="1"/>
      <c r="AET26" s="1"/>
      <c r="AEU26" s="1"/>
      <c r="AEV26" s="1"/>
      <c r="AEW26" s="1"/>
      <c r="AEX26" s="1"/>
      <c r="AEY26" s="1"/>
      <c r="AEZ26" s="1"/>
      <c r="AFA26" s="1"/>
      <c r="AFB26" s="1"/>
      <c r="AFC26" s="1"/>
      <c r="AFD26" s="1"/>
      <c r="AFE26" s="1"/>
      <c r="AFF26" s="1"/>
      <c r="AFG26" s="1"/>
      <c r="AFH26" s="1"/>
      <c r="AFI26" s="1"/>
      <c r="AFJ26" s="1"/>
      <c r="AFK26" s="1"/>
      <c r="AFL26" s="1"/>
      <c r="AFM26" s="1"/>
      <c r="AFN26" s="1"/>
      <c r="AFO26" s="1"/>
      <c r="AFP26" s="1"/>
      <c r="AFQ26" s="1"/>
      <c r="AFR26" s="1"/>
      <c r="AFS26" s="1"/>
      <c r="AFT26" s="1"/>
      <c r="AFU26" s="1"/>
      <c r="AFV26" s="1"/>
      <c r="AFW26" s="1"/>
      <c r="AFX26" s="1"/>
      <c r="AFY26" s="1"/>
      <c r="AFZ26" s="1"/>
      <c r="AGA26" s="1"/>
      <c r="AGB26" s="1"/>
      <c r="AGC26" s="1"/>
      <c r="AGD26" s="1"/>
      <c r="AGE26" s="1"/>
      <c r="AGF26" s="1"/>
      <c r="AGG26" s="1"/>
      <c r="AGH26" s="1"/>
      <c r="AGI26" s="1"/>
      <c r="AGJ26" s="1"/>
      <c r="AGK26" s="1"/>
      <c r="AGL26" s="1"/>
      <c r="AGM26" s="1"/>
      <c r="AGN26" s="1"/>
      <c r="AGO26" s="1"/>
      <c r="AGP26" s="1"/>
      <c r="AGQ26" s="1"/>
      <c r="AGR26" s="1"/>
      <c r="AGS26" s="1"/>
      <c r="AGT26" s="1"/>
      <c r="AGU26" s="1"/>
      <c r="AGV26" s="1"/>
      <c r="AGW26" s="1"/>
      <c r="AGX26" s="1"/>
      <c r="AGY26" s="1"/>
      <c r="AGZ26" s="1"/>
      <c r="AHA26" s="1"/>
      <c r="AHB26" s="1"/>
      <c r="AHC26" s="1"/>
      <c r="AHD26" s="1"/>
      <c r="AHE26" s="1"/>
      <c r="AHF26" s="1"/>
      <c r="AHG26" s="1"/>
      <c r="AHH26" s="1"/>
      <c r="AHI26" s="1"/>
      <c r="AHJ26" s="1"/>
      <c r="AHK26" s="1"/>
      <c r="AHL26" s="1"/>
      <c r="AHM26" s="1"/>
      <c r="AHN26" s="1"/>
      <c r="AHO26" s="1"/>
      <c r="AHP26" s="1"/>
      <c r="AHQ26" s="1"/>
      <c r="AHR26" s="1"/>
      <c r="AHS26" s="1"/>
      <c r="AHT26" s="1"/>
      <c r="AHU26" s="1"/>
      <c r="AHV26" s="1"/>
      <c r="AHW26" s="1"/>
      <c r="AHX26" s="1"/>
      <c r="AHY26" s="1"/>
      <c r="AHZ26" s="1"/>
      <c r="AIA26" s="1"/>
      <c r="AIB26" s="1"/>
      <c r="AIC26" s="1"/>
      <c r="AID26" s="1"/>
      <c r="AIE26" s="1"/>
      <c r="AIF26" s="1"/>
      <c r="AIG26" s="1"/>
      <c r="AIH26" s="1"/>
      <c r="AII26" s="1"/>
      <c r="AIJ26" s="1"/>
      <c r="AIK26" s="1"/>
      <c r="AIL26" s="1"/>
      <c r="AIM26" s="1"/>
      <c r="AIN26" s="1"/>
      <c r="AIO26" s="1"/>
      <c r="AIP26" s="1"/>
      <c r="AIQ26" s="1"/>
      <c r="AIR26" s="1"/>
      <c r="AIS26" s="1"/>
      <c r="AIT26" s="1"/>
      <c r="AIU26" s="1"/>
      <c r="AIV26" s="1"/>
      <c r="AIW26" s="1"/>
      <c r="AIX26" s="1"/>
      <c r="AIY26" s="1"/>
      <c r="AIZ26" s="1"/>
      <c r="AJA26" s="1"/>
      <c r="AJB26" s="1"/>
      <c r="AJC26" s="1"/>
      <c r="AJD26" s="1"/>
      <c r="AJE26" s="1"/>
      <c r="AJF26" s="1"/>
      <c r="AJG26" s="1"/>
      <c r="AJH26" s="1"/>
      <c r="AJI26" s="1"/>
      <c r="AJJ26" s="1"/>
      <c r="AJK26" s="1"/>
      <c r="AJL26" s="1"/>
      <c r="AJM26" s="1"/>
      <c r="AJN26" s="1"/>
      <c r="AJO26" s="1"/>
      <c r="AJP26" s="1"/>
      <c r="AJQ26" s="1"/>
      <c r="AJR26" s="1"/>
      <c r="AJS26" s="1"/>
      <c r="AJT26" s="1"/>
      <c r="AJU26" s="1"/>
      <c r="AJV26" s="1"/>
      <c r="AJW26" s="1"/>
      <c r="AJX26" s="1"/>
      <c r="AJY26" s="1"/>
      <c r="AJZ26" s="1"/>
      <c r="AKA26" s="1"/>
      <c r="AKB26" s="1"/>
      <c r="AKC26" s="1"/>
      <c r="AKD26" s="1"/>
      <c r="AKE26" s="1"/>
      <c r="AKF26" s="1"/>
      <c r="AKG26" s="1"/>
      <c r="AKH26" s="1"/>
      <c r="AKI26" s="1"/>
      <c r="AKJ26" s="1"/>
      <c r="AKK26" s="1"/>
      <c r="AKL26" s="1"/>
      <c r="AKM26" s="1"/>
      <c r="AKN26" s="1"/>
      <c r="AKO26" s="1"/>
      <c r="AKP26" s="1"/>
      <c r="AKQ26" s="1"/>
      <c r="AKR26" s="1"/>
      <c r="AKS26" s="1"/>
      <c r="AKT26" s="1"/>
      <c r="AKU26" s="1"/>
      <c r="AKV26" s="1"/>
      <c r="AKW26" s="1"/>
      <c r="AKX26" s="1"/>
      <c r="AKY26" s="1"/>
      <c r="AKZ26" s="1"/>
      <c r="ALA26" s="1"/>
      <c r="ALB26" s="1"/>
      <c r="ALC26" s="1"/>
      <c r="ALD26" s="1"/>
      <c r="ALE26" s="1"/>
      <c r="ALF26" s="1"/>
      <c r="ALG26" s="1"/>
      <c r="ALH26" s="1"/>
      <c r="ALI26" s="1"/>
      <c r="ALJ26" s="1"/>
      <c r="ALK26" s="1"/>
      <c r="ALL26" s="1"/>
      <c r="ALM26" s="1"/>
      <c r="ALN26" s="1"/>
      <c r="ALO26" s="1"/>
      <c r="ALP26" s="1"/>
      <c r="ALQ26" s="1"/>
      <c r="ALR26" s="1"/>
      <c r="ALS26" s="1"/>
      <c r="ALT26" s="1"/>
    </row>
    <row r="27" spans="1:1008" x14ac:dyDescent="0.25">
      <c r="A27" s="102"/>
      <c r="B27" s="3" t="s">
        <v>27</v>
      </c>
      <c r="C27" s="40">
        <v>4097039530.5304999</v>
      </c>
      <c r="D27" s="41">
        <v>67730394.040000007</v>
      </c>
      <c r="E27" s="41">
        <v>941160068.02849996</v>
      </c>
      <c r="F27" s="41">
        <v>1270065307.3099999</v>
      </c>
      <c r="G27" s="41">
        <v>0</v>
      </c>
      <c r="H27" s="41">
        <v>271702059.63</v>
      </c>
      <c r="I27" s="41">
        <v>556267644.04999995</v>
      </c>
      <c r="J27" s="41">
        <v>488653746.94999999</v>
      </c>
      <c r="K27" s="41">
        <v>72902994.722000107</v>
      </c>
      <c r="L27" s="41">
        <v>15080447.210000001</v>
      </c>
      <c r="M27" s="41">
        <v>62485747.530000001</v>
      </c>
      <c r="N27" s="41">
        <v>57882</v>
      </c>
      <c r="O27" s="41">
        <v>99635213.629999995</v>
      </c>
      <c r="P27" s="41">
        <v>19073518.199999999</v>
      </c>
      <c r="Q27" s="41">
        <v>66350997.210000001</v>
      </c>
      <c r="R27" s="41">
        <v>0</v>
      </c>
      <c r="S27" s="104"/>
      <c r="T27" s="41">
        <v>3931166020.5105</v>
      </c>
      <c r="U27" s="41">
        <v>65456876.57</v>
      </c>
      <c r="V27" s="41"/>
      <c r="W27" s="42">
        <v>65456876.57</v>
      </c>
      <c r="X27" s="41">
        <v>100416633.45</v>
      </c>
      <c r="Y27" s="106"/>
      <c r="Z27" s="41">
        <v>100416633.45</v>
      </c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  <c r="JB27" s="1"/>
      <c r="JC27" s="1"/>
      <c r="JD27" s="1"/>
      <c r="JE27" s="1"/>
      <c r="JF27" s="1"/>
      <c r="JG27" s="1"/>
      <c r="JH27" s="1"/>
      <c r="JI27" s="1"/>
      <c r="JJ27" s="1"/>
      <c r="JK27" s="1"/>
      <c r="JL27" s="1"/>
      <c r="JM27" s="1"/>
      <c r="JN27" s="1"/>
      <c r="JO27" s="1"/>
      <c r="JP27" s="1"/>
      <c r="JQ27" s="1"/>
      <c r="JR27" s="1"/>
      <c r="JS27" s="1"/>
      <c r="JT27" s="1"/>
      <c r="JU27" s="1"/>
      <c r="JV27" s="1"/>
      <c r="JW27" s="1"/>
      <c r="JX27" s="1"/>
      <c r="JY27" s="1"/>
      <c r="JZ27" s="1"/>
      <c r="KA27" s="1"/>
      <c r="KB27" s="1"/>
      <c r="KC27" s="1"/>
      <c r="KD27" s="1"/>
      <c r="KE27" s="1"/>
      <c r="KF27" s="1"/>
      <c r="KG27" s="1"/>
      <c r="KH27" s="1"/>
      <c r="KI27" s="1"/>
      <c r="KJ27" s="1"/>
      <c r="KK27" s="1"/>
      <c r="KL27" s="1"/>
      <c r="KM27" s="1"/>
      <c r="KN27" s="1"/>
      <c r="KO27" s="1"/>
      <c r="KP27" s="1"/>
      <c r="KQ27" s="1"/>
      <c r="KR27" s="1"/>
      <c r="KS27" s="1"/>
      <c r="KT27" s="1"/>
      <c r="KU27" s="1"/>
      <c r="KV27" s="1"/>
      <c r="KW27" s="1"/>
      <c r="KX27" s="1"/>
      <c r="KY27" s="1"/>
      <c r="KZ27" s="1"/>
      <c r="LA27" s="1"/>
      <c r="LB27" s="1"/>
      <c r="LC27" s="1"/>
      <c r="LD27" s="1"/>
      <c r="LE27" s="1"/>
      <c r="LF27" s="1"/>
      <c r="LG27" s="1"/>
      <c r="LH27" s="1"/>
      <c r="LI27" s="1"/>
      <c r="LJ27" s="1"/>
      <c r="LK27" s="1"/>
      <c r="LL27" s="1"/>
      <c r="LM27" s="1"/>
      <c r="LN27" s="1"/>
      <c r="LO27" s="1"/>
      <c r="LP27" s="1"/>
      <c r="LQ27" s="1"/>
      <c r="LR27" s="1"/>
      <c r="LS27" s="1"/>
      <c r="LT27" s="1"/>
      <c r="LU27" s="1"/>
      <c r="LV27" s="1"/>
      <c r="LW27" s="1"/>
      <c r="LX27" s="1"/>
      <c r="LY27" s="1"/>
      <c r="LZ27" s="1"/>
      <c r="MA27" s="1"/>
      <c r="MB27" s="1"/>
      <c r="MC27" s="1"/>
      <c r="MD27" s="1"/>
      <c r="ME27" s="1"/>
      <c r="MF27" s="1"/>
      <c r="MG27" s="1"/>
      <c r="MH27" s="1"/>
      <c r="MI27" s="1"/>
      <c r="MJ27" s="1"/>
      <c r="MK27" s="1"/>
      <c r="ML27" s="1"/>
      <c r="MM27" s="1"/>
      <c r="MN27" s="1"/>
      <c r="MO27" s="1"/>
      <c r="MP27" s="1"/>
      <c r="MQ27" s="1"/>
      <c r="MR27" s="1"/>
      <c r="MS27" s="1"/>
      <c r="MT27" s="1"/>
      <c r="MU27" s="1"/>
      <c r="MV27" s="1"/>
      <c r="MW27" s="1"/>
      <c r="MX27" s="1"/>
      <c r="MY27" s="1"/>
      <c r="MZ27" s="1"/>
      <c r="NA27" s="1"/>
      <c r="NB27" s="1"/>
      <c r="NC27" s="1"/>
      <c r="ND27" s="1"/>
      <c r="NE27" s="1"/>
      <c r="NF27" s="1"/>
      <c r="NG27" s="1"/>
      <c r="NH27" s="1"/>
      <c r="NI27" s="1"/>
      <c r="NJ27" s="1"/>
      <c r="NK27" s="1"/>
      <c r="NL27" s="1"/>
      <c r="NM27" s="1"/>
      <c r="NN27" s="1"/>
      <c r="NO27" s="1"/>
      <c r="NP27" s="1"/>
      <c r="NQ27" s="1"/>
      <c r="NR27" s="1"/>
      <c r="NS27" s="1"/>
      <c r="NT27" s="1"/>
      <c r="NU27" s="1"/>
      <c r="NV27" s="1"/>
      <c r="NW27" s="1"/>
      <c r="NX27" s="1"/>
      <c r="NY27" s="1"/>
      <c r="NZ27" s="1"/>
      <c r="OA27" s="1"/>
      <c r="OB27" s="1"/>
      <c r="OC27" s="1"/>
      <c r="OD27" s="1"/>
      <c r="OE27" s="1"/>
      <c r="OF27" s="1"/>
      <c r="OG27" s="1"/>
      <c r="OH27" s="1"/>
      <c r="OI27" s="1"/>
      <c r="OJ27" s="1"/>
      <c r="OK27" s="1"/>
      <c r="OL27" s="1"/>
      <c r="OM27" s="1"/>
      <c r="ON27" s="1"/>
      <c r="OO27" s="1"/>
      <c r="OP27" s="1"/>
      <c r="OQ27" s="1"/>
      <c r="OR27" s="1"/>
      <c r="OS27" s="1"/>
      <c r="OT27" s="1"/>
      <c r="OU27" s="1"/>
      <c r="OV27" s="1"/>
      <c r="OW27" s="1"/>
      <c r="OX27" s="1"/>
      <c r="OY27" s="1"/>
      <c r="OZ27" s="1"/>
      <c r="PA27" s="1"/>
      <c r="PB27" s="1"/>
      <c r="PC27" s="1"/>
      <c r="PD27" s="1"/>
      <c r="PE27" s="1"/>
      <c r="PF27" s="1"/>
      <c r="PG27" s="1"/>
      <c r="PH27" s="1"/>
      <c r="PI27" s="1"/>
      <c r="PJ27" s="1"/>
      <c r="PK27" s="1"/>
      <c r="PL27" s="1"/>
      <c r="PM27" s="1"/>
      <c r="PN27" s="1"/>
      <c r="PO27" s="1"/>
      <c r="PP27" s="1"/>
      <c r="PQ27" s="1"/>
      <c r="PR27" s="1"/>
      <c r="PS27" s="1"/>
      <c r="PT27" s="1"/>
      <c r="PU27" s="1"/>
      <c r="PV27" s="1"/>
      <c r="PW27" s="1"/>
      <c r="PX27" s="1"/>
      <c r="PY27" s="1"/>
      <c r="PZ27" s="1"/>
      <c r="QA27" s="1"/>
      <c r="QB27" s="1"/>
      <c r="QC27" s="1"/>
      <c r="QD27" s="1"/>
      <c r="QE27" s="1"/>
      <c r="QF27" s="1"/>
      <c r="QG27" s="1"/>
      <c r="QH27" s="1"/>
      <c r="QI27" s="1"/>
      <c r="QJ27" s="1"/>
      <c r="QK27" s="1"/>
      <c r="QL27" s="1"/>
      <c r="QM27" s="1"/>
      <c r="QN27" s="1"/>
      <c r="QO27" s="1"/>
      <c r="QP27" s="1"/>
      <c r="QQ27" s="1"/>
      <c r="QR27" s="1"/>
      <c r="QS27" s="1"/>
      <c r="QT27" s="1"/>
      <c r="QU27" s="1"/>
      <c r="QV27" s="1"/>
      <c r="QW27" s="1"/>
      <c r="QX27" s="1"/>
      <c r="QY27" s="1"/>
      <c r="QZ27" s="1"/>
      <c r="RA27" s="1"/>
      <c r="RB27" s="1"/>
      <c r="RC27" s="1"/>
      <c r="RD27" s="1"/>
      <c r="RE27" s="1"/>
      <c r="RF27" s="1"/>
      <c r="RG27" s="1"/>
      <c r="RH27" s="1"/>
      <c r="RI27" s="1"/>
      <c r="RJ27" s="1"/>
      <c r="RK27" s="1"/>
      <c r="RL27" s="1"/>
      <c r="RM27" s="1"/>
      <c r="RN27" s="1"/>
      <c r="RO27" s="1"/>
      <c r="RP27" s="1"/>
      <c r="RQ27" s="1"/>
      <c r="RR27" s="1"/>
      <c r="RS27" s="1"/>
      <c r="RT27" s="1"/>
      <c r="RU27" s="1"/>
      <c r="RV27" s="1"/>
      <c r="RW27" s="1"/>
      <c r="RX27" s="1"/>
      <c r="RY27" s="1"/>
      <c r="RZ27" s="1"/>
      <c r="SA27" s="1"/>
      <c r="SB27" s="1"/>
      <c r="SC27" s="1"/>
      <c r="SD27" s="1"/>
      <c r="SE27" s="1"/>
      <c r="SF27" s="1"/>
      <c r="SG27" s="1"/>
      <c r="SH27" s="1"/>
      <c r="SI27" s="1"/>
      <c r="SJ27" s="1"/>
      <c r="SK27" s="1"/>
      <c r="SL27" s="1"/>
      <c r="SM27" s="1"/>
      <c r="SN27" s="1"/>
      <c r="SO27" s="1"/>
      <c r="SP27" s="1"/>
      <c r="SQ27" s="1"/>
      <c r="SR27" s="1"/>
      <c r="SS27" s="1"/>
      <c r="ST27" s="1"/>
      <c r="SU27" s="1"/>
      <c r="SV27" s="1"/>
      <c r="SW27" s="1"/>
      <c r="SX27" s="1"/>
      <c r="SY27" s="1"/>
      <c r="SZ27" s="1"/>
      <c r="TA27" s="1"/>
      <c r="TB27" s="1"/>
      <c r="TC27" s="1"/>
      <c r="TD27" s="1"/>
      <c r="TE27" s="1"/>
      <c r="TF27" s="1"/>
      <c r="TG27" s="1"/>
      <c r="TH27" s="1"/>
      <c r="TI27" s="1"/>
      <c r="TJ27" s="1"/>
      <c r="TK27" s="1"/>
      <c r="TL27" s="1"/>
      <c r="TM27" s="1"/>
      <c r="TN27" s="1"/>
      <c r="TO27" s="1"/>
      <c r="TP27" s="1"/>
      <c r="TQ27" s="1"/>
      <c r="TR27" s="1"/>
      <c r="TS27" s="1"/>
      <c r="TT27" s="1"/>
      <c r="TU27" s="1"/>
      <c r="TV27" s="1"/>
      <c r="TW27" s="1"/>
      <c r="TX27" s="1"/>
      <c r="TY27" s="1"/>
      <c r="TZ27" s="1"/>
      <c r="UA27" s="1"/>
      <c r="UB27" s="1"/>
      <c r="UC27" s="1"/>
      <c r="UD27" s="1"/>
      <c r="UE27" s="1"/>
      <c r="UF27" s="1"/>
      <c r="UG27" s="1"/>
      <c r="UH27" s="1"/>
      <c r="UI27" s="1"/>
      <c r="UJ27" s="1"/>
      <c r="UK27" s="1"/>
      <c r="UL27" s="1"/>
      <c r="UM27" s="1"/>
      <c r="UN27" s="1"/>
      <c r="UO27" s="1"/>
      <c r="UP27" s="1"/>
      <c r="UQ27" s="1"/>
      <c r="UR27" s="1"/>
      <c r="US27" s="1"/>
      <c r="UT27" s="1"/>
      <c r="UU27" s="1"/>
      <c r="UV27" s="1"/>
      <c r="UW27" s="1"/>
      <c r="UX27" s="1"/>
      <c r="UY27" s="1"/>
      <c r="UZ27" s="1"/>
      <c r="VA27" s="1"/>
      <c r="VB27" s="1"/>
      <c r="VC27" s="1"/>
      <c r="VD27" s="1"/>
      <c r="VE27" s="1"/>
      <c r="VF27" s="1"/>
      <c r="VG27" s="1"/>
      <c r="VH27" s="1"/>
      <c r="VI27" s="1"/>
      <c r="VJ27" s="1"/>
      <c r="VK27" s="1"/>
      <c r="VL27" s="1"/>
      <c r="VM27" s="1"/>
      <c r="VN27" s="1"/>
      <c r="VO27" s="1"/>
      <c r="VP27" s="1"/>
      <c r="VQ27" s="1"/>
      <c r="VR27" s="1"/>
      <c r="VS27" s="1"/>
      <c r="VT27" s="1"/>
      <c r="VU27" s="1"/>
      <c r="VV27" s="1"/>
      <c r="VW27" s="1"/>
      <c r="VX27" s="1"/>
      <c r="VY27" s="1"/>
      <c r="VZ27" s="1"/>
      <c r="WA27" s="1"/>
      <c r="WB27" s="1"/>
      <c r="WC27" s="1"/>
      <c r="WD27" s="1"/>
      <c r="WE27" s="1"/>
      <c r="WF27" s="1"/>
      <c r="WG27" s="1"/>
      <c r="WH27" s="1"/>
      <c r="WI27" s="1"/>
      <c r="WJ27" s="1"/>
      <c r="WK27" s="1"/>
      <c r="WL27" s="1"/>
      <c r="WM27" s="1"/>
      <c r="WN27" s="1"/>
      <c r="WO27" s="1"/>
      <c r="WP27" s="1"/>
      <c r="WQ27" s="1"/>
      <c r="WR27" s="1"/>
      <c r="WS27" s="1"/>
      <c r="WT27" s="1"/>
      <c r="WU27" s="1"/>
      <c r="WV27" s="1"/>
      <c r="WW27" s="1"/>
      <c r="WX27" s="1"/>
      <c r="WY27" s="1"/>
      <c r="WZ27" s="1"/>
      <c r="XA27" s="1"/>
      <c r="XB27" s="1"/>
      <c r="XC27" s="1"/>
      <c r="XD27" s="1"/>
      <c r="XE27" s="1"/>
      <c r="XF27" s="1"/>
      <c r="XG27" s="1"/>
      <c r="XH27" s="1"/>
      <c r="XI27" s="1"/>
      <c r="XJ27" s="1"/>
      <c r="XK27" s="1"/>
      <c r="XL27" s="1"/>
      <c r="XM27" s="1"/>
      <c r="XN27" s="1"/>
      <c r="XO27" s="1"/>
      <c r="XP27" s="1"/>
      <c r="XQ27" s="1"/>
      <c r="XR27" s="1"/>
      <c r="XS27" s="1"/>
      <c r="XT27" s="1"/>
      <c r="XU27" s="1"/>
      <c r="XV27" s="1"/>
      <c r="XW27" s="1"/>
      <c r="XX27" s="1"/>
      <c r="XY27" s="1"/>
      <c r="XZ27" s="1"/>
      <c r="YA27" s="1"/>
      <c r="YB27" s="1"/>
      <c r="YC27" s="1"/>
      <c r="YD27" s="1"/>
      <c r="YE27" s="1"/>
      <c r="YF27" s="1"/>
      <c r="YG27" s="1"/>
      <c r="YH27" s="1"/>
      <c r="YI27" s="1"/>
      <c r="YJ27" s="1"/>
      <c r="YK27" s="1"/>
      <c r="YL27" s="1"/>
      <c r="YM27" s="1"/>
      <c r="YN27" s="1"/>
      <c r="YO27" s="1"/>
      <c r="YP27" s="1"/>
      <c r="YQ27" s="1"/>
      <c r="YR27" s="1"/>
      <c r="YS27" s="1"/>
      <c r="YT27" s="1"/>
      <c r="YU27" s="1"/>
      <c r="YV27" s="1"/>
      <c r="YW27" s="1"/>
      <c r="YX27" s="1"/>
      <c r="YY27" s="1"/>
      <c r="YZ27" s="1"/>
      <c r="ZA27" s="1"/>
      <c r="ZB27" s="1"/>
      <c r="ZC27" s="1"/>
      <c r="ZD27" s="1"/>
      <c r="ZE27" s="1"/>
      <c r="ZF27" s="1"/>
      <c r="ZG27" s="1"/>
      <c r="ZH27" s="1"/>
      <c r="ZI27" s="1"/>
      <c r="ZJ27" s="1"/>
      <c r="ZK27" s="1"/>
      <c r="ZL27" s="1"/>
      <c r="ZM27" s="1"/>
      <c r="ZN27" s="1"/>
      <c r="ZO27" s="1"/>
      <c r="ZP27" s="1"/>
      <c r="ZQ27" s="1"/>
      <c r="ZR27" s="1"/>
      <c r="ZS27" s="1"/>
      <c r="ZT27" s="1"/>
      <c r="ZU27" s="1"/>
      <c r="ZV27" s="1"/>
      <c r="ZW27" s="1"/>
      <c r="ZX27" s="1"/>
      <c r="ZY27" s="1"/>
      <c r="ZZ27" s="1"/>
      <c r="AAA27" s="1"/>
      <c r="AAB27" s="1"/>
      <c r="AAC27" s="1"/>
      <c r="AAD27" s="1"/>
      <c r="AAE27" s="1"/>
      <c r="AAF27" s="1"/>
      <c r="AAG27" s="1"/>
      <c r="AAH27" s="1"/>
      <c r="AAI27" s="1"/>
      <c r="AAJ27" s="1"/>
      <c r="AAK27" s="1"/>
      <c r="AAL27" s="1"/>
      <c r="AAM27" s="1"/>
      <c r="AAN27" s="1"/>
      <c r="AAO27" s="1"/>
      <c r="AAP27" s="1"/>
      <c r="AAQ27" s="1"/>
      <c r="AAR27" s="1"/>
      <c r="AAS27" s="1"/>
      <c r="AAT27" s="1"/>
      <c r="AAU27" s="1"/>
      <c r="AAV27" s="1"/>
      <c r="AAW27" s="1"/>
      <c r="AAX27" s="1"/>
      <c r="AAY27" s="1"/>
      <c r="AAZ27" s="1"/>
      <c r="ABA27" s="1"/>
      <c r="ABB27" s="1"/>
      <c r="ABC27" s="1"/>
      <c r="ABD27" s="1"/>
      <c r="ABE27" s="1"/>
      <c r="ABF27" s="1"/>
      <c r="ABG27" s="1"/>
      <c r="ABH27" s="1"/>
      <c r="ABI27" s="1"/>
      <c r="ABJ27" s="1"/>
      <c r="ABK27" s="1"/>
      <c r="ABL27" s="1"/>
      <c r="ABM27" s="1"/>
      <c r="ABN27" s="1"/>
      <c r="ABO27" s="1"/>
      <c r="ABP27" s="1"/>
      <c r="ABQ27" s="1"/>
      <c r="ABR27" s="1"/>
      <c r="ABS27" s="1"/>
      <c r="ABT27" s="1"/>
      <c r="ABU27" s="1"/>
      <c r="ABV27" s="1"/>
      <c r="ABW27" s="1"/>
      <c r="ABX27" s="1"/>
      <c r="ABY27" s="1"/>
      <c r="ABZ27" s="1"/>
      <c r="ACA27" s="1"/>
      <c r="ACB27" s="1"/>
      <c r="ACC27" s="1"/>
      <c r="ACD27" s="1"/>
      <c r="ACE27" s="1"/>
      <c r="ACF27" s="1"/>
      <c r="ACG27" s="1"/>
      <c r="ACH27" s="1"/>
      <c r="ACI27" s="1"/>
      <c r="ACJ27" s="1"/>
      <c r="ACK27" s="1"/>
      <c r="ACL27" s="1"/>
      <c r="ACM27" s="1"/>
      <c r="ACN27" s="1"/>
      <c r="ACO27" s="1"/>
      <c r="ACP27" s="1"/>
      <c r="ACQ27" s="1"/>
      <c r="ACR27" s="1"/>
      <c r="ACS27" s="1"/>
      <c r="ACT27" s="1"/>
      <c r="ACU27" s="1"/>
      <c r="ACV27" s="1"/>
      <c r="ACW27" s="1"/>
      <c r="ACX27" s="1"/>
      <c r="ACY27" s="1"/>
      <c r="ACZ27" s="1"/>
      <c r="ADA27" s="1"/>
      <c r="ADB27" s="1"/>
      <c r="ADC27" s="1"/>
      <c r="ADD27" s="1"/>
      <c r="ADE27" s="1"/>
      <c r="ADF27" s="1"/>
      <c r="ADG27" s="1"/>
      <c r="ADH27" s="1"/>
      <c r="ADI27" s="1"/>
      <c r="ADJ27" s="1"/>
      <c r="ADK27" s="1"/>
      <c r="ADL27" s="1"/>
      <c r="ADM27" s="1"/>
      <c r="ADN27" s="1"/>
      <c r="ADO27" s="1"/>
      <c r="ADP27" s="1"/>
      <c r="ADQ27" s="1"/>
      <c r="ADR27" s="1"/>
      <c r="ADS27" s="1"/>
      <c r="ADT27" s="1"/>
      <c r="ADU27" s="1"/>
      <c r="ADV27" s="1"/>
      <c r="ADW27" s="1"/>
      <c r="ADX27" s="1"/>
      <c r="ADY27" s="1"/>
      <c r="ADZ27" s="1"/>
      <c r="AEA27" s="1"/>
      <c r="AEB27" s="1"/>
      <c r="AEC27" s="1"/>
      <c r="AED27" s="1"/>
      <c r="AEE27" s="1"/>
      <c r="AEF27" s="1"/>
      <c r="AEG27" s="1"/>
      <c r="AEH27" s="1"/>
      <c r="AEI27" s="1"/>
      <c r="AEJ27" s="1"/>
      <c r="AEK27" s="1"/>
      <c r="AEL27" s="1"/>
      <c r="AEM27" s="1"/>
      <c r="AEN27" s="1"/>
      <c r="AEO27" s="1"/>
      <c r="AEP27" s="1"/>
      <c r="AEQ27" s="1"/>
      <c r="AER27" s="1"/>
      <c r="AES27" s="1"/>
      <c r="AET27" s="1"/>
      <c r="AEU27" s="1"/>
      <c r="AEV27" s="1"/>
      <c r="AEW27" s="1"/>
      <c r="AEX27" s="1"/>
      <c r="AEY27" s="1"/>
      <c r="AEZ27" s="1"/>
      <c r="AFA27" s="1"/>
      <c r="AFB27" s="1"/>
      <c r="AFC27" s="1"/>
      <c r="AFD27" s="1"/>
      <c r="AFE27" s="1"/>
      <c r="AFF27" s="1"/>
      <c r="AFG27" s="1"/>
      <c r="AFH27" s="1"/>
      <c r="AFI27" s="1"/>
      <c r="AFJ27" s="1"/>
      <c r="AFK27" s="1"/>
      <c r="AFL27" s="1"/>
      <c r="AFM27" s="1"/>
      <c r="AFN27" s="1"/>
      <c r="AFO27" s="1"/>
      <c r="AFP27" s="1"/>
      <c r="AFQ27" s="1"/>
      <c r="AFR27" s="1"/>
      <c r="AFS27" s="1"/>
      <c r="AFT27" s="1"/>
      <c r="AFU27" s="1"/>
      <c r="AFV27" s="1"/>
      <c r="AFW27" s="1"/>
      <c r="AFX27" s="1"/>
      <c r="AFY27" s="1"/>
      <c r="AFZ27" s="1"/>
      <c r="AGA27" s="1"/>
      <c r="AGB27" s="1"/>
      <c r="AGC27" s="1"/>
      <c r="AGD27" s="1"/>
      <c r="AGE27" s="1"/>
      <c r="AGF27" s="1"/>
      <c r="AGG27" s="1"/>
      <c r="AGH27" s="1"/>
      <c r="AGI27" s="1"/>
      <c r="AGJ27" s="1"/>
      <c r="AGK27" s="1"/>
      <c r="AGL27" s="1"/>
      <c r="AGM27" s="1"/>
      <c r="AGN27" s="1"/>
      <c r="AGO27" s="1"/>
      <c r="AGP27" s="1"/>
      <c r="AGQ27" s="1"/>
      <c r="AGR27" s="1"/>
      <c r="AGS27" s="1"/>
      <c r="AGT27" s="1"/>
      <c r="AGU27" s="1"/>
      <c r="AGV27" s="1"/>
      <c r="AGW27" s="1"/>
      <c r="AGX27" s="1"/>
      <c r="AGY27" s="1"/>
      <c r="AGZ27" s="1"/>
      <c r="AHA27" s="1"/>
      <c r="AHB27" s="1"/>
      <c r="AHC27" s="1"/>
      <c r="AHD27" s="1"/>
      <c r="AHE27" s="1"/>
      <c r="AHF27" s="1"/>
      <c r="AHG27" s="1"/>
      <c r="AHH27" s="1"/>
      <c r="AHI27" s="1"/>
      <c r="AHJ27" s="1"/>
      <c r="AHK27" s="1"/>
      <c r="AHL27" s="1"/>
      <c r="AHM27" s="1"/>
      <c r="AHN27" s="1"/>
      <c r="AHO27" s="1"/>
      <c r="AHP27" s="1"/>
      <c r="AHQ27" s="1"/>
      <c r="AHR27" s="1"/>
      <c r="AHS27" s="1"/>
      <c r="AHT27" s="1"/>
      <c r="AHU27" s="1"/>
      <c r="AHV27" s="1"/>
      <c r="AHW27" s="1"/>
      <c r="AHX27" s="1"/>
      <c r="AHY27" s="1"/>
      <c r="AHZ27" s="1"/>
      <c r="AIA27" s="1"/>
      <c r="AIB27" s="1"/>
      <c r="AIC27" s="1"/>
      <c r="AID27" s="1"/>
      <c r="AIE27" s="1"/>
      <c r="AIF27" s="1"/>
      <c r="AIG27" s="1"/>
      <c r="AIH27" s="1"/>
      <c r="AII27" s="1"/>
      <c r="AIJ27" s="1"/>
      <c r="AIK27" s="1"/>
      <c r="AIL27" s="1"/>
      <c r="AIM27" s="1"/>
      <c r="AIN27" s="1"/>
      <c r="AIO27" s="1"/>
      <c r="AIP27" s="1"/>
      <c r="AIQ27" s="1"/>
      <c r="AIR27" s="1"/>
      <c r="AIS27" s="1"/>
      <c r="AIT27" s="1"/>
      <c r="AIU27" s="1"/>
      <c r="AIV27" s="1"/>
      <c r="AIW27" s="1"/>
      <c r="AIX27" s="1"/>
      <c r="AIY27" s="1"/>
      <c r="AIZ27" s="1"/>
      <c r="AJA27" s="1"/>
      <c r="AJB27" s="1"/>
      <c r="AJC27" s="1"/>
      <c r="AJD27" s="1"/>
      <c r="AJE27" s="1"/>
      <c r="AJF27" s="1"/>
      <c r="AJG27" s="1"/>
      <c r="AJH27" s="1"/>
      <c r="AJI27" s="1"/>
      <c r="AJJ27" s="1"/>
      <c r="AJK27" s="1"/>
      <c r="AJL27" s="1"/>
      <c r="AJM27" s="1"/>
      <c r="AJN27" s="1"/>
      <c r="AJO27" s="1"/>
      <c r="AJP27" s="1"/>
      <c r="AJQ27" s="1"/>
      <c r="AJR27" s="1"/>
      <c r="AJS27" s="1"/>
      <c r="AJT27" s="1"/>
      <c r="AJU27" s="1"/>
      <c r="AJV27" s="1"/>
      <c r="AJW27" s="1"/>
      <c r="AJX27" s="1"/>
      <c r="AJY27" s="1"/>
      <c r="AJZ27" s="1"/>
      <c r="AKA27" s="1"/>
      <c r="AKB27" s="1"/>
      <c r="AKC27" s="1"/>
      <c r="AKD27" s="1"/>
      <c r="AKE27" s="1"/>
      <c r="AKF27" s="1"/>
      <c r="AKG27" s="1"/>
      <c r="AKH27" s="1"/>
      <c r="AKI27" s="1"/>
      <c r="AKJ27" s="1"/>
      <c r="AKK27" s="1"/>
      <c r="AKL27" s="1"/>
      <c r="AKM27" s="1"/>
      <c r="AKN27" s="1"/>
      <c r="AKO27" s="1"/>
      <c r="AKP27" s="1"/>
      <c r="AKQ27" s="1"/>
      <c r="AKR27" s="1"/>
      <c r="AKS27" s="1"/>
      <c r="AKT27" s="1"/>
      <c r="AKU27" s="1"/>
      <c r="AKV27" s="1"/>
      <c r="AKW27" s="1"/>
      <c r="AKX27" s="1"/>
      <c r="AKY27" s="1"/>
      <c r="AKZ27" s="1"/>
      <c r="ALA27" s="1"/>
      <c r="ALB27" s="1"/>
      <c r="ALC27" s="1"/>
      <c r="ALD27" s="1"/>
      <c r="ALE27" s="1"/>
      <c r="ALF27" s="1"/>
      <c r="ALG27" s="1"/>
      <c r="ALH27" s="1"/>
      <c r="ALI27" s="1"/>
      <c r="ALJ27" s="1"/>
      <c r="ALK27" s="1"/>
      <c r="ALL27" s="1"/>
      <c r="ALM27" s="1"/>
      <c r="ALN27" s="1"/>
      <c r="ALO27" s="1"/>
      <c r="ALP27" s="1"/>
      <c r="ALQ27" s="1"/>
      <c r="ALR27" s="1"/>
      <c r="ALS27" s="1"/>
      <c r="ALT27" s="1"/>
    </row>
    <row r="28" spans="1:1008" x14ac:dyDescent="0.25">
      <c r="A28" s="102"/>
      <c r="B28" s="3" t="s">
        <v>129</v>
      </c>
      <c r="C28" s="40">
        <v>112998019289.88699</v>
      </c>
      <c r="D28" s="41">
        <v>2427670482.0062099</v>
      </c>
      <c r="E28" s="41">
        <v>7777257201.2592201</v>
      </c>
      <c r="F28" s="41">
        <v>23193505137.619999</v>
      </c>
      <c r="G28" s="41">
        <v>2454204975.8092399</v>
      </c>
      <c r="H28" s="41">
        <v>13742134658.9331</v>
      </c>
      <c r="I28" s="41">
        <v>12686778860.66</v>
      </c>
      <c r="J28" s="41">
        <v>6009891752.3299999</v>
      </c>
      <c r="K28" s="41">
        <v>3357041236.7800002</v>
      </c>
      <c r="L28" s="41">
        <v>495352219.06</v>
      </c>
      <c r="M28" s="41">
        <v>4473160121.7299995</v>
      </c>
      <c r="N28" s="41">
        <v>306255987.91000003</v>
      </c>
      <c r="O28" s="41">
        <v>12127689344.646299</v>
      </c>
      <c r="P28" s="41">
        <v>18101224392.751801</v>
      </c>
      <c r="Q28" s="41">
        <v>5567392292.8807096</v>
      </c>
      <c r="R28" s="41">
        <v>278460625.50999999</v>
      </c>
      <c r="S28" s="104"/>
      <c r="T28" s="41">
        <v>112998019289.88699</v>
      </c>
      <c r="U28" s="41"/>
      <c r="V28" s="41"/>
      <c r="W28" s="42"/>
      <c r="X28" s="41"/>
      <c r="Y28" s="106"/>
      <c r="Z28" s="4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  <c r="JB28" s="1"/>
      <c r="JC28" s="1"/>
      <c r="JD28" s="1"/>
      <c r="JE28" s="1"/>
      <c r="JF28" s="1"/>
      <c r="JG28" s="1"/>
      <c r="JH28" s="1"/>
      <c r="JI28" s="1"/>
      <c r="JJ28" s="1"/>
      <c r="JK28" s="1"/>
      <c r="JL28" s="1"/>
      <c r="JM28" s="1"/>
      <c r="JN28" s="1"/>
      <c r="JO28" s="1"/>
      <c r="JP28" s="1"/>
      <c r="JQ28" s="1"/>
      <c r="JR28" s="1"/>
      <c r="JS28" s="1"/>
      <c r="JT28" s="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/>
      <c r="KO28" s="1"/>
      <c r="KP28" s="1"/>
      <c r="KQ28" s="1"/>
      <c r="KR28" s="1"/>
      <c r="KS28" s="1"/>
      <c r="KT28" s="1"/>
      <c r="KU28" s="1"/>
      <c r="KV28" s="1"/>
      <c r="KW28" s="1"/>
      <c r="KX28" s="1"/>
      <c r="KY28" s="1"/>
      <c r="KZ28" s="1"/>
      <c r="LA28" s="1"/>
      <c r="LB28" s="1"/>
      <c r="LC28" s="1"/>
      <c r="LD28" s="1"/>
      <c r="LE28" s="1"/>
      <c r="LF28" s="1"/>
      <c r="LG28" s="1"/>
      <c r="LH28" s="1"/>
      <c r="LI28" s="1"/>
      <c r="LJ28" s="1"/>
      <c r="LK28" s="1"/>
      <c r="LL28" s="1"/>
      <c r="LM28" s="1"/>
      <c r="LN28" s="1"/>
      <c r="LO28" s="1"/>
      <c r="LP28" s="1"/>
      <c r="LQ28" s="1"/>
      <c r="LR28" s="1"/>
      <c r="LS28" s="1"/>
      <c r="LT28" s="1"/>
      <c r="LU28" s="1"/>
      <c r="LV28" s="1"/>
      <c r="LW28" s="1"/>
      <c r="LX28" s="1"/>
      <c r="LY28" s="1"/>
      <c r="LZ28" s="1"/>
      <c r="MA28" s="1"/>
      <c r="MB28" s="1"/>
      <c r="MC28" s="1"/>
      <c r="MD28" s="1"/>
      <c r="ME28" s="1"/>
      <c r="MF28" s="1"/>
      <c r="MG28" s="1"/>
      <c r="MH28" s="1"/>
      <c r="MI28" s="1"/>
      <c r="MJ28" s="1"/>
      <c r="MK28" s="1"/>
      <c r="ML28" s="1"/>
      <c r="MM28" s="1"/>
      <c r="MN28" s="1"/>
      <c r="MO28" s="1"/>
      <c r="MP28" s="1"/>
      <c r="MQ28" s="1"/>
      <c r="MR28" s="1"/>
      <c r="MS28" s="1"/>
      <c r="MT28" s="1"/>
      <c r="MU28" s="1"/>
      <c r="MV28" s="1"/>
      <c r="MW28" s="1"/>
      <c r="MX28" s="1"/>
      <c r="MY28" s="1"/>
      <c r="MZ28" s="1"/>
      <c r="NA28" s="1"/>
      <c r="NB28" s="1"/>
      <c r="NC28" s="1"/>
      <c r="ND28" s="1"/>
      <c r="NE28" s="1"/>
      <c r="NF28" s="1"/>
      <c r="NG28" s="1"/>
      <c r="NH28" s="1"/>
      <c r="NI28" s="1"/>
      <c r="NJ28" s="1"/>
      <c r="NK28" s="1"/>
      <c r="NL28" s="1"/>
      <c r="NM28" s="1"/>
      <c r="NN28" s="1"/>
      <c r="NO28" s="1"/>
      <c r="NP28" s="1"/>
      <c r="NQ28" s="1"/>
      <c r="NR28" s="1"/>
      <c r="NS28" s="1"/>
      <c r="NT28" s="1"/>
      <c r="NU28" s="1"/>
      <c r="NV28" s="1"/>
      <c r="NW28" s="1"/>
      <c r="NX28" s="1"/>
      <c r="NY28" s="1"/>
      <c r="NZ28" s="1"/>
      <c r="OA28" s="1"/>
      <c r="OB28" s="1"/>
      <c r="OC28" s="1"/>
      <c r="OD28" s="1"/>
      <c r="OE28" s="1"/>
      <c r="OF28" s="1"/>
      <c r="OG28" s="1"/>
      <c r="OH28" s="1"/>
      <c r="OI28" s="1"/>
      <c r="OJ28" s="1"/>
      <c r="OK28" s="1"/>
      <c r="OL28" s="1"/>
      <c r="OM28" s="1"/>
      <c r="ON28" s="1"/>
      <c r="OO28" s="1"/>
      <c r="OP28" s="1"/>
      <c r="OQ28" s="1"/>
      <c r="OR28" s="1"/>
      <c r="OS28" s="1"/>
      <c r="OT28" s="1"/>
      <c r="OU28" s="1"/>
      <c r="OV28" s="1"/>
      <c r="OW28" s="1"/>
      <c r="OX28" s="1"/>
      <c r="OY28" s="1"/>
      <c r="OZ28" s="1"/>
      <c r="PA28" s="1"/>
      <c r="PB28" s="1"/>
      <c r="PC28" s="1"/>
      <c r="PD28" s="1"/>
      <c r="PE28" s="1"/>
      <c r="PF28" s="1"/>
      <c r="PG28" s="1"/>
      <c r="PH28" s="1"/>
      <c r="PI28" s="1"/>
      <c r="PJ28" s="1"/>
      <c r="PK28" s="1"/>
      <c r="PL28" s="1"/>
      <c r="PM28" s="1"/>
      <c r="PN28" s="1"/>
      <c r="PO28" s="1"/>
      <c r="PP28" s="1"/>
      <c r="PQ28" s="1"/>
      <c r="PR28" s="1"/>
      <c r="PS28" s="1"/>
      <c r="PT28" s="1"/>
      <c r="PU28" s="1"/>
      <c r="PV28" s="1"/>
      <c r="PW28" s="1"/>
      <c r="PX28" s="1"/>
      <c r="PY28" s="1"/>
      <c r="PZ28" s="1"/>
      <c r="QA28" s="1"/>
      <c r="QB28" s="1"/>
      <c r="QC28" s="1"/>
      <c r="QD28" s="1"/>
      <c r="QE28" s="1"/>
      <c r="QF28" s="1"/>
      <c r="QG28" s="1"/>
      <c r="QH28" s="1"/>
      <c r="QI28" s="1"/>
      <c r="QJ28" s="1"/>
      <c r="QK28" s="1"/>
      <c r="QL28" s="1"/>
      <c r="QM28" s="1"/>
      <c r="QN28" s="1"/>
      <c r="QO28" s="1"/>
      <c r="QP28" s="1"/>
      <c r="QQ28" s="1"/>
      <c r="QR28" s="1"/>
      <c r="QS28" s="1"/>
      <c r="QT28" s="1"/>
      <c r="QU28" s="1"/>
      <c r="QV28" s="1"/>
      <c r="QW28" s="1"/>
      <c r="QX28" s="1"/>
      <c r="QY28" s="1"/>
      <c r="QZ28" s="1"/>
      <c r="RA28" s="1"/>
      <c r="RB28" s="1"/>
      <c r="RC28" s="1"/>
      <c r="RD28" s="1"/>
      <c r="RE28" s="1"/>
      <c r="RF28" s="1"/>
      <c r="RG28" s="1"/>
      <c r="RH28" s="1"/>
      <c r="RI28" s="1"/>
      <c r="RJ28" s="1"/>
      <c r="RK28" s="1"/>
      <c r="RL28" s="1"/>
      <c r="RM28" s="1"/>
      <c r="RN28" s="1"/>
      <c r="RO28" s="1"/>
      <c r="RP28" s="1"/>
      <c r="RQ28" s="1"/>
      <c r="RR28" s="1"/>
      <c r="RS28" s="1"/>
      <c r="RT28" s="1"/>
      <c r="RU28" s="1"/>
      <c r="RV28" s="1"/>
      <c r="RW28" s="1"/>
      <c r="RX28" s="1"/>
      <c r="RY28" s="1"/>
      <c r="RZ28" s="1"/>
      <c r="SA28" s="1"/>
      <c r="SB28" s="1"/>
      <c r="SC28" s="1"/>
      <c r="SD28" s="1"/>
      <c r="SE28" s="1"/>
      <c r="SF28" s="1"/>
      <c r="SG28" s="1"/>
      <c r="SH28" s="1"/>
      <c r="SI28" s="1"/>
      <c r="SJ28" s="1"/>
      <c r="SK28" s="1"/>
      <c r="SL28" s="1"/>
      <c r="SM28" s="1"/>
      <c r="SN28" s="1"/>
      <c r="SO28" s="1"/>
      <c r="SP28" s="1"/>
      <c r="SQ28" s="1"/>
      <c r="SR28" s="1"/>
      <c r="SS28" s="1"/>
      <c r="ST28" s="1"/>
      <c r="SU28" s="1"/>
      <c r="SV28" s="1"/>
      <c r="SW28" s="1"/>
      <c r="SX28" s="1"/>
      <c r="SY28" s="1"/>
      <c r="SZ28" s="1"/>
      <c r="TA28" s="1"/>
      <c r="TB28" s="1"/>
      <c r="TC28" s="1"/>
      <c r="TD28" s="1"/>
      <c r="TE28" s="1"/>
      <c r="TF28" s="1"/>
      <c r="TG28" s="1"/>
      <c r="TH28" s="1"/>
      <c r="TI28" s="1"/>
      <c r="TJ28" s="1"/>
      <c r="TK28" s="1"/>
      <c r="TL28" s="1"/>
      <c r="TM28" s="1"/>
      <c r="TN28" s="1"/>
      <c r="TO28" s="1"/>
      <c r="TP28" s="1"/>
      <c r="TQ28" s="1"/>
      <c r="TR28" s="1"/>
      <c r="TS28" s="1"/>
      <c r="TT28" s="1"/>
      <c r="TU28" s="1"/>
      <c r="TV28" s="1"/>
      <c r="TW28" s="1"/>
      <c r="TX28" s="1"/>
      <c r="TY28" s="1"/>
      <c r="TZ28" s="1"/>
      <c r="UA28" s="1"/>
      <c r="UB28" s="1"/>
      <c r="UC28" s="1"/>
      <c r="UD28" s="1"/>
      <c r="UE28" s="1"/>
      <c r="UF28" s="1"/>
      <c r="UG28" s="1"/>
      <c r="UH28" s="1"/>
      <c r="UI28" s="1"/>
      <c r="UJ28" s="1"/>
      <c r="UK28" s="1"/>
      <c r="UL28" s="1"/>
      <c r="UM28" s="1"/>
      <c r="UN28" s="1"/>
      <c r="UO28" s="1"/>
      <c r="UP28" s="1"/>
      <c r="UQ28" s="1"/>
      <c r="UR28" s="1"/>
      <c r="US28" s="1"/>
      <c r="UT28" s="1"/>
      <c r="UU28" s="1"/>
      <c r="UV28" s="1"/>
      <c r="UW28" s="1"/>
      <c r="UX28" s="1"/>
      <c r="UY28" s="1"/>
      <c r="UZ28" s="1"/>
      <c r="VA28" s="1"/>
      <c r="VB28" s="1"/>
      <c r="VC28" s="1"/>
      <c r="VD28" s="1"/>
      <c r="VE28" s="1"/>
      <c r="VF28" s="1"/>
      <c r="VG28" s="1"/>
      <c r="VH28" s="1"/>
      <c r="VI28" s="1"/>
      <c r="VJ28" s="1"/>
      <c r="VK28" s="1"/>
      <c r="VL28" s="1"/>
      <c r="VM28" s="1"/>
      <c r="VN28" s="1"/>
      <c r="VO28" s="1"/>
      <c r="VP28" s="1"/>
      <c r="VQ28" s="1"/>
      <c r="VR28" s="1"/>
      <c r="VS28" s="1"/>
      <c r="VT28" s="1"/>
      <c r="VU28" s="1"/>
      <c r="VV28" s="1"/>
      <c r="VW28" s="1"/>
      <c r="VX28" s="1"/>
      <c r="VY28" s="1"/>
      <c r="VZ28" s="1"/>
      <c r="WA28" s="1"/>
      <c r="WB28" s="1"/>
      <c r="WC28" s="1"/>
      <c r="WD28" s="1"/>
      <c r="WE28" s="1"/>
      <c r="WF28" s="1"/>
      <c r="WG28" s="1"/>
      <c r="WH28" s="1"/>
      <c r="WI28" s="1"/>
      <c r="WJ28" s="1"/>
      <c r="WK28" s="1"/>
      <c r="WL28" s="1"/>
      <c r="WM28" s="1"/>
      <c r="WN28" s="1"/>
      <c r="WO28" s="1"/>
      <c r="WP28" s="1"/>
      <c r="WQ28" s="1"/>
      <c r="WR28" s="1"/>
      <c r="WS28" s="1"/>
      <c r="WT28" s="1"/>
      <c r="WU28" s="1"/>
      <c r="WV28" s="1"/>
      <c r="WW28" s="1"/>
      <c r="WX28" s="1"/>
      <c r="WY28" s="1"/>
      <c r="WZ28" s="1"/>
      <c r="XA28" s="1"/>
      <c r="XB28" s="1"/>
      <c r="XC28" s="1"/>
      <c r="XD28" s="1"/>
      <c r="XE28" s="1"/>
      <c r="XF28" s="1"/>
      <c r="XG28" s="1"/>
      <c r="XH28" s="1"/>
      <c r="XI28" s="1"/>
      <c r="XJ28" s="1"/>
      <c r="XK28" s="1"/>
      <c r="XL28" s="1"/>
      <c r="XM28" s="1"/>
      <c r="XN28" s="1"/>
      <c r="XO28" s="1"/>
      <c r="XP28" s="1"/>
      <c r="XQ28" s="1"/>
      <c r="XR28" s="1"/>
      <c r="XS28" s="1"/>
      <c r="XT28" s="1"/>
      <c r="XU28" s="1"/>
      <c r="XV28" s="1"/>
      <c r="XW28" s="1"/>
      <c r="XX28" s="1"/>
      <c r="XY28" s="1"/>
      <c r="XZ28" s="1"/>
      <c r="YA28" s="1"/>
      <c r="YB28" s="1"/>
      <c r="YC28" s="1"/>
      <c r="YD28" s="1"/>
      <c r="YE28" s="1"/>
      <c r="YF28" s="1"/>
      <c r="YG28" s="1"/>
      <c r="YH28" s="1"/>
      <c r="YI28" s="1"/>
      <c r="YJ28" s="1"/>
      <c r="YK28" s="1"/>
      <c r="YL28" s="1"/>
      <c r="YM28" s="1"/>
      <c r="YN28" s="1"/>
      <c r="YO28" s="1"/>
      <c r="YP28" s="1"/>
      <c r="YQ28" s="1"/>
      <c r="YR28" s="1"/>
      <c r="YS28" s="1"/>
      <c r="YT28" s="1"/>
      <c r="YU28" s="1"/>
      <c r="YV28" s="1"/>
      <c r="YW28" s="1"/>
      <c r="YX28" s="1"/>
      <c r="YY28" s="1"/>
      <c r="YZ28" s="1"/>
      <c r="ZA28" s="1"/>
      <c r="ZB28" s="1"/>
      <c r="ZC28" s="1"/>
      <c r="ZD28" s="1"/>
      <c r="ZE28" s="1"/>
      <c r="ZF28" s="1"/>
      <c r="ZG28" s="1"/>
      <c r="ZH28" s="1"/>
      <c r="ZI28" s="1"/>
      <c r="ZJ28" s="1"/>
      <c r="ZK28" s="1"/>
      <c r="ZL28" s="1"/>
      <c r="ZM28" s="1"/>
      <c r="ZN28" s="1"/>
      <c r="ZO28" s="1"/>
      <c r="ZP28" s="1"/>
      <c r="ZQ28" s="1"/>
      <c r="ZR28" s="1"/>
      <c r="ZS28" s="1"/>
      <c r="ZT28" s="1"/>
      <c r="ZU28" s="1"/>
      <c r="ZV28" s="1"/>
      <c r="ZW28" s="1"/>
      <c r="ZX28" s="1"/>
      <c r="ZY28" s="1"/>
      <c r="ZZ28" s="1"/>
      <c r="AAA28" s="1"/>
      <c r="AAB28" s="1"/>
      <c r="AAC28" s="1"/>
      <c r="AAD28" s="1"/>
      <c r="AAE28" s="1"/>
      <c r="AAF28" s="1"/>
      <c r="AAG28" s="1"/>
      <c r="AAH28" s="1"/>
      <c r="AAI28" s="1"/>
      <c r="AAJ28" s="1"/>
      <c r="AAK28" s="1"/>
      <c r="AAL28" s="1"/>
      <c r="AAM28" s="1"/>
      <c r="AAN28" s="1"/>
      <c r="AAO28" s="1"/>
      <c r="AAP28" s="1"/>
      <c r="AAQ28" s="1"/>
      <c r="AAR28" s="1"/>
      <c r="AAS28" s="1"/>
      <c r="AAT28" s="1"/>
      <c r="AAU28" s="1"/>
      <c r="AAV28" s="1"/>
      <c r="AAW28" s="1"/>
      <c r="AAX28" s="1"/>
      <c r="AAY28" s="1"/>
      <c r="AAZ28" s="1"/>
      <c r="ABA28" s="1"/>
      <c r="ABB28" s="1"/>
      <c r="ABC28" s="1"/>
      <c r="ABD28" s="1"/>
      <c r="ABE28" s="1"/>
      <c r="ABF28" s="1"/>
      <c r="ABG28" s="1"/>
      <c r="ABH28" s="1"/>
      <c r="ABI28" s="1"/>
      <c r="ABJ28" s="1"/>
      <c r="ABK28" s="1"/>
      <c r="ABL28" s="1"/>
      <c r="ABM28" s="1"/>
      <c r="ABN28" s="1"/>
      <c r="ABO28" s="1"/>
      <c r="ABP28" s="1"/>
      <c r="ABQ28" s="1"/>
      <c r="ABR28" s="1"/>
      <c r="ABS28" s="1"/>
      <c r="ABT28" s="1"/>
      <c r="ABU28" s="1"/>
      <c r="ABV28" s="1"/>
      <c r="ABW28" s="1"/>
      <c r="ABX28" s="1"/>
      <c r="ABY28" s="1"/>
      <c r="ABZ28" s="1"/>
      <c r="ACA28" s="1"/>
      <c r="ACB28" s="1"/>
      <c r="ACC28" s="1"/>
      <c r="ACD28" s="1"/>
      <c r="ACE28" s="1"/>
      <c r="ACF28" s="1"/>
      <c r="ACG28" s="1"/>
      <c r="ACH28" s="1"/>
      <c r="ACI28" s="1"/>
      <c r="ACJ28" s="1"/>
      <c r="ACK28" s="1"/>
      <c r="ACL28" s="1"/>
      <c r="ACM28" s="1"/>
      <c r="ACN28" s="1"/>
      <c r="ACO28" s="1"/>
      <c r="ACP28" s="1"/>
      <c r="ACQ28" s="1"/>
      <c r="ACR28" s="1"/>
      <c r="ACS28" s="1"/>
      <c r="ACT28" s="1"/>
      <c r="ACU28" s="1"/>
      <c r="ACV28" s="1"/>
      <c r="ACW28" s="1"/>
      <c r="ACX28" s="1"/>
      <c r="ACY28" s="1"/>
      <c r="ACZ28" s="1"/>
      <c r="ADA28" s="1"/>
      <c r="ADB28" s="1"/>
      <c r="ADC28" s="1"/>
      <c r="ADD28" s="1"/>
      <c r="ADE28" s="1"/>
      <c r="ADF28" s="1"/>
      <c r="ADG28" s="1"/>
      <c r="ADH28" s="1"/>
      <c r="ADI28" s="1"/>
      <c r="ADJ28" s="1"/>
      <c r="ADK28" s="1"/>
      <c r="ADL28" s="1"/>
      <c r="ADM28" s="1"/>
      <c r="ADN28" s="1"/>
      <c r="ADO28" s="1"/>
      <c r="ADP28" s="1"/>
      <c r="ADQ28" s="1"/>
      <c r="ADR28" s="1"/>
      <c r="ADS28" s="1"/>
      <c r="ADT28" s="1"/>
      <c r="ADU28" s="1"/>
      <c r="ADV28" s="1"/>
      <c r="ADW28" s="1"/>
      <c r="ADX28" s="1"/>
      <c r="ADY28" s="1"/>
      <c r="ADZ28" s="1"/>
      <c r="AEA28" s="1"/>
      <c r="AEB28" s="1"/>
      <c r="AEC28" s="1"/>
      <c r="AED28" s="1"/>
      <c r="AEE28" s="1"/>
      <c r="AEF28" s="1"/>
      <c r="AEG28" s="1"/>
      <c r="AEH28" s="1"/>
      <c r="AEI28" s="1"/>
      <c r="AEJ28" s="1"/>
      <c r="AEK28" s="1"/>
      <c r="AEL28" s="1"/>
      <c r="AEM28" s="1"/>
      <c r="AEN28" s="1"/>
      <c r="AEO28" s="1"/>
      <c r="AEP28" s="1"/>
      <c r="AEQ28" s="1"/>
      <c r="AER28" s="1"/>
      <c r="AES28" s="1"/>
      <c r="AET28" s="1"/>
      <c r="AEU28" s="1"/>
      <c r="AEV28" s="1"/>
      <c r="AEW28" s="1"/>
      <c r="AEX28" s="1"/>
      <c r="AEY28" s="1"/>
      <c r="AEZ28" s="1"/>
      <c r="AFA28" s="1"/>
      <c r="AFB28" s="1"/>
      <c r="AFC28" s="1"/>
      <c r="AFD28" s="1"/>
      <c r="AFE28" s="1"/>
      <c r="AFF28" s="1"/>
      <c r="AFG28" s="1"/>
      <c r="AFH28" s="1"/>
      <c r="AFI28" s="1"/>
      <c r="AFJ28" s="1"/>
      <c r="AFK28" s="1"/>
      <c r="AFL28" s="1"/>
      <c r="AFM28" s="1"/>
      <c r="AFN28" s="1"/>
      <c r="AFO28" s="1"/>
      <c r="AFP28" s="1"/>
      <c r="AFQ28" s="1"/>
      <c r="AFR28" s="1"/>
      <c r="AFS28" s="1"/>
      <c r="AFT28" s="1"/>
      <c r="AFU28" s="1"/>
      <c r="AFV28" s="1"/>
      <c r="AFW28" s="1"/>
      <c r="AFX28" s="1"/>
      <c r="AFY28" s="1"/>
      <c r="AFZ28" s="1"/>
      <c r="AGA28" s="1"/>
      <c r="AGB28" s="1"/>
      <c r="AGC28" s="1"/>
      <c r="AGD28" s="1"/>
      <c r="AGE28" s="1"/>
      <c r="AGF28" s="1"/>
      <c r="AGG28" s="1"/>
      <c r="AGH28" s="1"/>
      <c r="AGI28" s="1"/>
      <c r="AGJ28" s="1"/>
      <c r="AGK28" s="1"/>
      <c r="AGL28" s="1"/>
      <c r="AGM28" s="1"/>
      <c r="AGN28" s="1"/>
      <c r="AGO28" s="1"/>
      <c r="AGP28" s="1"/>
      <c r="AGQ28" s="1"/>
      <c r="AGR28" s="1"/>
      <c r="AGS28" s="1"/>
      <c r="AGT28" s="1"/>
      <c r="AGU28" s="1"/>
      <c r="AGV28" s="1"/>
      <c r="AGW28" s="1"/>
      <c r="AGX28" s="1"/>
      <c r="AGY28" s="1"/>
      <c r="AGZ28" s="1"/>
      <c r="AHA28" s="1"/>
      <c r="AHB28" s="1"/>
      <c r="AHC28" s="1"/>
      <c r="AHD28" s="1"/>
      <c r="AHE28" s="1"/>
      <c r="AHF28" s="1"/>
      <c r="AHG28" s="1"/>
      <c r="AHH28" s="1"/>
      <c r="AHI28" s="1"/>
      <c r="AHJ28" s="1"/>
      <c r="AHK28" s="1"/>
      <c r="AHL28" s="1"/>
      <c r="AHM28" s="1"/>
      <c r="AHN28" s="1"/>
      <c r="AHO28" s="1"/>
      <c r="AHP28" s="1"/>
      <c r="AHQ28" s="1"/>
      <c r="AHR28" s="1"/>
      <c r="AHS28" s="1"/>
      <c r="AHT28" s="1"/>
      <c r="AHU28" s="1"/>
      <c r="AHV28" s="1"/>
      <c r="AHW28" s="1"/>
      <c r="AHX28" s="1"/>
      <c r="AHY28" s="1"/>
      <c r="AHZ28" s="1"/>
      <c r="AIA28" s="1"/>
      <c r="AIB28" s="1"/>
      <c r="AIC28" s="1"/>
      <c r="AID28" s="1"/>
      <c r="AIE28" s="1"/>
      <c r="AIF28" s="1"/>
      <c r="AIG28" s="1"/>
      <c r="AIH28" s="1"/>
      <c r="AII28" s="1"/>
      <c r="AIJ28" s="1"/>
      <c r="AIK28" s="1"/>
      <c r="AIL28" s="1"/>
      <c r="AIM28" s="1"/>
      <c r="AIN28" s="1"/>
      <c r="AIO28" s="1"/>
      <c r="AIP28" s="1"/>
      <c r="AIQ28" s="1"/>
      <c r="AIR28" s="1"/>
      <c r="AIS28" s="1"/>
      <c r="AIT28" s="1"/>
      <c r="AIU28" s="1"/>
      <c r="AIV28" s="1"/>
      <c r="AIW28" s="1"/>
      <c r="AIX28" s="1"/>
      <c r="AIY28" s="1"/>
      <c r="AIZ28" s="1"/>
      <c r="AJA28" s="1"/>
      <c r="AJB28" s="1"/>
      <c r="AJC28" s="1"/>
      <c r="AJD28" s="1"/>
      <c r="AJE28" s="1"/>
      <c r="AJF28" s="1"/>
      <c r="AJG28" s="1"/>
      <c r="AJH28" s="1"/>
      <c r="AJI28" s="1"/>
      <c r="AJJ28" s="1"/>
      <c r="AJK28" s="1"/>
      <c r="AJL28" s="1"/>
      <c r="AJM28" s="1"/>
      <c r="AJN28" s="1"/>
      <c r="AJO28" s="1"/>
      <c r="AJP28" s="1"/>
      <c r="AJQ28" s="1"/>
      <c r="AJR28" s="1"/>
      <c r="AJS28" s="1"/>
      <c r="AJT28" s="1"/>
      <c r="AJU28" s="1"/>
      <c r="AJV28" s="1"/>
      <c r="AJW28" s="1"/>
      <c r="AJX28" s="1"/>
      <c r="AJY28" s="1"/>
      <c r="AJZ28" s="1"/>
      <c r="AKA28" s="1"/>
      <c r="AKB28" s="1"/>
      <c r="AKC28" s="1"/>
      <c r="AKD28" s="1"/>
      <c r="AKE28" s="1"/>
      <c r="AKF28" s="1"/>
      <c r="AKG28" s="1"/>
      <c r="AKH28" s="1"/>
      <c r="AKI28" s="1"/>
      <c r="AKJ28" s="1"/>
      <c r="AKK28" s="1"/>
      <c r="AKL28" s="1"/>
      <c r="AKM28" s="1"/>
      <c r="AKN28" s="1"/>
      <c r="AKO28" s="1"/>
      <c r="AKP28" s="1"/>
      <c r="AKQ28" s="1"/>
      <c r="AKR28" s="1"/>
      <c r="AKS28" s="1"/>
      <c r="AKT28" s="1"/>
      <c r="AKU28" s="1"/>
      <c r="AKV28" s="1"/>
      <c r="AKW28" s="1"/>
      <c r="AKX28" s="1"/>
      <c r="AKY28" s="1"/>
      <c r="AKZ28" s="1"/>
      <c r="ALA28" s="1"/>
      <c r="ALB28" s="1"/>
      <c r="ALC28" s="1"/>
      <c r="ALD28" s="1"/>
      <c r="ALE28" s="1"/>
      <c r="ALF28" s="1"/>
      <c r="ALG28" s="1"/>
      <c r="ALH28" s="1"/>
      <c r="ALI28" s="1"/>
      <c r="ALJ28" s="1"/>
      <c r="ALK28" s="1"/>
      <c r="ALL28" s="1"/>
      <c r="ALM28" s="1"/>
      <c r="ALN28" s="1"/>
      <c r="ALO28" s="1"/>
      <c r="ALP28" s="1"/>
      <c r="ALQ28" s="1"/>
      <c r="ALR28" s="1"/>
      <c r="ALS28" s="1"/>
      <c r="ALT28" s="1"/>
    </row>
    <row r="29" spans="1:1008" x14ac:dyDescent="0.25">
      <c r="A29" s="102"/>
      <c r="B29" s="3" t="s">
        <v>28</v>
      </c>
      <c r="C29" s="40">
        <v>14214543870.7761</v>
      </c>
      <c r="D29" s="41">
        <v>120426781.11531501</v>
      </c>
      <c r="E29" s="41">
        <v>1076864065.77456</v>
      </c>
      <c r="F29" s="41">
        <v>607073012.08000004</v>
      </c>
      <c r="G29" s="41">
        <v>1001733580</v>
      </c>
      <c r="H29" s="41">
        <v>869472095.97349894</v>
      </c>
      <c r="I29" s="41">
        <v>115688156</v>
      </c>
      <c r="J29" s="41">
        <v>3560698155.5700002</v>
      </c>
      <c r="K29" s="41">
        <v>2564965871.1300001</v>
      </c>
      <c r="L29" s="41">
        <v>447898194</v>
      </c>
      <c r="M29" s="41">
        <v>267900182.94</v>
      </c>
      <c r="N29" s="41">
        <v>189533009.16</v>
      </c>
      <c r="O29" s="41">
        <v>1626935416.3401899</v>
      </c>
      <c r="P29" s="41">
        <v>1535338157.45158</v>
      </c>
      <c r="Q29" s="41">
        <v>225119634.97098401</v>
      </c>
      <c r="R29" s="41">
        <v>4897558.2699999996</v>
      </c>
      <c r="S29" s="104"/>
      <c r="T29" s="41">
        <v>14214543870.7761</v>
      </c>
      <c r="U29" s="41"/>
      <c r="V29" s="41"/>
      <c r="W29" s="42">
        <v>0</v>
      </c>
      <c r="X29" s="41"/>
      <c r="Y29" s="106"/>
      <c r="Z29" s="41">
        <v>0</v>
      </c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  <c r="JA29" s="1"/>
      <c r="JB29" s="1"/>
      <c r="JC29" s="1"/>
      <c r="JD29" s="1"/>
      <c r="JE29" s="1"/>
      <c r="JF29" s="1"/>
      <c r="JG29" s="1"/>
      <c r="JH29" s="1"/>
      <c r="JI29" s="1"/>
      <c r="JJ29" s="1"/>
      <c r="JK29" s="1"/>
      <c r="JL29" s="1"/>
      <c r="JM29" s="1"/>
      <c r="JN29" s="1"/>
      <c r="JO29" s="1"/>
      <c r="JP29" s="1"/>
      <c r="JQ29" s="1"/>
      <c r="JR29" s="1"/>
      <c r="JS29" s="1"/>
      <c r="JT29" s="1"/>
      <c r="JU29" s="1"/>
      <c r="JV29" s="1"/>
      <c r="JW29" s="1"/>
      <c r="JX29" s="1"/>
      <c r="JY29" s="1"/>
      <c r="JZ29" s="1"/>
      <c r="KA29" s="1"/>
      <c r="KB29" s="1"/>
      <c r="KC29" s="1"/>
      <c r="KD29" s="1"/>
      <c r="KE29" s="1"/>
      <c r="KF29" s="1"/>
      <c r="KG29" s="1"/>
      <c r="KH29" s="1"/>
      <c r="KI29" s="1"/>
      <c r="KJ29" s="1"/>
      <c r="KK29" s="1"/>
      <c r="KL29" s="1"/>
      <c r="KM29" s="1"/>
      <c r="KN29" s="1"/>
      <c r="KO29" s="1"/>
      <c r="KP29" s="1"/>
      <c r="KQ29" s="1"/>
      <c r="KR29" s="1"/>
      <c r="KS29" s="1"/>
      <c r="KT29" s="1"/>
      <c r="KU29" s="1"/>
      <c r="KV29" s="1"/>
      <c r="KW29" s="1"/>
      <c r="KX29" s="1"/>
      <c r="KY29" s="1"/>
      <c r="KZ29" s="1"/>
      <c r="LA29" s="1"/>
      <c r="LB29" s="1"/>
      <c r="LC29" s="1"/>
      <c r="LD29" s="1"/>
      <c r="LE29" s="1"/>
      <c r="LF29" s="1"/>
      <c r="LG29" s="1"/>
      <c r="LH29" s="1"/>
      <c r="LI29" s="1"/>
      <c r="LJ29" s="1"/>
      <c r="LK29" s="1"/>
      <c r="LL29" s="1"/>
      <c r="LM29" s="1"/>
      <c r="LN29" s="1"/>
      <c r="LO29" s="1"/>
      <c r="LP29" s="1"/>
      <c r="LQ29" s="1"/>
      <c r="LR29" s="1"/>
      <c r="LS29" s="1"/>
      <c r="LT29" s="1"/>
      <c r="LU29" s="1"/>
      <c r="LV29" s="1"/>
      <c r="LW29" s="1"/>
      <c r="LX29" s="1"/>
      <c r="LY29" s="1"/>
      <c r="LZ29" s="1"/>
      <c r="MA29" s="1"/>
      <c r="MB29" s="1"/>
      <c r="MC29" s="1"/>
      <c r="MD29" s="1"/>
      <c r="ME29" s="1"/>
      <c r="MF29" s="1"/>
      <c r="MG29" s="1"/>
      <c r="MH29" s="1"/>
      <c r="MI29" s="1"/>
      <c r="MJ29" s="1"/>
      <c r="MK29" s="1"/>
      <c r="ML29" s="1"/>
      <c r="MM29" s="1"/>
      <c r="MN29" s="1"/>
      <c r="MO29" s="1"/>
      <c r="MP29" s="1"/>
      <c r="MQ29" s="1"/>
      <c r="MR29" s="1"/>
      <c r="MS29" s="1"/>
      <c r="MT29" s="1"/>
      <c r="MU29" s="1"/>
      <c r="MV29" s="1"/>
      <c r="MW29" s="1"/>
      <c r="MX29" s="1"/>
      <c r="MY29" s="1"/>
      <c r="MZ29" s="1"/>
      <c r="NA29" s="1"/>
      <c r="NB29" s="1"/>
      <c r="NC29" s="1"/>
      <c r="ND29" s="1"/>
      <c r="NE29" s="1"/>
      <c r="NF29" s="1"/>
      <c r="NG29" s="1"/>
      <c r="NH29" s="1"/>
      <c r="NI29" s="1"/>
      <c r="NJ29" s="1"/>
      <c r="NK29" s="1"/>
      <c r="NL29" s="1"/>
      <c r="NM29" s="1"/>
      <c r="NN29" s="1"/>
      <c r="NO29" s="1"/>
      <c r="NP29" s="1"/>
      <c r="NQ29" s="1"/>
      <c r="NR29" s="1"/>
      <c r="NS29" s="1"/>
      <c r="NT29" s="1"/>
      <c r="NU29" s="1"/>
      <c r="NV29" s="1"/>
      <c r="NW29" s="1"/>
      <c r="NX29" s="1"/>
      <c r="NY29" s="1"/>
      <c r="NZ29" s="1"/>
      <c r="OA29" s="1"/>
      <c r="OB29" s="1"/>
      <c r="OC29" s="1"/>
      <c r="OD29" s="1"/>
      <c r="OE29" s="1"/>
      <c r="OF29" s="1"/>
      <c r="OG29" s="1"/>
      <c r="OH29" s="1"/>
      <c r="OI29" s="1"/>
      <c r="OJ29" s="1"/>
      <c r="OK29" s="1"/>
      <c r="OL29" s="1"/>
      <c r="OM29" s="1"/>
      <c r="ON29" s="1"/>
      <c r="OO29" s="1"/>
      <c r="OP29" s="1"/>
      <c r="OQ29" s="1"/>
      <c r="OR29" s="1"/>
      <c r="OS29" s="1"/>
      <c r="OT29" s="1"/>
      <c r="OU29" s="1"/>
      <c r="OV29" s="1"/>
      <c r="OW29" s="1"/>
      <c r="OX29" s="1"/>
      <c r="OY29" s="1"/>
      <c r="OZ29" s="1"/>
      <c r="PA29" s="1"/>
      <c r="PB29" s="1"/>
      <c r="PC29" s="1"/>
      <c r="PD29" s="1"/>
      <c r="PE29" s="1"/>
      <c r="PF29" s="1"/>
      <c r="PG29" s="1"/>
      <c r="PH29" s="1"/>
      <c r="PI29" s="1"/>
      <c r="PJ29" s="1"/>
      <c r="PK29" s="1"/>
      <c r="PL29" s="1"/>
      <c r="PM29" s="1"/>
      <c r="PN29" s="1"/>
      <c r="PO29" s="1"/>
      <c r="PP29" s="1"/>
      <c r="PQ29" s="1"/>
      <c r="PR29" s="1"/>
      <c r="PS29" s="1"/>
      <c r="PT29" s="1"/>
      <c r="PU29" s="1"/>
      <c r="PV29" s="1"/>
      <c r="PW29" s="1"/>
      <c r="PX29" s="1"/>
      <c r="PY29" s="1"/>
      <c r="PZ29" s="1"/>
      <c r="QA29" s="1"/>
      <c r="QB29" s="1"/>
      <c r="QC29" s="1"/>
      <c r="QD29" s="1"/>
      <c r="QE29" s="1"/>
      <c r="QF29" s="1"/>
      <c r="QG29" s="1"/>
      <c r="QH29" s="1"/>
      <c r="QI29" s="1"/>
      <c r="QJ29" s="1"/>
      <c r="QK29" s="1"/>
      <c r="QL29" s="1"/>
      <c r="QM29" s="1"/>
      <c r="QN29" s="1"/>
      <c r="QO29" s="1"/>
      <c r="QP29" s="1"/>
      <c r="QQ29" s="1"/>
      <c r="QR29" s="1"/>
      <c r="QS29" s="1"/>
      <c r="QT29" s="1"/>
      <c r="QU29" s="1"/>
      <c r="QV29" s="1"/>
      <c r="QW29" s="1"/>
      <c r="QX29" s="1"/>
      <c r="QY29" s="1"/>
      <c r="QZ29" s="1"/>
      <c r="RA29" s="1"/>
      <c r="RB29" s="1"/>
      <c r="RC29" s="1"/>
      <c r="RD29" s="1"/>
      <c r="RE29" s="1"/>
      <c r="RF29" s="1"/>
      <c r="RG29" s="1"/>
      <c r="RH29" s="1"/>
      <c r="RI29" s="1"/>
      <c r="RJ29" s="1"/>
      <c r="RK29" s="1"/>
      <c r="RL29" s="1"/>
      <c r="RM29" s="1"/>
      <c r="RN29" s="1"/>
      <c r="RO29" s="1"/>
      <c r="RP29" s="1"/>
      <c r="RQ29" s="1"/>
      <c r="RR29" s="1"/>
      <c r="RS29" s="1"/>
      <c r="RT29" s="1"/>
      <c r="RU29" s="1"/>
      <c r="RV29" s="1"/>
      <c r="RW29" s="1"/>
      <c r="RX29" s="1"/>
      <c r="RY29" s="1"/>
      <c r="RZ29" s="1"/>
      <c r="SA29" s="1"/>
      <c r="SB29" s="1"/>
      <c r="SC29" s="1"/>
      <c r="SD29" s="1"/>
      <c r="SE29" s="1"/>
      <c r="SF29" s="1"/>
      <c r="SG29" s="1"/>
      <c r="SH29" s="1"/>
      <c r="SI29" s="1"/>
      <c r="SJ29" s="1"/>
      <c r="SK29" s="1"/>
      <c r="SL29" s="1"/>
      <c r="SM29" s="1"/>
      <c r="SN29" s="1"/>
      <c r="SO29" s="1"/>
      <c r="SP29" s="1"/>
      <c r="SQ29" s="1"/>
      <c r="SR29" s="1"/>
      <c r="SS29" s="1"/>
      <c r="ST29" s="1"/>
      <c r="SU29" s="1"/>
      <c r="SV29" s="1"/>
      <c r="SW29" s="1"/>
      <c r="SX29" s="1"/>
      <c r="SY29" s="1"/>
      <c r="SZ29" s="1"/>
      <c r="TA29" s="1"/>
      <c r="TB29" s="1"/>
      <c r="TC29" s="1"/>
      <c r="TD29" s="1"/>
      <c r="TE29" s="1"/>
      <c r="TF29" s="1"/>
      <c r="TG29" s="1"/>
      <c r="TH29" s="1"/>
      <c r="TI29" s="1"/>
      <c r="TJ29" s="1"/>
      <c r="TK29" s="1"/>
      <c r="TL29" s="1"/>
      <c r="TM29" s="1"/>
      <c r="TN29" s="1"/>
      <c r="TO29" s="1"/>
      <c r="TP29" s="1"/>
      <c r="TQ29" s="1"/>
      <c r="TR29" s="1"/>
      <c r="TS29" s="1"/>
      <c r="TT29" s="1"/>
      <c r="TU29" s="1"/>
      <c r="TV29" s="1"/>
      <c r="TW29" s="1"/>
      <c r="TX29" s="1"/>
      <c r="TY29" s="1"/>
      <c r="TZ29" s="1"/>
      <c r="UA29" s="1"/>
      <c r="UB29" s="1"/>
      <c r="UC29" s="1"/>
      <c r="UD29" s="1"/>
      <c r="UE29" s="1"/>
      <c r="UF29" s="1"/>
      <c r="UG29" s="1"/>
      <c r="UH29" s="1"/>
      <c r="UI29" s="1"/>
      <c r="UJ29" s="1"/>
      <c r="UK29" s="1"/>
      <c r="UL29" s="1"/>
      <c r="UM29" s="1"/>
      <c r="UN29" s="1"/>
      <c r="UO29" s="1"/>
      <c r="UP29" s="1"/>
      <c r="UQ29" s="1"/>
      <c r="UR29" s="1"/>
      <c r="US29" s="1"/>
      <c r="UT29" s="1"/>
      <c r="UU29" s="1"/>
      <c r="UV29" s="1"/>
      <c r="UW29" s="1"/>
      <c r="UX29" s="1"/>
      <c r="UY29" s="1"/>
      <c r="UZ29" s="1"/>
      <c r="VA29" s="1"/>
      <c r="VB29" s="1"/>
      <c r="VC29" s="1"/>
      <c r="VD29" s="1"/>
      <c r="VE29" s="1"/>
      <c r="VF29" s="1"/>
      <c r="VG29" s="1"/>
      <c r="VH29" s="1"/>
      <c r="VI29" s="1"/>
      <c r="VJ29" s="1"/>
      <c r="VK29" s="1"/>
      <c r="VL29" s="1"/>
      <c r="VM29" s="1"/>
      <c r="VN29" s="1"/>
      <c r="VO29" s="1"/>
      <c r="VP29" s="1"/>
      <c r="VQ29" s="1"/>
      <c r="VR29" s="1"/>
      <c r="VS29" s="1"/>
      <c r="VT29" s="1"/>
      <c r="VU29" s="1"/>
      <c r="VV29" s="1"/>
      <c r="VW29" s="1"/>
      <c r="VX29" s="1"/>
      <c r="VY29" s="1"/>
      <c r="VZ29" s="1"/>
      <c r="WA29" s="1"/>
      <c r="WB29" s="1"/>
      <c r="WC29" s="1"/>
      <c r="WD29" s="1"/>
      <c r="WE29" s="1"/>
      <c r="WF29" s="1"/>
      <c r="WG29" s="1"/>
      <c r="WH29" s="1"/>
      <c r="WI29" s="1"/>
      <c r="WJ29" s="1"/>
      <c r="WK29" s="1"/>
      <c r="WL29" s="1"/>
      <c r="WM29" s="1"/>
      <c r="WN29" s="1"/>
      <c r="WO29" s="1"/>
      <c r="WP29" s="1"/>
      <c r="WQ29" s="1"/>
      <c r="WR29" s="1"/>
      <c r="WS29" s="1"/>
      <c r="WT29" s="1"/>
      <c r="WU29" s="1"/>
      <c r="WV29" s="1"/>
      <c r="WW29" s="1"/>
      <c r="WX29" s="1"/>
      <c r="WY29" s="1"/>
      <c r="WZ29" s="1"/>
      <c r="XA29" s="1"/>
      <c r="XB29" s="1"/>
      <c r="XC29" s="1"/>
      <c r="XD29" s="1"/>
      <c r="XE29" s="1"/>
      <c r="XF29" s="1"/>
      <c r="XG29" s="1"/>
      <c r="XH29" s="1"/>
      <c r="XI29" s="1"/>
      <c r="XJ29" s="1"/>
      <c r="XK29" s="1"/>
      <c r="XL29" s="1"/>
      <c r="XM29" s="1"/>
      <c r="XN29" s="1"/>
      <c r="XO29" s="1"/>
      <c r="XP29" s="1"/>
      <c r="XQ29" s="1"/>
      <c r="XR29" s="1"/>
      <c r="XS29" s="1"/>
      <c r="XT29" s="1"/>
      <c r="XU29" s="1"/>
      <c r="XV29" s="1"/>
      <c r="XW29" s="1"/>
      <c r="XX29" s="1"/>
      <c r="XY29" s="1"/>
      <c r="XZ29" s="1"/>
      <c r="YA29" s="1"/>
      <c r="YB29" s="1"/>
      <c r="YC29" s="1"/>
      <c r="YD29" s="1"/>
      <c r="YE29" s="1"/>
      <c r="YF29" s="1"/>
      <c r="YG29" s="1"/>
      <c r="YH29" s="1"/>
      <c r="YI29" s="1"/>
      <c r="YJ29" s="1"/>
      <c r="YK29" s="1"/>
      <c r="YL29" s="1"/>
      <c r="YM29" s="1"/>
      <c r="YN29" s="1"/>
      <c r="YO29" s="1"/>
      <c r="YP29" s="1"/>
      <c r="YQ29" s="1"/>
      <c r="YR29" s="1"/>
      <c r="YS29" s="1"/>
      <c r="YT29" s="1"/>
      <c r="YU29" s="1"/>
      <c r="YV29" s="1"/>
      <c r="YW29" s="1"/>
      <c r="YX29" s="1"/>
      <c r="YY29" s="1"/>
      <c r="YZ29" s="1"/>
      <c r="ZA29" s="1"/>
      <c r="ZB29" s="1"/>
      <c r="ZC29" s="1"/>
      <c r="ZD29" s="1"/>
      <c r="ZE29" s="1"/>
      <c r="ZF29" s="1"/>
      <c r="ZG29" s="1"/>
      <c r="ZH29" s="1"/>
      <c r="ZI29" s="1"/>
      <c r="ZJ29" s="1"/>
      <c r="ZK29" s="1"/>
      <c r="ZL29" s="1"/>
      <c r="ZM29" s="1"/>
      <c r="ZN29" s="1"/>
      <c r="ZO29" s="1"/>
      <c r="ZP29" s="1"/>
      <c r="ZQ29" s="1"/>
      <c r="ZR29" s="1"/>
      <c r="ZS29" s="1"/>
      <c r="ZT29" s="1"/>
      <c r="ZU29" s="1"/>
      <c r="ZV29" s="1"/>
      <c r="ZW29" s="1"/>
      <c r="ZX29" s="1"/>
      <c r="ZY29" s="1"/>
      <c r="ZZ29" s="1"/>
      <c r="AAA29" s="1"/>
      <c r="AAB29" s="1"/>
      <c r="AAC29" s="1"/>
      <c r="AAD29" s="1"/>
      <c r="AAE29" s="1"/>
      <c r="AAF29" s="1"/>
      <c r="AAG29" s="1"/>
      <c r="AAH29" s="1"/>
      <c r="AAI29" s="1"/>
      <c r="AAJ29" s="1"/>
      <c r="AAK29" s="1"/>
      <c r="AAL29" s="1"/>
      <c r="AAM29" s="1"/>
      <c r="AAN29" s="1"/>
      <c r="AAO29" s="1"/>
      <c r="AAP29" s="1"/>
      <c r="AAQ29" s="1"/>
      <c r="AAR29" s="1"/>
      <c r="AAS29" s="1"/>
      <c r="AAT29" s="1"/>
      <c r="AAU29" s="1"/>
      <c r="AAV29" s="1"/>
      <c r="AAW29" s="1"/>
      <c r="AAX29" s="1"/>
      <c r="AAY29" s="1"/>
      <c r="AAZ29" s="1"/>
      <c r="ABA29" s="1"/>
      <c r="ABB29" s="1"/>
      <c r="ABC29" s="1"/>
      <c r="ABD29" s="1"/>
      <c r="ABE29" s="1"/>
      <c r="ABF29" s="1"/>
      <c r="ABG29" s="1"/>
      <c r="ABH29" s="1"/>
      <c r="ABI29" s="1"/>
      <c r="ABJ29" s="1"/>
      <c r="ABK29" s="1"/>
      <c r="ABL29" s="1"/>
      <c r="ABM29" s="1"/>
      <c r="ABN29" s="1"/>
      <c r="ABO29" s="1"/>
      <c r="ABP29" s="1"/>
      <c r="ABQ29" s="1"/>
      <c r="ABR29" s="1"/>
      <c r="ABS29" s="1"/>
      <c r="ABT29" s="1"/>
      <c r="ABU29" s="1"/>
      <c r="ABV29" s="1"/>
      <c r="ABW29" s="1"/>
      <c r="ABX29" s="1"/>
      <c r="ABY29" s="1"/>
      <c r="ABZ29" s="1"/>
      <c r="ACA29" s="1"/>
      <c r="ACB29" s="1"/>
      <c r="ACC29" s="1"/>
      <c r="ACD29" s="1"/>
      <c r="ACE29" s="1"/>
      <c r="ACF29" s="1"/>
      <c r="ACG29" s="1"/>
      <c r="ACH29" s="1"/>
      <c r="ACI29" s="1"/>
      <c r="ACJ29" s="1"/>
      <c r="ACK29" s="1"/>
      <c r="ACL29" s="1"/>
      <c r="ACM29" s="1"/>
      <c r="ACN29" s="1"/>
      <c r="ACO29" s="1"/>
      <c r="ACP29" s="1"/>
      <c r="ACQ29" s="1"/>
      <c r="ACR29" s="1"/>
      <c r="ACS29" s="1"/>
      <c r="ACT29" s="1"/>
      <c r="ACU29" s="1"/>
      <c r="ACV29" s="1"/>
      <c r="ACW29" s="1"/>
      <c r="ACX29" s="1"/>
      <c r="ACY29" s="1"/>
      <c r="ACZ29" s="1"/>
      <c r="ADA29" s="1"/>
      <c r="ADB29" s="1"/>
      <c r="ADC29" s="1"/>
      <c r="ADD29" s="1"/>
      <c r="ADE29" s="1"/>
      <c r="ADF29" s="1"/>
      <c r="ADG29" s="1"/>
      <c r="ADH29" s="1"/>
      <c r="ADI29" s="1"/>
      <c r="ADJ29" s="1"/>
      <c r="ADK29" s="1"/>
      <c r="ADL29" s="1"/>
      <c r="ADM29" s="1"/>
      <c r="ADN29" s="1"/>
      <c r="ADO29" s="1"/>
      <c r="ADP29" s="1"/>
      <c r="ADQ29" s="1"/>
      <c r="ADR29" s="1"/>
      <c r="ADS29" s="1"/>
      <c r="ADT29" s="1"/>
      <c r="ADU29" s="1"/>
      <c r="ADV29" s="1"/>
      <c r="ADW29" s="1"/>
      <c r="ADX29" s="1"/>
      <c r="ADY29" s="1"/>
      <c r="ADZ29" s="1"/>
      <c r="AEA29" s="1"/>
      <c r="AEB29" s="1"/>
      <c r="AEC29" s="1"/>
      <c r="AED29" s="1"/>
      <c r="AEE29" s="1"/>
      <c r="AEF29" s="1"/>
      <c r="AEG29" s="1"/>
      <c r="AEH29" s="1"/>
      <c r="AEI29" s="1"/>
      <c r="AEJ29" s="1"/>
      <c r="AEK29" s="1"/>
      <c r="AEL29" s="1"/>
      <c r="AEM29" s="1"/>
      <c r="AEN29" s="1"/>
      <c r="AEO29" s="1"/>
      <c r="AEP29" s="1"/>
      <c r="AEQ29" s="1"/>
      <c r="AER29" s="1"/>
      <c r="AES29" s="1"/>
      <c r="AET29" s="1"/>
      <c r="AEU29" s="1"/>
      <c r="AEV29" s="1"/>
      <c r="AEW29" s="1"/>
      <c r="AEX29" s="1"/>
      <c r="AEY29" s="1"/>
      <c r="AEZ29" s="1"/>
      <c r="AFA29" s="1"/>
      <c r="AFB29" s="1"/>
      <c r="AFC29" s="1"/>
      <c r="AFD29" s="1"/>
      <c r="AFE29" s="1"/>
      <c r="AFF29" s="1"/>
      <c r="AFG29" s="1"/>
      <c r="AFH29" s="1"/>
      <c r="AFI29" s="1"/>
      <c r="AFJ29" s="1"/>
      <c r="AFK29" s="1"/>
      <c r="AFL29" s="1"/>
      <c r="AFM29" s="1"/>
      <c r="AFN29" s="1"/>
      <c r="AFO29" s="1"/>
      <c r="AFP29" s="1"/>
      <c r="AFQ29" s="1"/>
      <c r="AFR29" s="1"/>
      <c r="AFS29" s="1"/>
      <c r="AFT29" s="1"/>
      <c r="AFU29" s="1"/>
      <c r="AFV29" s="1"/>
      <c r="AFW29" s="1"/>
      <c r="AFX29" s="1"/>
      <c r="AFY29" s="1"/>
      <c r="AFZ29" s="1"/>
      <c r="AGA29" s="1"/>
      <c r="AGB29" s="1"/>
      <c r="AGC29" s="1"/>
      <c r="AGD29" s="1"/>
      <c r="AGE29" s="1"/>
      <c r="AGF29" s="1"/>
      <c r="AGG29" s="1"/>
      <c r="AGH29" s="1"/>
      <c r="AGI29" s="1"/>
      <c r="AGJ29" s="1"/>
      <c r="AGK29" s="1"/>
      <c r="AGL29" s="1"/>
      <c r="AGM29" s="1"/>
      <c r="AGN29" s="1"/>
      <c r="AGO29" s="1"/>
      <c r="AGP29" s="1"/>
      <c r="AGQ29" s="1"/>
      <c r="AGR29" s="1"/>
      <c r="AGS29" s="1"/>
      <c r="AGT29" s="1"/>
      <c r="AGU29" s="1"/>
      <c r="AGV29" s="1"/>
      <c r="AGW29" s="1"/>
      <c r="AGX29" s="1"/>
      <c r="AGY29" s="1"/>
      <c r="AGZ29" s="1"/>
      <c r="AHA29" s="1"/>
      <c r="AHB29" s="1"/>
      <c r="AHC29" s="1"/>
      <c r="AHD29" s="1"/>
      <c r="AHE29" s="1"/>
      <c r="AHF29" s="1"/>
      <c r="AHG29" s="1"/>
      <c r="AHH29" s="1"/>
      <c r="AHI29" s="1"/>
      <c r="AHJ29" s="1"/>
      <c r="AHK29" s="1"/>
      <c r="AHL29" s="1"/>
      <c r="AHM29" s="1"/>
      <c r="AHN29" s="1"/>
      <c r="AHO29" s="1"/>
      <c r="AHP29" s="1"/>
      <c r="AHQ29" s="1"/>
      <c r="AHR29" s="1"/>
      <c r="AHS29" s="1"/>
      <c r="AHT29" s="1"/>
      <c r="AHU29" s="1"/>
      <c r="AHV29" s="1"/>
      <c r="AHW29" s="1"/>
      <c r="AHX29" s="1"/>
      <c r="AHY29" s="1"/>
      <c r="AHZ29" s="1"/>
      <c r="AIA29" s="1"/>
      <c r="AIB29" s="1"/>
      <c r="AIC29" s="1"/>
      <c r="AID29" s="1"/>
      <c r="AIE29" s="1"/>
      <c r="AIF29" s="1"/>
      <c r="AIG29" s="1"/>
      <c r="AIH29" s="1"/>
      <c r="AII29" s="1"/>
      <c r="AIJ29" s="1"/>
      <c r="AIK29" s="1"/>
      <c r="AIL29" s="1"/>
      <c r="AIM29" s="1"/>
      <c r="AIN29" s="1"/>
      <c r="AIO29" s="1"/>
      <c r="AIP29" s="1"/>
      <c r="AIQ29" s="1"/>
      <c r="AIR29" s="1"/>
      <c r="AIS29" s="1"/>
      <c r="AIT29" s="1"/>
      <c r="AIU29" s="1"/>
      <c r="AIV29" s="1"/>
      <c r="AIW29" s="1"/>
      <c r="AIX29" s="1"/>
      <c r="AIY29" s="1"/>
      <c r="AIZ29" s="1"/>
      <c r="AJA29" s="1"/>
      <c r="AJB29" s="1"/>
      <c r="AJC29" s="1"/>
      <c r="AJD29" s="1"/>
      <c r="AJE29" s="1"/>
      <c r="AJF29" s="1"/>
      <c r="AJG29" s="1"/>
      <c r="AJH29" s="1"/>
      <c r="AJI29" s="1"/>
      <c r="AJJ29" s="1"/>
      <c r="AJK29" s="1"/>
      <c r="AJL29" s="1"/>
      <c r="AJM29" s="1"/>
      <c r="AJN29" s="1"/>
      <c r="AJO29" s="1"/>
      <c r="AJP29" s="1"/>
      <c r="AJQ29" s="1"/>
      <c r="AJR29" s="1"/>
      <c r="AJS29" s="1"/>
      <c r="AJT29" s="1"/>
      <c r="AJU29" s="1"/>
      <c r="AJV29" s="1"/>
      <c r="AJW29" s="1"/>
      <c r="AJX29" s="1"/>
      <c r="AJY29" s="1"/>
      <c r="AJZ29" s="1"/>
      <c r="AKA29" s="1"/>
      <c r="AKB29" s="1"/>
      <c r="AKC29" s="1"/>
      <c r="AKD29" s="1"/>
      <c r="AKE29" s="1"/>
      <c r="AKF29" s="1"/>
      <c r="AKG29" s="1"/>
      <c r="AKH29" s="1"/>
      <c r="AKI29" s="1"/>
      <c r="AKJ29" s="1"/>
      <c r="AKK29" s="1"/>
      <c r="AKL29" s="1"/>
      <c r="AKM29" s="1"/>
      <c r="AKN29" s="1"/>
      <c r="AKO29" s="1"/>
      <c r="AKP29" s="1"/>
      <c r="AKQ29" s="1"/>
      <c r="AKR29" s="1"/>
      <c r="AKS29" s="1"/>
      <c r="AKT29" s="1"/>
      <c r="AKU29" s="1"/>
      <c r="AKV29" s="1"/>
      <c r="AKW29" s="1"/>
      <c r="AKX29" s="1"/>
      <c r="AKY29" s="1"/>
      <c r="AKZ29" s="1"/>
      <c r="ALA29" s="1"/>
      <c r="ALB29" s="1"/>
      <c r="ALC29" s="1"/>
      <c r="ALD29" s="1"/>
      <c r="ALE29" s="1"/>
      <c r="ALF29" s="1"/>
      <c r="ALG29" s="1"/>
      <c r="ALH29" s="1"/>
      <c r="ALI29" s="1"/>
      <c r="ALJ29" s="1"/>
      <c r="ALK29" s="1"/>
      <c r="ALL29" s="1"/>
      <c r="ALM29" s="1"/>
      <c r="ALN29" s="1"/>
      <c r="ALO29" s="1"/>
      <c r="ALP29" s="1"/>
      <c r="ALQ29" s="1"/>
      <c r="ALR29" s="1"/>
      <c r="ALS29" s="1"/>
      <c r="ALT29" s="1"/>
    </row>
    <row r="30" spans="1:1008" x14ac:dyDescent="0.25">
      <c r="A30" s="102"/>
      <c r="B30" s="3" t="s">
        <v>29</v>
      </c>
      <c r="C30" s="40">
        <v>13199468765.267099</v>
      </c>
      <c r="D30" s="41">
        <v>175544693.87</v>
      </c>
      <c r="E30" s="41">
        <v>642373205.42275405</v>
      </c>
      <c r="F30" s="41">
        <v>443968447</v>
      </c>
      <c r="G30" s="41">
        <v>182999283.199269</v>
      </c>
      <c r="H30" s="41">
        <v>421255045</v>
      </c>
      <c r="I30" s="41">
        <v>3187394007.4699998</v>
      </c>
      <c r="J30" s="41">
        <v>1745700946.04</v>
      </c>
      <c r="K30" s="41">
        <v>2656504376.9176898</v>
      </c>
      <c r="L30" s="41">
        <v>0</v>
      </c>
      <c r="M30" s="41">
        <v>315880539.05000001</v>
      </c>
      <c r="N30" s="41">
        <v>14342985</v>
      </c>
      <c r="O30" s="41">
        <v>741397116.95291197</v>
      </c>
      <c r="P30" s="41">
        <v>2410017324.1999998</v>
      </c>
      <c r="Q30" s="41">
        <v>249462654.824451</v>
      </c>
      <c r="R30" s="41">
        <v>12628140.32</v>
      </c>
      <c r="S30" s="104"/>
      <c r="T30" s="41">
        <v>13199468765.267099</v>
      </c>
      <c r="U30" s="41"/>
      <c r="V30" s="41"/>
      <c r="W30" s="42">
        <v>0</v>
      </c>
      <c r="X30" s="41"/>
      <c r="Y30" s="106"/>
      <c r="Z30" s="41">
        <v>0</v>
      </c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  <c r="JR30" s="1"/>
      <c r="JS30" s="1"/>
      <c r="JT30" s="1"/>
      <c r="JU30" s="1"/>
      <c r="JV30" s="1"/>
      <c r="JW30" s="1"/>
      <c r="JX30" s="1"/>
      <c r="JY30" s="1"/>
      <c r="JZ30" s="1"/>
      <c r="KA30" s="1"/>
      <c r="KB30" s="1"/>
      <c r="KC30" s="1"/>
      <c r="KD30" s="1"/>
      <c r="KE30" s="1"/>
      <c r="KF30" s="1"/>
      <c r="KG30" s="1"/>
      <c r="KH30" s="1"/>
      <c r="KI30" s="1"/>
      <c r="KJ30" s="1"/>
      <c r="KK30" s="1"/>
      <c r="KL30" s="1"/>
      <c r="KM30" s="1"/>
      <c r="KN30" s="1"/>
      <c r="KO30" s="1"/>
      <c r="KP30" s="1"/>
      <c r="KQ30" s="1"/>
      <c r="KR30" s="1"/>
      <c r="KS30" s="1"/>
      <c r="KT30" s="1"/>
      <c r="KU30" s="1"/>
      <c r="KV30" s="1"/>
      <c r="KW30" s="1"/>
      <c r="KX30" s="1"/>
      <c r="KY30" s="1"/>
      <c r="KZ30" s="1"/>
      <c r="LA30" s="1"/>
      <c r="LB30" s="1"/>
      <c r="LC30" s="1"/>
      <c r="LD30" s="1"/>
      <c r="LE30" s="1"/>
      <c r="LF30" s="1"/>
      <c r="LG30" s="1"/>
      <c r="LH30" s="1"/>
      <c r="LI30" s="1"/>
      <c r="LJ30" s="1"/>
      <c r="LK30" s="1"/>
      <c r="LL30" s="1"/>
      <c r="LM30" s="1"/>
      <c r="LN30" s="1"/>
      <c r="LO30" s="1"/>
      <c r="LP30" s="1"/>
      <c r="LQ30" s="1"/>
      <c r="LR30" s="1"/>
      <c r="LS30" s="1"/>
      <c r="LT30" s="1"/>
      <c r="LU30" s="1"/>
      <c r="LV30" s="1"/>
      <c r="LW30" s="1"/>
      <c r="LX30" s="1"/>
      <c r="LY30" s="1"/>
      <c r="LZ30" s="1"/>
      <c r="MA30" s="1"/>
      <c r="MB30" s="1"/>
      <c r="MC30" s="1"/>
      <c r="MD30" s="1"/>
      <c r="ME30" s="1"/>
      <c r="MF30" s="1"/>
      <c r="MG30" s="1"/>
      <c r="MH30" s="1"/>
      <c r="MI30" s="1"/>
      <c r="MJ30" s="1"/>
      <c r="MK30" s="1"/>
      <c r="ML30" s="1"/>
      <c r="MM30" s="1"/>
      <c r="MN30" s="1"/>
      <c r="MO30" s="1"/>
      <c r="MP30" s="1"/>
      <c r="MQ30" s="1"/>
      <c r="MR30" s="1"/>
      <c r="MS30" s="1"/>
      <c r="MT30" s="1"/>
      <c r="MU30" s="1"/>
      <c r="MV30" s="1"/>
      <c r="MW30" s="1"/>
      <c r="MX30" s="1"/>
      <c r="MY30" s="1"/>
      <c r="MZ30" s="1"/>
      <c r="NA30" s="1"/>
      <c r="NB30" s="1"/>
      <c r="NC30" s="1"/>
      <c r="ND30" s="1"/>
      <c r="NE30" s="1"/>
      <c r="NF30" s="1"/>
      <c r="NG30" s="1"/>
      <c r="NH30" s="1"/>
      <c r="NI30" s="1"/>
      <c r="NJ30" s="1"/>
      <c r="NK30" s="1"/>
      <c r="NL30" s="1"/>
      <c r="NM30" s="1"/>
      <c r="NN30" s="1"/>
      <c r="NO30" s="1"/>
      <c r="NP30" s="1"/>
      <c r="NQ30" s="1"/>
      <c r="NR30" s="1"/>
      <c r="NS30" s="1"/>
      <c r="NT30" s="1"/>
      <c r="NU30" s="1"/>
      <c r="NV30" s="1"/>
      <c r="NW30" s="1"/>
      <c r="NX30" s="1"/>
      <c r="NY30" s="1"/>
      <c r="NZ30" s="1"/>
      <c r="OA30" s="1"/>
      <c r="OB30" s="1"/>
      <c r="OC30" s="1"/>
      <c r="OD30" s="1"/>
      <c r="OE30" s="1"/>
      <c r="OF30" s="1"/>
      <c r="OG30" s="1"/>
      <c r="OH30" s="1"/>
      <c r="OI30" s="1"/>
      <c r="OJ30" s="1"/>
      <c r="OK30" s="1"/>
      <c r="OL30" s="1"/>
      <c r="OM30" s="1"/>
      <c r="ON30" s="1"/>
      <c r="OO30" s="1"/>
      <c r="OP30" s="1"/>
      <c r="OQ30" s="1"/>
      <c r="OR30" s="1"/>
      <c r="OS30" s="1"/>
      <c r="OT30" s="1"/>
      <c r="OU30" s="1"/>
      <c r="OV30" s="1"/>
      <c r="OW30" s="1"/>
      <c r="OX30" s="1"/>
      <c r="OY30" s="1"/>
      <c r="OZ30" s="1"/>
      <c r="PA30" s="1"/>
      <c r="PB30" s="1"/>
      <c r="PC30" s="1"/>
      <c r="PD30" s="1"/>
      <c r="PE30" s="1"/>
      <c r="PF30" s="1"/>
      <c r="PG30" s="1"/>
      <c r="PH30" s="1"/>
      <c r="PI30" s="1"/>
      <c r="PJ30" s="1"/>
      <c r="PK30" s="1"/>
      <c r="PL30" s="1"/>
      <c r="PM30" s="1"/>
      <c r="PN30" s="1"/>
      <c r="PO30" s="1"/>
      <c r="PP30" s="1"/>
      <c r="PQ30" s="1"/>
      <c r="PR30" s="1"/>
      <c r="PS30" s="1"/>
      <c r="PT30" s="1"/>
      <c r="PU30" s="1"/>
      <c r="PV30" s="1"/>
      <c r="PW30" s="1"/>
      <c r="PX30" s="1"/>
      <c r="PY30" s="1"/>
      <c r="PZ30" s="1"/>
      <c r="QA30" s="1"/>
      <c r="QB30" s="1"/>
      <c r="QC30" s="1"/>
      <c r="QD30" s="1"/>
      <c r="QE30" s="1"/>
      <c r="QF30" s="1"/>
      <c r="QG30" s="1"/>
      <c r="QH30" s="1"/>
      <c r="QI30" s="1"/>
      <c r="QJ30" s="1"/>
      <c r="QK30" s="1"/>
      <c r="QL30" s="1"/>
      <c r="QM30" s="1"/>
      <c r="QN30" s="1"/>
      <c r="QO30" s="1"/>
      <c r="QP30" s="1"/>
      <c r="QQ30" s="1"/>
      <c r="QR30" s="1"/>
      <c r="QS30" s="1"/>
      <c r="QT30" s="1"/>
      <c r="QU30" s="1"/>
      <c r="QV30" s="1"/>
      <c r="QW30" s="1"/>
      <c r="QX30" s="1"/>
      <c r="QY30" s="1"/>
      <c r="QZ30" s="1"/>
      <c r="RA30" s="1"/>
      <c r="RB30" s="1"/>
      <c r="RC30" s="1"/>
      <c r="RD30" s="1"/>
      <c r="RE30" s="1"/>
      <c r="RF30" s="1"/>
      <c r="RG30" s="1"/>
      <c r="RH30" s="1"/>
      <c r="RI30" s="1"/>
      <c r="RJ30" s="1"/>
      <c r="RK30" s="1"/>
      <c r="RL30" s="1"/>
      <c r="RM30" s="1"/>
      <c r="RN30" s="1"/>
      <c r="RO30" s="1"/>
      <c r="RP30" s="1"/>
      <c r="RQ30" s="1"/>
      <c r="RR30" s="1"/>
      <c r="RS30" s="1"/>
      <c r="RT30" s="1"/>
      <c r="RU30" s="1"/>
      <c r="RV30" s="1"/>
      <c r="RW30" s="1"/>
      <c r="RX30" s="1"/>
      <c r="RY30" s="1"/>
      <c r="RZ30" s="1"/>
      <c r="SA30" s="1"/>
      <c r="SB30" s="1"/>
      <c r="SC30" s="1"/>
      <c r="SD30" s="1"/>
      <c r="SE30" s="1"/>
      <c r="SF30" s="1"/>
      <c r="SG30" s="1"/>
      <c r="SH30" s="1"/>
      <c r="SI30" s="1"/>
      <c r="SJ30" s="1"/>
      <c r="SK30" s="1"/>
      <c r="SL30" s="1"/>
      <c r="SM30" s="1"/>
      <c r="SN30" s="1"/>
      <c r="SO30" s="1"/>
      <c r="SP30" s="1"/>
      <c r="SQ30" s="1"/>
      <c r="SR30" s="1"/>
      <c r="SS30" s="1"/>
      <c r="ST30" s="1"/>
      <c r="SU30" s="1"/>
      <c r="SV30" s="1"/>
      <c r="SW30" s="1"/>
      <c r="SX30" s="1"/>
      <c r="SY30" s="1"/>
      <c r="SZ30" s="1"/>
      <c r="TA30" s="1"/>
      <c r="TB30" s="1"/>
      <c r="TC30" s="1"/>
      <c r="TD30" s="1"/>
      <c r="TE30" s="1"/>
      <c r="TF30" s="1"/>
      <c r="TG30" s="1"/>
      <c r="TH30" s="1"/>
      <c r="TI30" s="1"/>
      <c r="TJ30" s="1"/>
      <c r="TK30" s="1"/>
      <c r="TL30" s="1"/>
      <c r="TM30" s="1"/>
      <c r="TN30" s="1"/>
      <c r="TO30" s="1"/>
      <c r="TP30" s="1"/>
      <c r="TQ30" s="1"/>
      <c r="TR30" s="1"/>
      <c r="TS30" s="1"/>
      <c r="TT30" s="1"/>
      <c r="TU30" s="1"/>
      <c r="TV30" s="1"/>
      <c r="TW30" s="1"/>
      <c r="TX30" s="1"/>
      <c r="TY30" s="1"/>
      <c r="TZ30" s="1"/>
      <c r="UA30" s="1"/>
      <c r="UB30" s="1"/>
      <c r="UC30" s="1"/>
      <c r="UD30" s="1"/>
      <c r="UE30" s="1"/>
      <c r="UF30" s="1"/>
      <c r="UG30" s="1"/>
      <c r="UH30" s="1"/>
      <c r="UI30" s="1"/>
      <c r="UJ30" s="1"/>
      <c r="UK30" s="1"/>
      <c r="UL30" s="1"/>
      <c r="UM30" s="1"/>
      <c r="UN30" s="1"/>
      <c r="UO30" s="1"/>
      <c r="UP30" s="1"/>
      <c r="UQ30" s="1"/>
      <c r="UR30" s="1"/>
      <c r="US30" s="1"/>
      <c r="UT30" s="1"/>
      <c r="UU30" s="1"/>
      <c r="UV30" s="1"/>
      <c r="UW30" s="1"/>
      <c r="UX30" s="1"/>
      <c r="UY30" s="1"/>
      <c r="UZ30" s="1"/>
      <c r="VA30" s="1"/>
      <c r="VB30" s="1"/>
      <c r="VC30" s="1"/>
      <c r="VD30" s="1"/>
      <c r="VE30" s="1"/>
      <c r="VF30" s="1"/>
      <c r="VG30" s="1"/>
      <c r="VH30" s="1"/>
      <c r="VI30" s="1"/>
      <c r="VJ30" s="1"/>
      <c r="VK30" s="1"/>
      <c r="VL30" s="1"/>
      <c r="VM30" s="1"/>
      <c r="VN30" s="1"/>
      <c r="VO30" s="1"/>
      <c r="VP30" s="1"/>
      <c r="VQ30" s="1"/>
      <c r="VR30" s="1"/>
      <c r="VS30" s="1"/>
      <c r="VT30" s="1"/>
      <c r="VU30" s="1"/>
      <c r="VV30" s="1"/>
      <c r="VW30" s="1"/>
      <c r="VX30" s="1"/>
      <c r="VY30" s="1"/>
      <c r="VZ30" s="1"/>
      <c r="WA30" s="1"/>
      <c r="WB30" s="1"/>
      <c r="WC30" s="1"/>
      <c r="WD30" s="1"/>
      <c r="WE30" s="1"/>
      <c r="WF30" s="1"/>
      <c r="WG30" s="1"/>
      <c r="WH30" s="1"/>
      <c r="WI30" s="1"/>
      <c r="WJ30" s="1"/>
      <c r="WK30" s="1"/>
      <c r="WL30" s="1"/>
      <c r="WM30" s="1"/>
      <c r="WN30" s="1"/>
      <c r="WO30" s="1"/>
      <c r="WP30" s="1"/>
      <c r="WQ30" s="1"/>
      <c r="WR30" s="1"/>
      <c r="WS30" s="1"/>
      <c r="WT30" s="1"/>
      <c r="WU30" s="1"/>
      <c r="WV30" s="1"/>
      <c r="WW30" s="1"/>
      <c r="WX30" s="1"/>
      <c r="WY30" s="1"/>
      <c r="WZ30" s="1"/>
      <c r="XA30" s="1"/>
      <c r="XB30" s="1"/>
      <c r="XC30" s="1"/>
      <c r="XD30" s="1"/>
      <c r="XE30" s="1"/>
      <c r="XF30" s="1"/>
      <c r="XG30" s="1"/>
      <c r="XH30" s="1"/>
      <c r="XI30" s="1"/>
      <c r="XJ30" s="1"/>
      <c r="XK30" s="1"/>
      <c r="XL30" s="1"/>
      <c r="XM30" s="1"/>
      <c r="XN30" s="1"/>
      <c r="XO30" s="1"/>
      <c r="XP30" s="1"/>
      <c r="XQ30" s="1"/>
      <c r="XR30" s="1"/>
      <c r="XS30" s="1"/>
      <c r="XT30" s="1"/>
      <c r="XU30" s="1"/>
      <c r="XV30" s="1"/>
      <c r="XW30" s="1"/>
      <c r="XX30" s="1"/>
      <c r="XY30" s="1"/>
      <c r="XZ30" s="1"/>
      <c r="YA30" s="1"/>
      <c r="YB30" s="1"/>
      <c r="YC30" s="1"/>
      <c r="YD30" s="1"/>
      <c r="YE30" s="1"/>
      <c r="YF30" s="1"/>
      <c r="YG30" s="1"/>
      <c r="YH30" s="1"/>
      <c r="YI30" s="1"/>
      <c r="YJ30" s="1"/>
      <c r="YK30" s="1"/>
      <c r="YL30" s="1"/>
      <c r="YM30" s="1"/>
      <c r="YN30" s="1"/>
      <c r="YO30" s="1"/>
      <c r="YP30" s="1"/>
      <c r="YQ30" s="1"/>
      <c r="YR30" s="1"/>
      <c r="YS30" s="1"/>
      <c r="YT30" s="1"/>
      <c r="YU30" s="1"/>
      <c r="YV30" s="1"/>
      <c r="YW30" s="1"/>
      <c r="YX30" s="1"/>
      <c r="YY30" s="1"/>
      <c r="YZ30" s="1"/>
      <c r="ZA30" s="1"/>
      <c r="ZB30" s="1"/>
      <c r="ZC30" s="1"/>
      <c r="ZD30" s="1"/>
      <c r="ZE30" s="1"/>
      <c r="ZF30" s="1"/>
      <c r="ZG30" s="1"/>
      <c r="ZH30" s="1"/>
      <c r="ZI30" s="1"/>
      <c r="ZJ30" s="1"/>
      <c r="ZK30" s="1"/>
      <c r="ZL30" s="1"/>
      <c r="ZM30" s="1"/>
      <c r="ZN30" s="1"/>
      <c r="ZO30" s="1"/>
      <c r="ZP30" s="1"/>
      <c r="ZQ30" s="1"/>
      <c r="ZR30" s="1"/>
      <c r="ZS30" s="1"/>
      <c r="ZT30" s="1"/>
      <c r="ZU30" s="1"/>
      <c r="ZV30" s="1"/>
      <c r="ZW30" s="1"/>
      <c r="ZX30" s="1"/>
      <c r="ZY30" s="1"/>
      <c r="ZZ30" s="1"/>
      <c r="AAA30" s="1"/>
      <c r="AAB30" s="1"/>
      <c r="AAC30" s="1"/>
      <c r="AAD30" s="1"/>
      <c r="AAE30" s="1"/>
      <c r="AAF30" s="1"/>
      <c r="AAG30" s="1"/>
      <c r="AAH30" s="1"/>
      <c r="AAI30" s="1"/>
      <c r="AAJ30" s="1"/>
      <c r="AAK30" s="1"/>
      <c r="AAL30" s="1"/>
      <c r="AAM30" s="1"/>
      <c r="AAN30" s="1"/>
      <c r="AAO30" s="1"/>
      <c r="AAP30" s="1"/>
      <c r="AAQ30" s="1"/>
      <c r="AAR30" s="1"/>
      <c r="AAS30" s="1"/>
      <c r="AAT30" s="1"/>
      <c r="AAU30" s="1"/>
      <c r="AAV30" s="1"/>
      <c r="AAW30" s="1"/>
      <c r="AAX30" s="1"/>
      <c r="AAY30" s="1"/>
      <c r="AAZ30" s="1"/>
      <c r="ABA30" s="1"/>
      <c r="ABB30" s="1"/>
      <c r="ABC30" s="1"/>
      <c r="ABD30" s="1"/>
      <c r="ABE30" s="1"/>
      <c r="ABF30" s="1"/>
      <c r="ABG30" s="1"/>
      <c r="ABH30" s="1"/>
      <c r="ABI30" s="1"/>
      <c r="ABJ30" s="1"/>
      <c r="ABK30" s="1"/>
      <c r="ABL30" s="1"/>
      <c r="ABM30" s="1"/>
      <c r="ABN30" s="1"/>
      <c r="ABO30" s="1"/>
      <c r="ABP30" s="1"/>
      <c r="ABQ30" s="1"/>
      <c r="ABR30" s="1"/>
      <c r="ABS30" s="1"/>
      <c r="ABT30" s="1"/>
      <c r="ABU30" s="1"/>
      <c r="ABV30" s="1"/>
      <c r="ABW30" s="1"/>
      <c r="ABX30" s="1"/>
      <c r="ABY30" s="1"/>
      <c r="ABZ30" s="1"/>
      <c r="ACA30" s="1"/>
      <c r="ACB30" s="1"/>
      <c r="ACC30" s="1"/>
      <c r="ACD30" s="1"/>
      <c r="ACE30" s="1"/>
      <c r="ACF30" s="1"/>
      <c r="ACG30" s="1"/>
      <c r="ACH30" s="1"/>
      <c r="ACI30" s="1"/>
      <c r="ACJ30" s="1"/>
      <c r="ACK30" s="1"/>
      <c r="ACL30" s="1"/>
      <c r="ACM30" s="1"/>
      <c r="ACN30" s="1"/>
      <c r="ACO30" s="1"/>
      <c r="ACP30" s="1"/>
      <c r="ACQ30" s="1"/>
      <c r="ACR30" s="1"/>
      <c r="ACS30" s="1"/>
      <c r="ACT30" s="1"/>
      <c r="ACU30" s="1"/>
      <c r="ACV30" s="1"/>
      <c r="ACW30" s="1"/>
      <c r="ACX30" s="1"/>
      <c r="ACY30" s="1"/>
      <c r="ACZ30" s="1"/>
      <c r="ADA30" s="1"/>
      <c r="ADB30" s="1"/>
      <c r="ADC30" s="1"/>
      <c r="ADD30" s="1"/>
      <c r="ADE30" s="1"/>
      <c r="ADF30" s="1"/>
      <c r="ADG30" s="1"/>
      <c r="ADH30" s="1"/>
      <c r="ADI30" s="1"/>
      <c r="ADJ30" s="1"/>
      <c r="ADK30" s="1"/>
      <c r="ADL30" s="1"/>
      <c r="ADM30" s="1"/>
      <c r="ADN30" s="1"/>
      <c r="ADO30" s="1"/>
      <c r="ADP30" s="1"/>
      <c r="ADQ30" s="1"/>
      <c r="ADR30" s="1"/>
      <c r="ADS30" s="1"/>
      <c r="ADT30" s="1"/>
      <c r="ADU30" s="1"/>
      <c r="ADV30" s="1"/>
      <c r="ADW30" s="1"/>
      <c r="ADX30" s="1"/>
      <c r="ADY30" s="1"/>
      <c r="ADZ30" s="1"/>
      <c r="AEA30" s="1"/>
      <c r="AEB30" s="1"/>
      <c r="AEC30" s="1"/>
      <c r="AED30" s="1"/>
      <c r="AEE30" s="1"/>
      <c r="AEF30" s="1"/>
      <c r="AEG30" s="1"/>
      <c r="AEH30" s="1"/>
      <c r="AEI30" s="1"/>
      <c r="AEJ30" s="1"/>
      <c r="AEK30" s="1"/>
      <c r="AEL30" s="1"/>
      <c r="AEM30" s="1"/>
      <c r="AEN30" s="1"/>
      <c r="AEO30" s="1"/>
      <c r="AEP30" s="1"/>
      <c r="AEQ30" s="1"/>
      <c r="AER30" s="1"/>
      <c r="AES30" s="1"/>
      <c r="AET30" s="1"/>
      <c r="AEU30" s="1"/>
      <c r="AEV30" s="1"/>
      <c r="AEW30" s="1"/>
      <c r="AEX30" s="1"/>
      <c r="AEY30" s="1"/>
      <c r="AEZ30" s="1"/>
      <c r="AFA30" s="1"/>
      <c r="AFB30" s="1"/>
      <c r="AFC30" s="1"/>
      <c r="AFD30" s="1"/>
      <c r="AFE30" s="1"/>
      <c r="AFF30" s="1"/>
      <c r="AFG30" s="1"/>
      <c r="AFH30" s="1"/>
      <c r="AFI30" s="1"/>
      <c r="AFJ30" s="1"/>
      <c r="AFK30" s="1"/>
      <c r="AFL30" s="1"/>
      <c r="AFM30" s="1"/>
      <c r="AFN30" s="1"/>
      <c r="AFO30" s="1"/>
      <c r="AFP30" s="1"/>
      <c r="AFQ30" s="1"/>
      <c r="AFR30" s="1"/>
      <c r="AFS30" s="1"/>
      <c r="AFT30" s="1"/>
      <c r="AFU30" s="1"/>
      <c r="AFV30" s="1"/>
      <c r="AFW30" s="1"/>
      <c r="AFX30" s="1"/>
      <c r="AFY30" s="1"/>
      <c r="AFZ30" s="1"/>
      <c r="AGA30" s="1"/>
      <c r="AGB30" s="1"/>
      <c r="AGC30" s="1"/>
      <c r="AGD30" s="1"/>
      <c r="AGE30" s="1"/>
      <c r="AGF30" s="1"/>
      <c r="AGG30" s="1"/>
      <c r="AGH30" s="1"/>
      <c r="AGI30" s="1"/>
      <c r="AGJ30" s="1"/>
      <c r="AGK30" s="1"/>
      <c r="AGL30" s="1"/>
      <c r="AGM30" s="1"/>
      <c r="AGN30" s="1"/>
      <c r="AGO30" s="1"/>
      <c r="AGP30" s="1"/>
      <c r="AGQ30" s="1"/>
      <c r="AGR30" s="1"/>
      <c r="AGS30" s="1"/>
      <c r="AGT30" s="1"/>
      <c r="AGU30" s="1"/>
      <c r="AGV30" s="1"/>
      <c r="AGW30" s="1"/>
      <c r="AGX30" s="1"/>
      <c r="AGY30" s="1"/>
      <c r="AGZ30" s="1"/>
      <c r="AHA30" s="1"/>
      <c r="AHB30" s="1"/>
      <c r="AHC30" s="1"/>
      <c r="AHD30" s="1"/>
      <c r="AHE30" s="1"/>
      <c r="AHF30" s="1"/>
      <c r="AHG30" s="1"/>
      <c r="AHH30" s="1"/>
      <c r="AHI30" s="1"/>
      <c r="AHJ30" s="1"/>
      <c r="AHK30" s="1"/>
      <c r="AHL30" s="1"/>
      <c r="AHM30" s="1"/>
      <c r="AHN30" s="1"/>
      <c r="AHO30" s="1"/>
      <c r="AHP30" s="1"/>
      <c r="AHQ30" s="1"/>
      <c r="AHR30" s="1"/>
      <c r="AHS30" s="1"/>
      <c r="AHT30" s="1"/>
      <c r="AHU30" s="1"/>
      <c r="AHV30" s="1"/>
      <c r="AHW30" s="1"/>
      <c r="AHX30" s="1"/>
      <c r="AHY30" s="1"/>
      <c r="AHZ30" s="1"/>
      <c r="AIA30" s="1"/>
      <c r="AIB30" s="1"/>
      <c r="AIC30" s="1"/>
      <c r="AID30" s="1"/>
      <c r="AIE30" s="1"/>
      <c r="AIF30" s="1"/>
      <c r="AIG30" s="1"/>
      <c r="AIH30" s="1"/>
      <c r="AII30" s="1"/>
      <c r="AIJ30" s="1"/>
      <c r="AIK30" s="1"/>
      <c r="AIL30" s="1"/>
      <c r="AIM30" s="1"/>
      <c r="AIN30" s="1"/>
      <c r="AIO30" s="1"/>
      <c r="AIP30" s="1"/>
      <c r="AIQ30" s="1"/>
      <c r="AIR30" s="1"/>
      <c r="AIS30" s="1"/>
      <c r="AIT30" s="1"/>
      <c r="AIU30" s="1"/>
      <c r="AIV30" s="1"/>
      <c r="AIW30" s="1"/>
      <c r="AIX30" s="1"/>
      <c r="AIY30" s="1"/>
      <c r="AIZ30" s="1"/>
      <c r="AJA30" s="1"/>
      <c r="AJB30" s="1"/>
      <c r="AJC30" s="1"/>
      <c r="AJD30" s="1"/>
      <c r="AJE30" s="1"/>
      <c r="AJF30" s="1"/>
      <c r="AJG30" s="1"/>
      <c r="AJH30" s="1"/>
      <c r="AJI30" s="1"/>
      <c r="AJJ30" s="1"/>
      <c r="AJK30" s="1"/>
      <c r="AJL30" s="1"/>
      <c r="AJM30" s="1"/>
      <c r="AJN30" s="1"/>
      <c r="AJO30" s="1"/>
      <c r="AJP30" s="1"/>
      <c r="AJQ30" s="1"/>
      <c r="AJR30" s="1"/>
      <c r="AJS30" s="1"/>
      <c r="AJT30" s="1"/>
      <c r="AJU30" s="1"/>
      <c r="AJV30" s="1"/>
      <c r="AJW30" s="1"/>
      <c r="AJX30" s="1"/>
      <c r="AJY30" s="1"/>
      <c r="AJZ30" s="1"/>
      <c r="AKA30" s="1"/>
      <c r="AKB30" s="1"/>
      <c r="AKC30" s="1"/>
      <c r="AKD30" s="1"/>
      <c r="AKE30" s="1"/>
      <c r="AKF30" s="1"/>
      <c r="AKG30" s="1"/>
      <c r="AKH30" s="1"/>
      <c r="AKI30" s="1"/>
      <c r="AKJ30" s="1"/>
      <c r="AKK30" s="1"/>
      <c r="AKL30" s="1"/>
      <c r="AKM30" s="1"/>
      <c r="AKN30" s="1"/>
      <c r="AKO30" s="1"/>
      <c r="AKP30" s="1"/>
      <c r="AKQ30" s="1"/>
      <c r="AKR30" s="1"/>
      <c r="AKS30" s="1"/>
      <c r="AKT30" s="1"/>
      <c r="AKU30" s="1"/>
      <c r="AKV30" s="1"/>
      <c r="AKW30" s="1"/>
      <c r="AKX30" s="1"/>
      <c r="AKY30" s="1"/>
      <c r="AKZ30" s="1"/>
      <c r="ALA30" s="1"/>
      <c r="ALB30" s="1"/>
      <c r="ALC30" s="1"/>
      <c r="ALD30" s="1"/>
      <c r="ALE30" s="1"/>
      <c r="ALF30" s="1"/>
      <c r="ALG30" s="1"/>
      <c r="ALH30" s="1"/>
      <c r="ALI30" s="1"/>
      <c r="ALJ30" s="1"/>
      <c r="ALK30" s="1"/>
      <c r="ALL30" s="1"/>
      <c r="ALM30" s="1"/>
      <c r="ALN30" s="1"/>
      <c r="ALO30" s="1"/>
      <c r="ALP30" s="1"/>
      <c r="ALQ30" s="1"/>
      <c r="ALR30" s="1"/>
      <c r="ALS30" s="1"/>
      <c r="ALT30" s="1"/>
    </row>
    <row r="31" spans="1:1008" x14ac:dyDescent="0.25">
      <c r="A31" s="102"/>
      <c r="B31" s="3" t="s">
        <v>30</v>
      </c>
      <c r="C31" s="40">
        <v>11026197089.1908</v>
      </c>
      <c r="D31" s="41">
        <v>30017250.585664298</v>
      </c>
      <c r="E31" s="41">
        <v>1040018761.8099999</v>
      </c>
      <c r="F31" s="41">
        <v>1207577767.1400001</v>
      </c>
      <c r="G31" s="41">
        <v>88841103.743734494</v>
      </c>
      <c r="H31" s="41">
        <v>1288964489.7688899</v>
      </c>
      <c r="I31" s="41">
        <v>1785842508.99</v>
      </c>
      <c r="J31" s="41">
        <v>592409616.46000004</v>
      </c>
      <c r="K31" s="41">
        <v>993296347.22589898</v>
      </c>
      <c r="L31" s="41">
        <v>51624979.969999999</v>
      </c>
      <c r="M31" s="41">
        <v>243462827.22999999</v>
      </c>
      <c r="N31" s="41">
        <v>147556317.13999999</v>
      </c>
      <c r="O31" s="41">
        <v>1196231823.6612799</v>
      </c>
      <c r="P31" s="41">
        <v>1772699813.75985</v>
      </c>
      <c r="Q31" s="41">
        <v>567189837.06545997</v>
      </c>
      <c r="R31" s="41">
        <v>20463644.640000001</v>
      </c>
      <c r="S31" s="104"/>
      <c r="T31" s="41">
        <v>11026197089.1908</v>
      </c>
      <c r="U31" s="41"/>
      <c r="V31" s="41"/>
      <c r="W31" s="42">
        <v>0</v>
      </c>
      <c r="X31" s="41"/>
      <c r="Y31" s="106"/>
      <c r="Z31" s="41">
        <v>0</v>
      </c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  <c r="JR31" s="1"/>
      <c r="JS31" s="1"/>
      <c r="JT31" s="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  <c r="KF31" s="1"/>
      <c r="KG31" s="1"/>
      <c r="KH31" s="1"/>
      <c r="KI31" s="1"/>
      <c r="KJ31" s="1"/>
      <c r="KK31" s="1"/>
      <c r="KL31" s="1"/>
      <c r="KM31" s="1"/>
      <c r="KN31" s="1"/>
      <c r="KO31" s="1"/>
      <c r="KP31" s="1"/>
      <c r="KQ31" s="1"/>
      <c r="KR31" s="1"/>
      <c r="KS31" s="1"/>
      <c r="KT31" s="1"/>
      <c r="KU31" s="1"/>
      <c r="KV31" s="1"/>
      <c r="KW31" s="1"/>
      <c r="KX31" s="1"/>
      <c r="KY31" s="1"/>
      <c r="KZ31" s="1"/>
      <c r="LA31" s="1"/>
      <c r="LB31" s="1"/>
      <c r="LC31" s="1"/>
      <c r="LD31" s="1"/>
      <c r="LE31" s="1"/>
      <c r="LF31" s="1"/>
      <c r="LG31" s="1"/>
      <c r="LH31" s="1"/>
      <c r="LI31" s="1"/>
      <c r="LJ31" s="1"/>
      <c r="LK31" s="1"/>
      <c r="LL31" s="1"/>
      <c r="LM31" s="1"/>
      <c r="LN31" s="1"/>
      <c r="LO31" s="1"/>
      <c r="LP31" s="1"/>
      <c r="LQ31" s="1"/>
      <c r="LR31" s="1"/>
      <c r="LS31" s="1"/>
      <c r="LT31" s="1"/>
      <c r="LU31" s="1"/>
      <c r="LV31" s="1"/>
      <c r="LW31" s="1"/>
      <c r="LX31" s="1"/>
      <c r="LY31" s="1"/>
      <c r="LZ31" s="1"/>
      <c r="MA31" s="1"/>
      <c r="MB31" s="1"/>
      <c r="MC31" s="1"/>
      <c r="MD31" s="1"/>
      <c r="ME31" s="1"/>
      <c r="MF31" s="1"/>
      <c r="MG31" s="1"/>
      <c r="MH31" s="1"/>
      <c r="MI31" s="1"/>
      <c r="MJ31" s="1"/>
      <c r="MK31" s="1"/>
      <c r="ML31" s="1"/>
      <c r="MM31" s="1"/>
      <c r="MN31" s="1"/>
      <c r="MO31" s="1"/>
      <c r="MP31" s="1"/>
      <c r="MQ31" s="1"/>
      <c r="MR31" s="1"/>
      <c r="MS31" s="1"/>
      <c r="MT31" s="1"/>
      <c r="MU31" s="1"/>
      <c r="MV31" s="1"/>
      <c r="MW31" s="1"/>
      <c r="MX31" s="1"/>
      <c r="MY31" s="1"/>
      <c r="MZ31" s="1"/>
      <c r="NA31" s="1"/>
      <c r="NB31" s="1"/>
      <c r="NC31" s="1"/>
      <c r="ND31" s="1"/>
      <c r="NE31" s="1"/>
      <c r="NF31" s="1"/>
      <c r="NG31" s="1"/>
      <c r="NH31" s="1"/>
      <c r="NI31" s="1"/>
      <c r="NJ31" s="1"/>
      <c r="NK31" s="1"/>
      <c r="NL31" s="1"/>
      <c r="NM31" s="1"/>
      <c r="NN31" s="1"/>
      <c r="NO31" s="1"/>
      <c r="NP31" s="1"/>
      <c r="NQ31" s="1"/>
      <c r="NR31" s="1"/>
      <c r="NS31" s="1"/>
      <c r="NT31" s="1"/>
      <c r="NU31" s="1"/>
      <c r="NV31" s="1"/>
      <c r="NW31" s="1"/>
      <c r="NX31" s="1"/>
      <c r="NY31" s="1"/>
      <c r="NZ31" s="1"/>
      <c r="OA31" s="1"/>
      <c r="OB31" s="1"/>
      <c r="OC31" s="1"/>
      <c r="OD31" s="1"/>
      <c r="OE31" s="1"/>
      <c r="OF31" s="1"/>
      <c r="OG31" s="1"/>
      <c r="OH31" s="1"/>
      <c r="OI31" s="1"/>
      <c r="OJ31" s="1"/>
      <c r="OK31" s="1"/>
      <c r="OL31" s="1"/>
      <c r="OM31" s="1"/>
      <c r="ON31" s="1"/>
      <c r="OO31" s="1"/>
      <c r="OP31" s="1"/>
      <c r="OQ31" s="1"/>
      <c r="OR31" s="1"/>
      <c r="OS31" s="1"/>
      <c r="OT31" s="1"/>
      <c r="OU31" s="1"/>
      <c r="OV31" s="1"/>
      <c r="OW31" s="1"/>
      <c r="OX31" s="1"/>
      <c r="OY31" s="1"/>
      <c r="OZ31" s="1"/>
      <c r="PA31" s="1"/>
      <c r="PB31" s="1"/>
      <c r="PC31" s="1"/>
      <c r="PD31" s="1"/>
      <c r="PE31" s="1"/>
      <c r="PF31" s="1"/>
      <c r="PG31" s="1"/>
      <c r="PH31" s="1"/>
      <c r="PI31" s="1"/>
      <c r="PJ31" s="1"/>
      <c r="PK31" s="1"/>
      <c r="PL31" s="1"/>
      <c r="PM31" s="1"/>
      <c r="PN31" s="1"/>
      <c r="PO31" s="1"/>
      <c r="PP31" s="1"/>
      <c r="PQ31" s="1"/>
      <c r="PR31" s="1"/>
      <c r="PS31" s="1"/>
      <c r="PT31" s="1"/>
      <c r="PU31" s="1"/>
      <c r="PV31" s="1"/>
      <c r="PW31" s="1"/>
      <c r="PX31" s="1"/>
      <c r="PY31" s="1"/>
      <c r="PZ31" s="1"/>
      <c r="QA31" s="1"/>
      <c r="QB31" s="1"/>
      <c r="QC31" s="1"/>
      <c r="QD31" s="1"/>
      <c r="QE31" s="1"/>
      <c r="QF31" s="1"/>
      <c r="QG31" s="1"/>
      <c r="QH31" s="1"/>
      <c r="QI31" s="1"/>
      <c r="QJ31" s="1"/>
      <c r="QK31" s="1"/>
      <c r="QL31" s="1"/>
      <c r="QM31" s="1"/>
      <c r="QN31" s="1"/>
      <c r="QO31" s="1"/>
      <c r="QP31" s="1"/>
      <c r="QQ31" s="1"/>
      <c r="QR31" s="1"/>
      <c r="QS31" s="1"/>
      <c r="QT31" s="1"/>
      <c r="QU31" s="1"/>
      <c r="QV31" s="1"/>
      <c r="QW31" s="1"/>
      <c r="QX31" s="1"/>
      <c r="QY31" s="1"/>
      <c r="QZ31" s="1"/>
      <c r="RA31" s="1"/>
      <c r="RB31" s="1"/>
      <c r="RC31" s="1"/>
      <c r="RD31" s="1"/>
      <c r="RE31" s="1"/>
      <c r="RF31" s="1"/>
      <c r="RG31" s="1"/>
      <c r="RH31" s="1"/>
      <c r="RI31" s="1"/>
      <c r="RJ31" s="1"/>
      <c r="RK31" s="1"/>
      <c r="RL31" s="1"/>
      <c r="RM31" s="1"/>
      <c r="RN31" s="1"/>
      <c r="RO31" s="1"/>
      <c r="RP31" s="1"/>
      <c r="RQ31" s="1"/>
      <c r="RR31" s="1"/>
      <c r="RS31" s="1"/>
      <c r="RT31" s="1"/>
      <c r="RU31" s="1"/>
      <c r="RV31" s="1"/>
      <c r="RW31" s="1"/>
      <c r="RX31" s="1"/>
      <c r="RY31" s="1"/>
      <c r="RZ31" s="1"/>
      <c r="SA31" s="1"/>
      <c r="SB31" s="1"/>
      <c r="SC31" s="1"/>
      <c r="SD31" s="1"/>
      <c r="SE31" s="1"/>
      <c r="SF31" s="1"/>
      <c r="SG31" s="1"/>
      <c r="SH31" s="1"/>
      <c r="SI31" s="1"/>
      <c r="SJ31" s="1"/>
      <c r="SK31" s="1"/>
      <c r="SL31" s="1"/>
      <c r="SM31" s="1"/>
      <c r="SN31" s="1"/>
      <c r="SO31" s="1"/>
      <c r="SP31" s="1"/>
      <c r="SQ31" s="1"/>
      <c r="SR31" s="1"/>
      <c r="SS31" s="1"/>
      <c r="ST31" s="1"/>
      <c r="SU31" s="1"/>
      <c r="SV31" s="1"/>
      <c r="SW31" s="1"/>
      <c r="SX31" s="1"/>
      <c r="SY31" s="1"/>
      <c r="SZ31" s="1"/>
      <c r="TA31" s="1"/>
      <c r="TB31" s="1"/>
      <c r="TC31" s="1"/>
      <c r="TD31" s="1"/>
      <c r="TE31" s="1"/>
      <c r="TF31" s="1"/>
      <c r="TG31" s="1"/>
      <c r="TH31" s="1"/>
      <c r="TI31" s="1"/>
      <c r="TJ31" s="1"/>
      <c r="TK31" s="1"/>
      <c r="TL31" s="1"/>
      <c r="TM31" s="1"/>
      <c r="TN31" s="1"/>
      <c r="TO31" s="1"/>
      <c r="TP31" s="1"/>
      <c r="TQ31" s="1"/>
      <c r="TR31" s="1"/>
      <c r="TS31" s="1"/>
      <c r="TT31" s="1"/>
      <c r="TU31" s="1"/>
      <c r="TV31" s="1"/>
      <c r="TW31" s="1"/>
      <c r="TX31" s="1"/>
      <c r="TY31" s="1"/>
      <c r="TZ31" s="1"/>
      <c r="UA31" s="1"/>
      <c r="UB31" s="1"/>
      <c r="UC31" s="1"/>
      <c r="UD31" s="1"/>
      <c r="UE31" s="1"/>
      <c r="UF31" s="1"/>
      <c r="UG31" s="1"/>
      <c r="UH31" s="1"/>
      <c r="UI31" s="1"/>
      <c r="UJ31" s="1"/>
      <c r="UK31" s="1"/>
      <c r="UL31" s="1"/>
      <c r="UM31" s="1"/>
      <c r="UN31" s="1"/>
      <c r="UO31" s="1"/>
      <c r="UP31" s="1"/>
      <c r="UQ31" s="1"/>
      <c r="UR31" s="1"/>
      <c r="US31" s="1"/>
      <c r="UT31" s="1"/>
      <c r="UU31" s="1"/>
      <c r="UV31" s="1"/>
      <c r="UW31" s="1"/>
      <c r="UX31" s="1"/>
      <c r="UY31" s="1"/>
      <c r="UZ31" s="1"/>
      <c r="VA31" s="1"/>
      <c r="VB31" s="1"/>
      <c r="VC31" s="1"/>
      <c r="VD31" s="1"/>
      <c r="VE31" s="1"/>
      <c r="VF31" s="1"/>
      <c r="VG31" s="1"/>
      <c r="VH31" s="1"/>
      <c r="VI31" s="1"/>
      <c r="VJ31" s="1"/>
      <c r="VK31" s="1"/>
      <c r="VL31" s="1"/>
      <c r="VM31" s="1"/>
      <c r="VN31" s="1"/>
      <c r="VO31" s="1"/>
      <c r="VP31" s="1"/>
      <c r="VQ31" s="1"/>
      <c r="VR31" s="1"/>
      <c r="VS31" s="1"/>
      <c r="VT31" s="1"/>
      <c r="VU31" s="1"/>
      <c r="VV31" s="1"/>
      <c r="VW31" s="1"/>
      <c r="VX31" s="1"/>
      <c r="VY31" s="1"/>
      <c r="VZ31" s="1"/>
      <c r="WA31" s="1"/>
      <c r="WB31" s="1"/>
      <c r="WC31" s="1"/>
      <c r="WD31" s="1"/>
      <c r="WE31" s="1"/>
      <c r="WF31" s="1"/>
      <c r="WG31" s="1"/>
      <c r="WH31" s="1"/>
      <c r="WI31" s="1"/>
      <c r="WJ31" s="1"/>
      <c r="WK31" s="1"/>
      <c r="WL31" s="1"/>
      <c r="WM31" s="1"/>
      <c r="WN31" s="1"/>
      <c r="WO31" s="1"/>
      <c r="WP31" s="1"/>
      <c r="WQ31" s="1"/>
      <c r="WR31" s="1"/>
      <c r="WS31" s="1"/>
      <c r="WT31" s="1"/>
      <c r="WU31" s="1"/>
      <c r="WV31" s="1"/>
      <c r="WW31" s="1"/>
      <c r="WX31" s="1"/>
      <c r="WY31" s="1"/>
      <c r="WZ31" s="1"/>
      <c r="XA31" s="1"/>
      <c r="XB31" s="1"/>
      <c r="XC31" s="1"/>
      <c r="XD31" s="1"/>
      <c r="XE31" s="1"/>
      <c r="XF31" s="1"/>
      <c r="XG31" s="1"/>
      <c r="XH31" s="1"/>
      <c r="XI31" s="1"/>
      <c r="XJ31" s="1"/>
      <c r="XK31" s="1"/>
      <c r="XL31" s="1"/>
      <c r="XM31" s="1"/>
      <c r="XN31" s="1"/>
      <c r="XO31" s="1"/>
      <c r="XP31" s="1"/>
      <c r="XQ31" s="1"/>
      <c r="XR31" s="1"/>
      <c r="XS31" s="1"/>
      <c r="XT31" s="1"/>
      <c r="XU31" s="1"/>
      <c r="XV31" s="1"/>
      <c r="XW31" s="1"/>
      <c r="XX31" s="1"/>
      <c r="XY31" s="1"/>
      <c r="XZ31" s="1"/>
      <c r="YA31" s="1"/>
      <c r="YB31" s="1"/>
      <c r="YC31" s="1"/>
      <c r="YD31" s="1"/>
      <c r="YE31" s="1"/>
      <c r="YF31" s="1"/>
      <c r="YG31" s="1"/>
      <c r="YH31" s="1"/>
      <c r="YI31" s="1"/>
      <c r="YJ31" s="1"/>
      <c r="YK31" s="1"/>
      <c r="YL31" s="1"/>
      <c r="YM31" s="1"/>
      <c r="YN31" s="1"/>
      <c r="YO31" s="1"/>
      <c r="YP31" s="1"/>
      <c r="YQ31" s="1"/>
      <c r="YR31" s="1"/>
      <c r="YS31" s="1"/>
      <c r="YT31" s="1"/>
      <c r="YU31" s="1"/>
      <c r="YV31" s="1"/>
      <c r="YW31" s="1"/>
      <c r="YX31" s="1"/>
      <c r="YY31" s="1"/>
      <c r="YZ31" s="1"/>
      <c r="ZA31" s="1"/>
      <c r="ZB31" s="1"/>
      <c r="ZC31" s="1"/>
      <c r="ZD31" s="1"/>
      <c r="ZE31" s="1"/>
      <c r="ZF31" s="1"/>
      <c r="ZG31" s="1"/>
      <c r="ZH31" s="1"/>
      <c r="ZI31" s="1"/>
      <c r="ZJ31" s="1"/>
      <c r="ZK31" s="1"/>
      <c r="ZL31" s="1"/>
      <c r="ZM31" s="1"/>
      <c r="ZN31" s="1"/>
      <c r="ZO31" s="1"/>
      <c r="ZP31" s="1"/>
      <c r="ZQ31" s="1"/>
      <c r="ZR31" s="1"/>
      <c r="ZS31" s="1"/>
      <c r="ZT31" s="1"/>
      <c r="ZU31" s="1"/>
      <c r="ZV31" s="1"/>
      <c r="ZW31" s="1"/>
      <c r="ZX31" s="1"/>
      <c r="ZY31" s="1"/>
      <c r="ZZ31" s="1"/>
      <c r="AAA31" s="1"/>
      <c r="AAB31" s="1"/>
      <c r="AAC31" s="1"/>
      <c r="AAD31" s="1"/>
      <c r="AAE31" s="1"/>
      <c r="AAF31" s="1"/>
      <c r="AAG31" s="1"/>
      <c r="AAH31" s="1"/>
      <c r="AAI31" s="1"/>
      <c r="AAJ31" s="1"/>
      <c r="AAK31" s="1"/>
      <c r="AAL31" s="1"/>
      <c r="AAM31" s="1"/>
      <c r="AAN31" s="1"/>
      <c r="AAO31" s="1"/>
      <c r="AAP31" s="1"/>
      <c r="AAQ31" s="1"/>
      <c r="AAR31" s="1"/>
      <c r="AAS31" s="1"/>
      <c r="AAT31" s="1"/>
      <c r="AAU31" s="1"/>
      <c r="AAV31" s="1"/>
      <c r="AAW31" s="1"/>
      <c r="AAX31" s="1"/>
      <c r="AAY31" s="1"/>
      <c r="AAZ31" s="1"/>
      <c r="ABA31" s="1"/>
      <c r="ABB31" s="1"/>
      <c r="ABC31" s="1"/>
      <c r="ABD31" s="1"/>
      <c r="ABE31" s="1"/>
      <c r="ABF31" s="1"/>
      <c r="ABG31" s="1"/>
      <c r="ABH31" s="1"/>
      <c r="ABI31" s="1"/>
      <c r="ABJ31" s="1"/>
      <c r="ABK31" s="1"/>
      <c r="ABL31" s="1"/>
      <c r="ABM31" s="1"/>
      <c r="ABN31" s="1"/>
      <c r="ABO31" s="1"/>
      <c r="ABP31" s="1"/>
      <c r="ABQ31" s="1"/>
      <c r="ABR31" s="1"/>
      <c r="ABS31" s="1"/>
      <c r="ABT31" s="1"/>
      <c r="ABU31" s="1"/>
      <c r="ABV31" s="1"/>
      <c r="ABW31" s="1"/>
      <c r="ABX31" s="1"/>
      <c r="ABY31" s="1"/>
      <c r="ABZ31" s="1"/>
      <c r="ACA31" s="1"/>
      <c r="ACB31" s="1"/>
      <c r="ACC31" s="1"/>
      <c r="ACD31" s="1"/>
      <c r="ACE31" s="1"/>
      <c r="ACF31" s="1"/>
      <c r="ACG31" s="1"/>
      <c r="ACH31" s="1"/>
      <c r="ACI31" s="1"/>
      <c r="ACJ31" s="1"/>
      <c r="ACK31" s="1"/>
      <c r="ACL31" s="1"/>
      <c r="ACM31" s="1"/>
      <c r="ACN31" s="1"/>
      <c r="ACO31" s="1"/>
      <c r="ACP31" s="1"/>
      <c r="ACQ31" s="1"/>
      <c r="ACR31" s="1"/>
      <c r="ACS31" s="1"/>
      <c r="ACT31" s="1"/>
      <c r="ACU31" s="1"/>
      <c r="ACV31" s="1"/>
      <c r="ACW31" s="1"/>
      <c r="ACX31" s="1"/>
      <c r="ACY31" s="1"/>
      <c r="ACZ31" s="1"/>
      <c r="ADA31" s="1"/>
      <c r="ADB31" s="1"/>
      <c r="ADC31" s="1"/>
      <c r="ADD31" s="1"/>
      <c r="ADE31" s="1"/>
      <c r="ADF31" s="1"/>
      <c r="ADG31" s="1"/>
      <c r="ADH31" s="1"/>
      <c r="ADI31" s="1"/>
      <c r="ADJ31" s="1"/>
      <c r="ADK31" s="1"/>
      <c r="ADL31" s="1"/>
      <c r="ADM31" s="1"/>
      <c r="ADN31" s="1"/>
      <c r="ADO31" s="1"/>
      <c r="ADP31" s="1"/>
      <c r="ADQ31" s="1"/>
      <c r="ADR31" s="1"/>
      <c r="ADS31" s="1"/>
      <c r="ADT31" s="1"/>
      <c r="ADU31" s="1"/>
      <c r="ADV31" s="1"/>
      <c r="ADW31" s="1"/>
      <c r="ADX31" s="1"/>
      <c r="ADY31" s="1"/>
      <c r="ADZ31" s="1"/>
      <c r="AEA31" s="1"/>
      <c r="AEB31" s="1"/>
      <c r="AEC31" s="1"/>
      <c r="AED31" s="1"/>
      <c r="AEE31" s="1"/>
      <c r="AEF31" s="1"/>
      <c r="AEG31" s="1"/>
      <c r="AEH31" s="1"/>
      <c r="AEI31" s="1"/>
      <c r="AEJ31" s="1"/>
      <c r="AEK31" s="1"/>
      <c r="AEL31" s="1"/>
      <c r="AEM31" s="1"/>
      <c r="AEN31" s="1"/>
      <c r="AEO31" s="1"/>
      <c r="AEP31" s="1"/>
      <c r="AEQ31" s="1"/>
      <c r="AER31" s="1"/>
      <c r="AES31" s="1"/>
      <c r="AET31" s="1"/>
      <c r="AEU31" s="1"/>
      <c r="AEV31" s="1"/>
      <c r="AEW31" s="1"/>
      <c r="AEX31" s="1"/>
      <c r="AEY31" s="1"/>
      <c r="AEZ31" s="1"/>
      <c r="AFA31" s="1"/>
      <c r="AFB31" s="1"/>
      <c r="AFC31" s="1"/>
      <c r="AFD31" s="1"/>
      <c r="AFE31" s="1"/>
      <c r="AFF31" s="1"/>
      <c r="AFG31" s="1"/>
      <c r="AFH31" s="1"/>
      <c r="AFI31" s="1"/>
      <c r="AFJ31" s="1"/>
      <c r="AFK31" s="1"/>
      <c r="AFL31" s="1"/>
      <c r="AFM31" s="1"/>
      <c r="AFN31" s="1"/>
      <c r="AFO31" s="1"/>
      <c r="AFP31" s="1"/>
      <c r="AFQ31" s="1"/>
      <c r="AFR31" s="1"/>
      <c r="AFS31" s="1"/>
      <c r="AFT31" s="1"/>
      <c r="AFU31" s="1"/>
      <c r="AFV31" s="1"/>
      <c r="AFW31" s="1"/>
      <c r="AFX31" s="1"/>
      <c r="AFY31" s="1"/>
      <c r="AFZ31" s="1"/>
      <c r="AGA31" s="1"/>
      <c r="AGB31" s="1"/>
      <c r="AGC31" s="1"/>
      <c r="AGD31" s="1"/>
      <c r="AGE31" s="1"/>
      <c r="AGF31" s="1"/>
      <c r="AGG31" s="1"/>
      <c r="AGH31" s="1"/>
      <c r="AGI31" s="1"/>
      <c r="AGJ31" s="1"/>
      <c r="AGK31" s="1"/>
      <c r="AGL31" s="1"/>
      <c r="AGM31" s="1"/>
      <c r="AGN31" s="1"/>
      <c r="AGO31" s="1"/>
      <c r="AGP31" s="1"/>
      <c r="AGQ31" s="1"/>
      <c r="AGR31" s="1"/>
      <c r="AGS31" s="1"/>
      <c r="AGT31" s="1"/>
      <c r="AGU31" s="1"/>
      <c r="AGV31" s="1"/>
      <c r="AGW31" s="1"/>
      <c r="AGX31" s="1"/>
      <c r="AGY31" s="1"/>
      <c r="AGZ31" s="1"/>
      <c r="AHA31" s="1"/>
      <c r="AHB31" s="1"/>
      <c r="AHC31" s="1"/>
      <c r="AHD31" s="1"/>
      <c r="AHE31" s="1"/>
      <c r="AHF31" s="1"/>
      <c r="AHG31" s="1"/>
      <c r="AHH31" s="1"/>
      <c r="AHI31" s="1"/>
      <c r="AHJ31" s="1"/>
      <c r="AHK31" s="1"/>
      <c r="AHL31" s="1"/>
      <c r="AHM31" s="1"/>
      <c r="AHN31" s="1"/>
      <c r="AHO31" s="1"/>
      <c r="AHP31" s="1"/>
      <c r="AHQ31" s="1"/>
      <c r="AHR31" s="1"/>
      <c r="AHS31" s="1"/>
      <c r="AHT31" s="1"/>
      <c r="AHU31" s="1"/>
      <c r="AHV31" s="1"/>
      <c r="AHW31" s="1"/>
      <c r="AHX31" s="1"/>
      <c r="AHY31" s="1"/>
      <c r="AHZ31" s="1"/>
      <c r="AIA31" s="1"/>
      <c r="AIB31" s="1"/>
      <c r="AIC31" s="1"/>
      <c r="AID31" s="1"/>
      <c r="AIE31" s="1"/>
      <c r="AIF31" s="1"/>
      <c r="AIG31" s="1"/>
      <c r="AIH31" s="1"/>
      <c r="AII31" s="1"/>
      <c r="AIJ31" s="1"/>
      <c r="AIK31" s="1"/>
      <c r="AIL31" s="1"/>
      <c r="AIM31" s="1"/>
      <c r="AIN31" s="1"/>
      <c r="AIO31" s="1"/>
      <c r="AIP31" s="1"/>
      <c r="AIQ31" s="1"/>
      <c r="AIR31" s="1"/>
      <c r="AIS31" s="1"/>
      <c r="AIT31" s="1"/>
      <c r="AIU31" s="1"/>
      <c r="AIV31" s="1"/>
      <c r="AIW31" s="1"/>
      <c r="AIX31" s="1"/>
      <c r="AIY31" s="1"/>
      <c r="AIZ31" s="1"/>
      <c r="AJA31" s="1"/>
      <c r="AJB31" s="1"/>
      <c r="AJC31" s="1"/>
      <c r="AJD31" s="1"/>
      <c r="AJE31" s="1"/>
      <c r="AJF31" s="1"/>
      <c r="AJG31" s="1"/>
      <c r="AJH31" s="1"/>
      <c r="AJI31" s="1"/>
      <c r="AJJ31" s="1"/>
      <c r="AJK31" s="1"/>
      <c r="AJL31" s="1"/>
      <c r="AJM31" s="1"/>
      <c r="AJN31" s="1"/>
      <c r="AJO31" s="1"/>
      <c r="AJP31" s="1"/>
      <c r="AJQ31" s="1"/>
      <c r="AJR31" s="1"/>
      <c r="AJS31" s="1"/>
      <c r="AJT31" s="1"/>
      <c r="AJU31" s="1"/>
      <c r="AJV31" s="1"/>
      <c r="AJW31" s="1"/>
      <c r="AJX31" s="1"/>
      <c r="AJY31" s="1"/>
      <c r="AJZ31" s="1"/>
      <c r="AKA31" s="1"/>
      <c r="AKB31" s="1"/>
      <c r="AKC31" s="1"/>
      <c r="AKD31" s="1"/>
      <c r="AKE31" s="1"/>
      <c r="AKF31" s="1"/>
      <c r="AKG31" s="1"/>
      <c r="AKH31" s="1"/>
      <c r="AKI31" s="1"/>
      <c r="AKJ31" s="1"/>
      <c r="AKK31" s="1"/>
      <c r="AKL31" s="1"/>
      <c r="AKM31" s="1"/>
      <c r="AKN31" s="1"/>
      <c r="AKO31" s="1"/>
      <c r="AKP31" s="1"/>
      <c r="AKQ31" s="1"/>
      <c r="AKR31" s="1"/>
      <c r="AKS31" s="1"/>
      <c r="AKT31" s="1"/>
      <c r="AKU31" s="1"/>
      <c r="AKV31" s="1"/>
      <c r="AKW31" s="1"/>
      <c r="AKX31" s="1"/>
      <c r="AKY31" s="1"/>
      <c r="AKZ31" s="1"/>
      <c r="ALA31" s="1"/>
      <c r="ALB31" s="1"/>
      <c r="ALC31" s="1"/>
      <c r="ALD31" s="1"/>
      <c r="ALE31" s="1"/>
      <c r="ALF31" s="1"/>
      <c r="ALG31" s="1"/>
      <c r="ALH31" s="1"/>
      <c r="ALI31" s="1"/>
      <c r="ALJ31" s="1"/>
      <c r="ALK31" s="1"/>
      <c r="ALL31" s="1"/>
      <c r="ALM31" s="1"/>
      <c r="ALN31" s="1"/>
      <c r="ALO31" s="1"/>
      <c r="ALP31" s="1"/>
      <c r="ALQ31" s="1"/>
      <c r="ALR31" s="1"/>
      <c r="ALS31" s="1"/>
      <c r="ALT31" s="1"/>
    </row>
    <row r="32" spans="1:1008" x14ac:dyDescent="0.25">
      <c r="A32" s="102"/>
      <c r="B32" s="3" t="s">
        <v>31</v>
      </c>
      <c r="C32" s="40">
        <v>12366492412.291</v>
      </c>
      <c r="D32" s="41">
        <v>165442209.31999999</v>
      </c>
      <c r="E32" s="41">
        <v>641252775.83399999</v>
      </c>
      <c r="F32" s="41">
        <v>733522279.30999994</v>
      </c>
      <c r="G32" s="41">
        <v>197348839</v>
      </c>
      <c r="H32" s="41">
        <v>422217096.14999998</v>
      </c>
      <c r="I32" s="41">
        <v>3326225156</v>
      </c>
      <c r="J32" s="41">
        <v>1388026612.27</v>
      </c>
      <c r="K32" s="41">
        <v>1823919007.8499999</v>
      </c>
      <c r="L32" s="41">
        <v>586655260</v>
      </c>
      <c r="M32" s="41">
        <v>391780450.19999999</v>
      </c>
      <c r="N32" s="41">
        <v>518006854.27999997</v>
      </c>
      <c r="O32" s="41">
        <v>734675742.577034</v>
      </c>
      <c r="P32" s="41">
        <v>1256290011.0599999</v>
      </c>
      <c r="Q32" s="41">
        <v>181130118.44</v>
      </c>
      <c r="R32" s="41">
        <v>0</v>
      </c>
      <c r="S32" s="104"/>
      <c r="T32" s="41">
        <v>12366492412.291</v>
      </c>
      <c r="U32" s="41"/>
      <c r="V32" s="41"/>
      <c r="W32" s="42">
        <v>0</v>
      </c>
      <c r="X32" s="41"/>
      <c r="Y32" s="106"/>
      <c r="Z32" s="41">
        <v>0</v>
      </c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  <c r="JD32" s="1"/>
      <c r="JE32" s="1"/>
      <c r="JF32" s="1"/>
      <c r="JG32" s="1"/>
      <c r="JH32" s="1"/>
      <c r="JI32" s="1"/>
      <c r="JJ32" s="1"/>
      <c r="JK32" s="1"/>
      <c r="JL32" s="1"/>
      <c r="JM32" s="1"/>
      <c r="JN32" s="1"/>
      <c r="JO32" s="1"/>
      <c r="JP32" s="1"/>
      <c r="JQ32" s="1"/>
      <c r="JR32" s="1"/>
      <c r="JS32" s="1"/>
      <c r="JT32" s="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  <c r="KJ32" s="1"/>
      <c r="KK32" s="1"/>
      <c r="KL32" s="1"/>
      <c r="KM32" s="1"/>
      <c r="KN32" s="1"/>
      <c r="KO32" s="1"/>
      <c r="KP32" s="1"/>
      <c r="KQ32" s="1"/>
      <c r="KR32" s="1"/>
      <c r="KS32" s="1"/>
      <c r="KT32" s="1"/>
      <c r="KU32" s="1"/>
      <c r="KV32" s="1"/>
      <c r="KW32" s="1"/>
      <c r="KX32" s="1"/>
      <c r="KY32" s="1"/>
      <c r="KZ32" s="1"/>
      <c r="LA32" s="1"/>
      <c r="LB32" s="1"/>
      <c r="LC32" s="1"/>
      <c r="LD32" s="1"/>
      <c r="LE32" s="1"/>
      <c r="LF32" s="1"/>
      <c r="LG32" s="1"/>
      <c r="LH32" s="1"/>
      <c r="LI32" s="1"/>
      <c r="LJ32" s="1"/>
      <c r="LK32" s="1"/>
      <c r="LL32" s="1"/>
      <c r="LM32" s="1"/>
      <c r="LN32" s="1"/>
      <c r="LO32" s="1"/>
      <c r="LP32" s="1"/>
      <c r="LQ32" s="1"/>
      <c r="LR32" s="1"/>
      <c r="LS32" s="1"/>
      <c r="LT32" s="1"/>
      <c r="LU32" s="1"/>
      <c r="LV32" s="1"/>
      <c r="LW32" s="1"/>
      <c r="LX32" s="1"/>
      <c r="LY32" s="1"/>
      <c r="LZ32" s="1"/>
      <c r="MA32" s="1"/>
      <c r="MB32" s="1"/>
      <c r="MC32" s="1"/>
      <c r="MD32" s="1"/>
      <c r="ME32" s="1"/>
      <c r="MF32" s="1"/>
      <c r="MG32" s="1"/>
      <c r="MH32" s="1"/>
      <c r="MI32" s="1"/>
      <c r="MJ32" s="1"/>
      <c r="MK32" s="1"/>
      <c r="ML32" s="1"/>
      <c r="MM32" s="1"/>
      <c r="MN32" s="1"/>
      <c r="MO32" s="1"/>
      <c r="MP32" s="1"/>
      <c r="MQ32" s="1"/>
      <c r="MR32" s="1"/>
      <c r="MS32" s="1"/>
      <c r="MT32" s="1"/>
      <c r="MU32" s="1"/>
      <c r="MV32" s="1"/>
      <c r="MW32" s="1"/>
      <c r="MX32" s="1"/>
      <c r="MY32" s="1"/>
      <c r="MZ32" s="1"/>
      <c r="NA32" s="1"/>
      <c r="NB32" s="1"/>
      <c r="NC32" s="1"/>
      <c r="ND32" s="1"/>
      <c r="NE32" s="1"/>
      <c r="NF32" s="1"/>
      <c r="NG32" s="1"/>
      <c r="NH32" s="1"/>
      <c r="NI32" s="1"/>
      <c r="NJ32" s="1"/>
      <c r="NK32" s="1"/>
      <c r="NL32" s="1"/>
      <c r="NM32" s="1"/>
      <c r="NN32" s="1"/>
      <c r="NO32" s="1"/>
      <c r="NP32" s="1"/>
      <c r="NQ32" s="1"/>
      <c r="NR32" s="1"/>
      <c r="NS32" s="1"/>
      <c r="NT32" s="1"/>
      <c r="NU32" s="1"/>
      <c r="NV32" s="1"/>
      <c r="NW32" s="1"/>
      <c r="NX32" s="1"/>
      <c r="NY32" s="1"/>
      <c r="NZ32" s="1"/>
      <c r="OA32" s="1"/>
      <c r="OB32" s="1"/>
      <c r="OC32" s="1"/>
      <c r="OD32" s="1"/>
      <c r="OE32" s="1"/>
      <c r="OF32" s="1"/>
      <c r="OG32" s="1"/>
      <c r="OH32" s="1"/>
      <c r="OI32" s="1"/>
      <c r="OJ32" s="1"/>
      <c r="OK32" s="1"/>
      <c r="OL32" s="1"/>
      <c r="OM32" s="1"/>
      <c r="ON32" s="1"/>
      <c r="OO32" s="1"/>
      <c r="OP32" s="1"/>
      <c r="OQ32" s="1"/>
      <c r="OR32" s="1"/>
      <c r="OS32" s="1"/>
      <c r="OT32" s="1"/>
      <c r="OU32" s="1"/>
      <c r="OV32" s="1"/>
      <c r="OW32" s="1"/>
      <c r="OX32" s="1"/>
      <c r="OY32" s="1"/>
      <c r="OZ32" s="1"/>
      <c r="PA32" s="1"/>
      <c r="PB32" s="1"/>
      <c r="PC32" s="1"/>
      <c r="PD32" s="1"/>
      <c r="PE32" s="1"/>
      <c r="PF32" s="1"/>
      <c r="PG32" s="1"/>
      <c r="PH32" s="1"/>
      <c r="PI32" s="1"/>
      <c r="PJ32" s="1"/>
      <c r="PK32" s="1"/>
      <c r="PL32" s="1"/>
      <c r="PM32" s="1"/>
      <c r="PN32" s="1"/>
      <c r="PO32" s="1"/>
      <c r="PP32" s="1"/>
      <c r="PQ32" s="1"/>
      <c r="PR32" s="1"/>
      <c r="PS32" s="1"/>
      <c r="PT32" s="1"/>
      <c r="PU32" s="1"/>
      <c r="PV32" s="1"/>
      <c r="PW32" s="1"/>
      <c r="PX32" s="1"/>
      <c r="PY32" s="1"/>
      <c r="PZ32" s="1"/>
      <c r="QA32" s="1"/>
      <c r="QB32" s="1"/>
      <c r="QC32" s="1"/>
      <c r="QD32" s="1"/>
      <c r="QE32" s="1"/>
      <c r="QF32" s="1"/>
      <c r="QG32" s="1"/>
      <c r="QH32" s="1"/>
      <c r="QI32" s="1"/>
      <c r="QJ32" s="1"/>
      <c r="QK32" s="1"/>
      <c r="QL32" s="1"/>
      <c r="QM32" s="1"/>
      <c r="QN32" s="1"/>
      <c r="QO32" s="1"/>
      <c r="QP32" s="1"/>
      <c r="QQ32" s="1"/>
      <c r="QR32" s="1"/>
      <c r="QS32" s="1"/>
      <c r="QT32" s="1"/>
      <c r="QU32" s="1"/>
      <c r="QV32" s="1"/>
      <c r="QW32" s="1"/>
      <c r="QX32" s="1"/>
      <c r="QY32" s="1"/>
      <c r="QZ32" s="1"/>
      <c r="RA32" s="1"/>
      <c r="RB32" s="1"/>
      <c r="RC32" s="1"/>
      <c r="RD32" s="1"/>
      <c r="RE32" s="1"/>
      <c r="RF32" s="1"/>
      <c r="RG32" s="1"/>
      <c r="RH32" s="1"/>
      <c r="RI32" s="1"/>
      <c r="RJ32" s="1"/>
      <c r="RK32" s="1"/>
      <c r="RL32" s="1"/>
      <c r="RM32" s="1"/>
      <c r="RN32" s="1"/>
      <c r="RO32" s="1"/>
      <c r="RP32" s="1"/>
      <c r="RQ32" s="1"/>
      <c r="RR32" s="1"/>
      <c r="RS32" s="1"/>
      <c r="RT32" s="1"/>
      <c r="RU32" s="1"/>
      <c r="RV32" s="1"/>
      <c r="RW32" s="1"/>
      <c r="RX32" s="1"/>
      <c r="RY32" s="1"/>
      <c r="RZ32" s="1"/>
      <c r="SA32" s="1"/>
      <c r="SB32" s="1"/>
      <c r="SC32" s="1"/>
      <c r="SD32" s="1"/>
      <c r="SE32" s="1"/>
      <c r="SF32" s="1"/>
      <c r="SG32" s="1"/>
      <c r="SH32" s="1"/>
      <c r="SI32" s="1"/>
      <c r="SJ32" s="1"/>
      <c r="SK32" s="1"/>
      <c r="SL32" s="1"/>
      <c r="SM32" s="1"/>
      <c r="SN32" s="1"/>
      <c r="SO32" s="1"/>
      <c r="SP32" s="1"/>
      <c r="SQ32" s="1"/>
      <c r="SR32" s="1"/>
      <c r="SS32" s="1"/>
      <c r="ST32" s="1"/>
      <c r="SU32" s="1"/>
      <c r="SV32" s="1"/>
      <c r="SW32" s="1"/>
      <c r="SX32" s="1"/>
      <c r="SY32" s="1"/>
      <c r="SZ32" s="1"/>
      <c r="TA32" s="1"/>
      <c r="TB32" s="1"/>
      <c r="TC32" s="1"/>
      <c r="TD32" s="1"/>
      <c r="TE32" s="1"/>
      <c r="TF32" s="1"/>
      <c r="TG32" s="1"/>
      <c r="TH32" s="1"/>
      <c r="TI32" s="1"/>
      <c r="TJ32" s="1"/>
      <c r="TK32" s="1"/>
      <c r="TL32" s="1"/>
      <c r="TM32" s="1"/>
      <c r="TN32" s="1"/>
      <c r="TO32" s="1"/>
      <c r="TP32" s="1"/>
      <c r="TQ32" s="1"/>
      <c r="TR32" s="1"/>
      <c r="TS32" s="1"/>
      <c r="TT32" s="1"/>
      <c r="TU32" s="1"/>
      <c r="TV32" s="1"/>
      <c r="TW32" s="1"/>
      <c r="TX32" s="1"/>
      <c r="TY32" s="1"/>
      <c r="TZ32" s="1"/>
      <c r="UA32" s="1"/>
      <c r="UB32" s="1"/>
      <c r="UC32" s="1"/>
      <c r="UD32" s="1"/>
      <c r="UE32" s="1"/>
      <c r="UF32" s="1"/>
      <c r="UG32" s="1"/>
      <c r="UH32" s="1"/>
      <c r="UI32" s="1"/>
      <c r="UJ32" s="1"/>
      <c r="UK32" s="1"/>
      <c r="UL32" s="1"/>
      <c r="UM32" s="1"/>
      <c r="UN32" s="1"/>
      <c r="UO32" s="1"/>
      <c r="UP32" s="1"/>
      <c r="UQ32" s="1"/>
      <c r="UR32" s="1"/>
      <c r="US32" s="1"/>
      <c r="UT32" s="1"/>
      <c r="UU32" s="1"/>
      <c r="UV32" s="1"/>
      <c r="UW32" s="1"/>
      <c r="UX32" s="1"/>
      <c r="UY32" s="1"/>
      <c r="UZ32" s="1"/>
      <c r="VA32" s="1"/>
      <c r="VB32" s="1"/>
      <c r="VC32" s="1"/>
      <c r="VD32" s="1"/>
      <c r="VE32" s="1"/>
      <c r="VF32" s="1"/>
      <c r="VG32" s="1"/>
      <c r="VH32" s="1"/>
      <c r="VI32" s="1"/>
      <c r="VJ32" s="1"/>
      <c r="VK32" s="1"/>
      <c r="VL32" s="1"/>
      <c r="VM32" s="1"/>
      <c r="VN32" s="1"/>
      <c r="VO32" s="1"/>
      <c r="VP32" s="1"/>
      <c r="VQ32" s="1"/>
      <c r="VR32" s="1"/>
      <c r="VS32" s="1"/>
      <c r="VT32" s="1"/>
      <c r="VU32" s="1"/>
      <c r="VV32" s="1"/>
      <c r="VW32" s="1"/>
      <c r="VX32" s="1"/>
      <c r="VY32" s="1"/>
      <c r="VZ32" s="1"/>
      <c r="WA32" s="1"/>
      <c r="WB32" s="1"/>
      <c r="WC32" s="1"/>
      <c r="WD32" s="1"/>
      <c r="WE32" s="1"/>
      <c r="WF32" s="1"/>
      <c r="WG32" s="1"/>
      <c r="WH32" s="1"/>
      <c r="WI32" s="1"/>
      <c r="WJ32" s="1"/>
      <c r="WK32" s="1"/>
      <c r="WL32" s="1"/>
      <c r="WM32" s="1"/>
      <c r="WN32" s="1"/>
      <c r="WO32" s="1"/>
      <c r="WP32" s="1"/>
      <c r="WQ32" s="1"/>
      <c r="WR32" s="1"/>
      <c r="WS32" s="1"/>
      <c r="WT32" s="1"/>
      <c r="WU32" s="1"/>
      <c r="WV32" s="1"/>
      <c r="WW32" s="1"/>
      <c r="WX32" s="1"/>
      <c r="WY32" s="1"/>
      <c r="WZ32" s="1"/>
      <c r="XA32" s="1"/>
      <c r="XB32" s="1"/>
      <c r="XC32" s="1"/>
      <c r="XD32" s="1"/>
      <c r="XE32" s="1"/>
      <c r="XF32" s="1"/>
      <c r="XG32" s="1"/>
      <c r="XH32" s="1"/>
      <c r="XI32" s="1"/>
      <c r="XJ32" s="1"/>
      <c r="XK32" s="1"/>
      <c r="XL32" s="1"/>
      <c r="XM32" s="1"/>
      <c r="XN32" s="1"/>
      <c r="XO32" s="1"/>
      <c r="XP32" s="1"/>
      <c r="XQ32" s="1"/>
      <c r="XR32" s="1"/>
      <c r="XS32" s="1"/>
      <c r="XT32" s="1"/>
      <c r="XU32" s="1"/>
      <c r="XV32" s="1"/>
      <c r="XW32" s="1"/>
      <c r="XX32" s="1"/>
      <c r="XY32" s="1"/>
      <c r="XZ32" s="1"/>
      <c r="YA32" s="1"/>
      <c r="YB32" s="1"/>
      <c r="YC32" s="1"/>
      <c r="YD32" s="1"/>
      <c r="YE32" s="1"/>
      <c r="YF32" s="1"/>
      <c r="YG32" s="1"/>
      <c r="YH32" s="1"/>
      <c r="YI32" s="1"/>
      <c r="YJ32" s="1"/>
      <c r="YK32" s="1"/>
      <c r="YL32" s="1"/>
      <c r="YM32" s="1"/>
      <c r="YN32" s="1"/>
      <c r="YO32" s="1"/>
      <c r="YP32" s="1"/>
      <c r="YQ32" s="1"/>
      <c r="YR32" s="1"/>
      <c r="YS32" s="1"/>
      <c r="YT32" s="1"/>
      <c r="YU32" s="1"/>
      <c r="YV32" s="1"/>
      <c r="YW32" s="1"/>
      <c r="YX32" s="1"/>
      <c r="YY32" s="1"/>
      <c r="YZ32" s="1"/>
      <c r="ZA32" s="1"/>
      <c r="ZB32" s="1"/>
      <c r="ZC32" s="1"/>
      <c r="ZD32" s="1"/>
      <c r="ZE32" s="1"/>
      <c r="ZF32" s="1"/>
      <c r="ZG32" s="1"/>
      <c r="ZH32" s="1"/>
      <c r="ZI32" s="1"/>
      <c r="ZJ32" s="1"/>
      <c r="ZK32" s="1"/>
      <c r="ZL32" s="1"/>
      <c r="ZM32" s="1"/>
      <c r="ZN32" s="1"/>
      <c r="ZO32" s="1"/>
      <c r="ZP32" s="1"/>
      <c r="ZQ32" s="1"/>
      <c r="ZR32" s="1"/>
      <c r="ZS32" s="1"/>
      <c r="ZT32" s="1"/>
      <c r="ZU32" s="1"/>
      <c r="ZV32" s="1"/>
      <c r="ZW32" s="1"/>
      <c r="ZX32" s="1"/>
      <c r="ZY32" s="1"/>
      <c r="ZZ32" s="1"/>
      <c r="AAA32" s="1"/>
      <c r="AAB32" s="1"/>
      <c r="AAC32" s="1"/>
      <c r="AAD32" s="1"/>
      <c r="AAE32" s="1"/>
      <c r="AAF32" s="1"/>
      <c r="AAG32" s="1"/>
      <c r="AAH32" s="1"/>
      <c r="AAI32" s="1"/>
      <c r="AAJ32" s="1"/>
      <c r="AAK32" s="1"/>
      <c r="AAL32" s="1"/>
      <c r="AAM32" s="1"/>
      <c r="AAN32" s="1"/>
      <c r="AAO32" s="1"/>
      <c r="AAP32" s="1"/>
      <c r="AAQ32" s="1"/>
      <c r="AAR32" s="1"/>
      <c r="AAS32" s="1"/>
      <c r="AAT32" s="1"/>
      <c r="AAU32" s="1"/>
      <c r="AAV32" s="1"/>
      <c r="AAW32" s="1"/>
      <c r="AAX32" s="1"/>
      <c r="AAY32" s="1"/>
      <c r="AAZ32" s="1"/>
      <c r="ABA32" s="1"/>
      <c r="ABB32" s="1"/>
      <c r="ABC32" s="1"/>
      <c r="ABD32" s="1"/>
      <c r="ABE32" s="1"/>
      <c r="ABF32" s="1"/>
      <c r="ABG32" s="1"/>
      <c r="ABH32" s="1"/>
      <c r="ABI32" s="1"/>
      <c r="ABJ32" s="1"/>
      <c r="ABK32" s="1"/>
      <c r="ABL32" s="1"/>
      <c r="ABM32" s="1"/>
      <c r="ABN32" s="1"/>
      <c r="ABO32" s="1"/>
      <c r="ABP32" s="1"/>
      <c r="ABQ32" s="1"/>
      <c r="ABR32" s="1"/>
      <c r="ABS32" s="1"/>
      <c r="ABT32" s="1"/>
      <c r="ABU32" s="1"/>
      <c r="ABV32" s="1"/>
      <c r="ABW32" s="1"/>
      <c r="ABX32" s="1"/>
      <c r="ABY32" s="1"/>
      <c r="ABZ32" s="1"/>
      <c r="ACA32" s="1"/>
      <c r="ACB32" s="1"/>
      <c r="ACC32" s="1"/>
      <c r="ACD32" s="1"/>
      <c r="ACE32" s="1"/>
      <c r="ACF32" s="1"/>
      <c r="ACG32" s="1"/>
      <c r="ACH32" s="1"/>
      <c r="ACI32" s="1"/>
      <c r="ACJ32" s="1"/>
      <c r="ACK32" s="1"/>
      <c r="ACL32" s="1"/>
      <c r="ACM32" s="1"/>
      <c r="ACN32" s="1"/>
      <c r="ACO32" s="1"/>
      <c r="ACP32" s="1"/>
      <c r="ACQ32" s="1"/>
      <c r="ACR32" s="1"/>
      <c r="ACS32" s="1"/>
      <c r="ACT32" s="1"/>
      <c r="ACU32" s="1"/>
      <c r="ACV32" s="1"/>
      <c r="ACW32" s="1"/>
      <c r="ACX32" s="1"/>
      <c r="ACY32" s="1"/>
      <c r="ACZ32" s="1"/>
      <c r="ADA32" s="1"/>
      <c r="ADB32" s="1"/>
      <c r="ADC32" s="1"/>
      <c r="ADD32" s="1"/>
      <c r="ADE32" s="1"/>
      <c r="ADF32" s="1"/>
      <c r="ADG32" s="1"/>
      <c r="ADH32" s="1"/>
      <c r="ADI32" s="1"/>
      <c r="ADJ32" s="1"/>
      <c r="ADK32" s="1"/>
      <c r="ADL32" s="1"/>
      <c r="ADM32" s="1"/>
      <c r="ADN32" s="1"/>
      <c r="ADO32" s="1"/>
      <c r="ADP32" s="1"/>
      <c r="ADQ32" s="1"/>
      <c r="ADR32" s="1"/>
      <c r="ADS32" s="1"/>
      <c r="ADT32" s="1"/>
      <c r="ADU32" s="1"/>
      <c r="ADV32" s="1"/>
      <c r="ADW32" s="1"/>
      <c r="ADX32" s="1"/>
      <c r="ADY32" s="1"/>
      <c r="ADZ32" s="1"/>
      <c r="AEA32" s="1"/>
      <c r="AEB32" s="1"/>
      <c r="AEC32" s="1"/>
      <c r="AED32" s="1"/>
      <c r="AEE32" s="1"/>
      <c r="AEF32" s="1"/>
      <c r="AEG32" s="1"/>
      <c r="AEH32" s="1"/>
      <c r="AEI32" s="1"/>
      <c r="AEJ32" s="1"/>
      <c r="AEK32" s="1"/>
      <c r="AEL32" s="1"/>
      <c r="AEM32" s="1"/>
      <c r="AEN32" s="1"/>
      <c r="AEO32" s="1"/>
      <c r="AEP32" s="1"/>
      <c r="AEQ32" s="1"/>
      <c r="AER32" s="1"/>
      <c r="AES32" s="1"/>
      <c r="AET32" s="1"/>
      <c r="AEU32" s="1"/>
      <c r="AEV32" s="1"/>
      <c r="AEW32" s="1"/>
      <c r="AEX32" s="1"/>
      <c r="AEY32" s="1"/>
      <c r="AEZ32" s="1"/>
      <c r="AFA32" s="1"/>
      <c r="AFB32" s="1"/>
      <c r="AFC32" s="1"/>
      <c r="AFD32" s="1"/>
      <c r="AFE32" s="1"/>
      <c r="AFF32" s="1"/>
      <c r="AFG32" s="1"/>
      <c r="AFH32" s="1"/>
      <c r="AFI32" s="1"/>
      <c r="AFJ32" s="1"/>
      <c r="AFK32" s="1"/>
      <c r="AFL32" s="1"/>
      <c r="AFM32" s="1"/>
      <c r="AFN32" s="1"/>
      <c r="AFO32" s="1"/>
      <c r="AFP32" s="1"/>
      <c r="AFQ32" s="1"/>
      <c r="AFR32" s="1"/>
      <c r="AFS32" s="1"/>
      <c r="AFT32" s="1"/>
      <c r="AFU32" s="1"/>
      <c r="AFV32" s="1"/>
      <c r="AFW32" s="1"/>
      <c r="AFX32" s="1"/>
      <c r="AFY32" s="1"/>
      <c r="AFZ32" s="1"/>
      <c r="AGA32" s="1"/>
      <c r="AGB32" s="1"/>
      <c r="AGC32" s="1"/>
      <c r="AGD32" s="1"/>
      <c r="AGE32" s="1"/>
      <c r="AGF32" s="1"/>
      <c r="AGG32" s="1"/>
      <c r="AGH32" s="1"/>
      <c r="AGI32" s="1"/>
      <c r="AGJ32" s="1"/>
      <c r="AGK32" s="1"/>
      <c r="AGL32" s="1"/>
      <c r="AGM32" s="1"/>
      <c r="AGN32" s="1"/>
      <c r="AGO32" s="1"/>
      <c r="AGP32" s="1"/>
      <c r="AGQ32" s="1"/>
      <c r="AGR32" s="1"/>
      <c r="AGS32" s="1"/>
      <c r="AGT32" s="1"/>
      <c r="AGU32" s="1"/>
      <c r="AGV32" s="1"/>
      <c r="AGW32" s="1"/>
      <c r="AGX32" s="1"/>
      <c r="AGY32" s="1"/>
      <c r="AGZ32" s="1"/>
      <c r="AHA32" s="1"/>
      <c r="AHB32" s="1"/>
      <c r="AHC32" s="1"/>
      <c r="AHD32" s="1"/>
      <c r="AHE32" s="1"/>
      <c r="AHF32" s="1"/>
      <c r="AHG32" s="1"/>
      <c r="AHH32" s="1"/>
      <c r="AHI32" s="1"/>
      <c r="AHJ32" s="1"/>
      <c r="AHK32" s="1"/>
      <c r="AHL32" s="1"/>
      <c r="AHM32" s="1"/>
      <c r="AHN32" s="1"/>
      <c r="AHO32" s="1"/>
      <c r="AHP32" s="1"/>
      <c r="AHQ32" s="1"/>
      <c r="AHR32" s="1"/>
      <c r="AHS32" s="1"/>
      <c r="AHT32" s="1"/>
      <c r="AHU32" s="1"/>
      <c r="AHV32" s="1"/>
      <c r="AHW32" s="1"/>
      <c r="AHX32" s="1"/>
      <c r="AHY32" s="1"/>
      <c r="AHZ32" s="1"/>
      <c r="AIA32" s="1"/>
      <c r="AIB32" s="1"/>
      <c r="AIC32" s="1"/>
      <c r="AID32" s="1"/>
      <c r="AIE32" s="1"/>
      <c r="AIF32" s="1"/>
      <c r="AIG32" s="1"/>
      <c r="AIH32" s="1"/>
      <c r="AII32" s="1"/>
      <c r="AIJ32" s="1"/>
      <c r="AIK32" s="1"/>
      <c r="AIL32" s="1"/>
      <c r="AIM32" s="1"/>
      <c r="AIN32" s="1"/>
      <c r="AIO32" s="1"/>
      <c r="AIP32" s="1"/>
      <c r="AIQ32" s="1"/>
      <c r="AIR32" s="1"/>
      <c r="AIS32" s="1"/>
      <c r="AIT32" s="1"/>
      <c r="AIU32" s="1"/>
      <c r="AIV32" s="1"/>
      <c r="AIW32" s="1"/>
      <c r="AIX32" s="1"/>
      <c r="AIY32" s="1"/>
      <c r="AIZ32" s="1"/>
      <c r="AJA32" s="1"/>
      <c r="AJB32" s="1"/>
      <c r="AJC32" s="1"/>
      <c r="AJD32" s="1"/>
      <c r="AJE32" s="1"/>
      <c r="AJF32" s="1"/>
      <c r="AJG32" s="1"/>
      <c r="AJH32" s="1"/>
      <c r="AJI32" s="1"/>
      <c r="AJJ32" s="1"/>
      <c r="AJK32" s="1"/>
      <c r="AJL32" s="1"/>
      <c r="AJM32" s="1"/>
      <c r="AJN32" s="1"/>
      <c r="AJO32" s="1"/>
      <c r="AJP32" s="1"/>
      <c r="AJQ32" s="1"/>
      <c r="AJR32" s="1"/>
      <c r="AJS32" s="1"/>
      <c r="AJT32" s="1"/>
      <c r="AJU32" s="1"/>
      <c r="AJV32" s="1"/>
      <c r="AJW32" s="1"/>
      <c r="AJX32" s="1"/>
      <c r="AJY32" s="1"/>
      <c r="AJZ32" s="1"/>
      <c r="AKA32" s="1"/>
      <c r="AKB32" s="1"/>
      <c r="AKC32" s="1"/>
      <c r="AKD32" s="1"/>
      <c r="AKE32" s="1"/>
      <c r="AKF32" s="1"/>
      <c r="AKG32" s="1"/>
      <c r="AKH32" s="1"/>
      <c r="AKI32" s="1"/>
      <c r="AKJ32" s="1"/>
      <c r="AKK32" s="1"/>
      <c r="AKL32" s="1"/>
      <c r="AKM32" s="1"/>
      <c r="AKN32" s="1"/>
      <c r="AKO32" s="1"/>
      <c r="AKP32" s="1"/>
      <c r="AKQ32" s="1"/>
      <c r="AKR32" s="1"/>
      <c r="AKS32" s="1"/>
      <c r="AKT32" s="1"/>
      <c r="AKU32" s="1"/>
      <c r="AKV32" s="1"/>
      <c r="AKW32" s="1"/>
      <c r="AKX32" s="1"/>
      <c r="AKY32" s="1"/>
      <c r="AKZ32" s="1"/>
      <c r="ALA32" s="1"/>
      <c r="ALB32" s="1"/>
      <c r="ALC32" s="1"/>
      <c r="ALD32" s="1"/>
      <c r="ALE32" s="1"/>
      <c r="ALF32" s="1"/>
      <c r="ALG32" s="1"/>
      <c r="ALH32" s="1"/>
      <c r="ALI32" s="1"/>
      <c r="ALJ32" s="1"/>
      <c r="ALK32" s="1"/>
      <c r="ALL32" s="1"/>
      <c r="ALM32" s="1"/>
      <c r="ALN32" s="1"/>
      <c r="ALO32" s="1"/>
      <c r="ALP32" s="1"/>
      <c r="ALQ32" s="1"/>
      <c r="ALR32" s="1"/>
      <c r="ALS32" s="1"/>
      <c r="ALT32" s="1"/>
    </row>
    <row r="33" spans="1:1008" x14ac:dyDescent="0.25">
      <c r="A33" s="102"/>
      <c r="B33" s="3" t="s">
        <v>32</v>
      </c>
      <c r="C33" s="40">
        <f>78955353654.795+C28</f>
        <v>191953372944.68201</v>
      </c>
      <c r="D33" s="41">
        <v>491430934.89097899</v>
      </c>
      <c r="E33" s="41">
        <v>3400508808.84131</v>
      </c>
      <c r="F33" s="41">
        <v>2992141505.5300002</v>
      </c>
      <c r="G33" s="41">
        <v>1470922805.9430001</v>
      </c>
      <c r="H33" s="41">
        <v>3001908726.8923898</v>
      </c>
      <c r="I33" s="41">
        <v>8415149828.46</v>
      </c>
      <c r="J33" s="41">
        <v>7286835330.3400002</v>
      </c>
      <c r="K33" s="41">
        <v>8038685603.1235905</v>
      </c>
      <c r="L33" s="41">
        <v>1086178433.97</v>
      </c>
      <c r="M33" s="41">
        <v>1219023999.4200001</v>
      </c>
      <c r="N33" s="41">
        <v>869439165.58000004</v>
      </c>
      <c r="O33" s="41">
        <v>4299240099.5314102</v>
      </c>
      <c r="P33" s="41">
        <v>6974345306.4714203</v>
      </c>
      <c r="Q33" s="41">
        <v>1222902245.30089</v>
      </c>
      <c r="R33" s="41">
        <v>37989343.229999997</v>
      </c>
      <c r="S33" s="104"/>
      <c r="T33" s="41">
        <f>50806702137.525+T28</f>
        <v>163804721427.41199</v>
      </c>
      <c r="U33" s="41">
        <v>2408158612.79</v>
      </c>
      <c r="V33" s="41"/>
      <c r="W33" s="42">
        <v>2408158612.79</v>
      </c>
      <c r="X33" s="41">
        <v>25740492904.48</v>
      </c>
      <c r="Y33" s="106"/>
      <c r="Z33" s="41">
        <v>25740492904.48</v>
      </c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  <c r="JF33" s="1"/>
      <c r="JG33" s="1"/>
      <c r="JH33" s="1"/>
      <c r="JI33" s="1"/>
      <c r="JJ33" s="1"/>
      <c r="JK33" s="1"/>
      <c r="JL33" s="1"/>
      <c r="JM33" s="1"/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/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  <c r="LC33" s="1"/>
      <c r="LD33" s="1"/>
      <c r="LE33" s="1"/>
      <c r="LF33" s="1"/>
      <c r="LG33" s="1"/>
      <c r="LH33" s="1"/>
      <c r="LI33" s="1"/>
      <c r="LJ33" s="1"/>
      <c r="LK33" s="1"/>
      <c r="LL33" s="1"/>
      <c r="LM33" s="1"/>
      <c r="LN33" s="1"/>
      <c r="LO33" s="1"/>
      <c r="LP33" s="1"/>
      <c r="LQ33" s="1"/>
      <c r="LR33" s="1"/>
      <c r="LS33" s="1"/>
      <c r="LT33" s="1"/>
      <c r="LU33" s="1"/>
      <c r="LV33" s="1"/>
      <c r="LW33" s="1"/>
      <c r="LX33" s="1"/>
      <c r="LY33" s="1"/>
      <c r="LZ33" s="1"/>
      <c r="MA33" s="1"/>
      <c r="MB33" s="1"/>
      <c r="MC33" s="1"/>
      <c r="MD33" s="1"/>
      <c r="ME33" s="1"/>
      <c r="MF33" s="1"/>
      <c r="MG33" s="1"/>
      <c r="MH33" s="1"/>
      <c r="MI33" s="1"/>
      <c r="MJ33" s="1"/>
      <c r="MK33" s="1"/>
      <c r="ML33" s="1"/>
      <c r="MM33" s="1"/>
      <c r="MN33" s="1"/>
      <c r="MO33" s="1"/>
      <c r="MP33" s="1"/>
      <c r="MQ33" s="1"/>
      <c r="MR33" s="1"/>
      <c r="MS33" s="1"/>
      <c r="MT33" s="1"/>
      <c r="MU33" s="1"/>
      <c r="MV33" s="1"/>
      <c r="MW33" s="1"/>
      <c r="MX33" s="1"/>
      <c r="MY33" s="1"/>
      <c r="MZ33" s="1"/>
      <c r="NA33" s="1"/>
      <c r="NB33" s="1"/>
      <c r="NC33" s="1"/>
      <c r="ND33" s="1"/>
      <c r="NE33" s="1"/>
      <c r="NF33" s="1"/>
      <c r="NG33" s="1"/>
      <c r="NH33" s="1"/>
      <c r="NI33" s="1"/>
      <c r="NJ33" s="1"/>
      <c r="NK33" s="1"/>
      <c r="NL33" s="1"/>
      <c r="NM33" s="1"/>
      <c r="NN33" s="1"/>
      <c r="NO33" s="1"/>
      <c r="NP33" s="1"/>
      <c r="NQ33" s="1"/>
      <c r="NR33" s="1"/>
      <c r="NS33" s="1"/>
      <c r="NT33" s="1"/>
      <c r="NU33" s="1"/>
      <c r="NV33" s="1"/>
      <c r="NW33" s="1"/>
      <c r="NX33" s="1"/>
      <c r="NY33" s="1"/>
      <c r="NZ33" s="1"/>
      <c r="OA33" s="1"/>
      <c r="OB33" s="1"/>
      <c r="OC33" s="1"/>
      <c r="OD33" s="1"/>
      <c r="OE33" s="1"/>
      <c r="OF33" s="1"/>
      <c r="OG33" s="1"/>
      <c r="OH33" s="1"/>
      <c r="OI33" s="1"/>
      <c r="OJ33" s="1"/>
      <c r="OK33" s="1"/>
      <c r="OL33" s="1"/>
      <c r="OM33" s="1"/>
      <c r="ON33" s="1"/>
      <c r="OO33" s="1"/>
      <c r="OP33" s="1"/>
      <c r="OQ33" s="1"/>
      <c r="OR33" s="1"/>
      <c r="OS33" s="1"/>
      <c r="OT33" s="1"/>
      <c r="OU33" s="1"/>
      <c r="OV33" s="1"/>
      <c r="OW33" s="1"/>
      <c r="OX33" s="1"/>
      <c r="OY33" s="1"/>
      <c r="OZ33" s="1"/>
      <c r="PA33" s="1"/>
      <c r="PB33" s="1"/>
      <c r="PC33" s="1"/>
      <c r="PD33" s="1"/>
      <c r="PE33" s="1"/>
      <c r="PF33" s="1"/>
      <c r="PG33" s="1"/>
      <c r="PH33" s="1"/>
      <c r="PI33" s="1"/>
      <c r="PJ33" s="1"/>
      <c r="PK33" s="1"/>
      <c r="PL33" s="1"/>
      <c r="PM33" s="1"/>
      <c r="PN33" s="1"/>
      <c r="PO33" s="1"/>
      <c r="PP33" s="1"/>
      <c r="PQ33" s="1"/>
      <c r="PR33" s="1"/>
      <c r="PS33" s="1"/>
      <c r="PT33" s="1"/>
      <c r="PU33" s="1"/>
      <c r="PV33" s="1"/>
      <c r="PW33" s="1"/>
      <c r="PX33" s="1"/>
      <c r="PY33" s="1"/>
      <c r="PZ33" s="1"/>
      <c r="QA33" s="1"/>
      <c r="QB33" s="1"/>
      <c r="QC33" s="1"/>
      <c r="QD33" s="1"/>
      <c r="QE33" s="1"/>
      <c r="QF33" s="1"/>
      <c r="QG33" s="1"/>
      <c r="QH33" s="1"/>
      <c r="QI33" s="1"/>
      <c r="QJ33" s="1"/>
      <c r="QK33" s="1"/>
      <c r="QL33" s="1"/>
      <c r="QM33" s="1"/>
      <c r="QN33" s="1"/>
      <c r="QO33" s="1"/>
      <c r="QP33" s="1"/>
      <c r="QQ33" s="1"/>
      <c r="QR33" s="1"/>
      <c r="QS33" s="1"/>
      <c r="QT33" s="1"/>
      <c r="QU33" s="1"/>
      <c r="QV33" s="1"/>
      <c r="QW33" s="1"/>
      <c r="QX33" s="1"/>
      <c r="QY33" s="1"/>
      <c r="QZ33" s="1"/>
      <c r="RA33" s="1"/>
      <c r="RB33" s="1"/>
      <c r="RC33" s="1"/>
      <c r="RD33" s="1"/>
      <c r="RE33" s="1"/>
      <c r="RF33" s="1"/>
      <c r="RG33" s="1"/>
      <c r="RH33" s="1"/>
      <c r="RI33" s="1"/>
      <c r="RJ33" s="1"/>
      <c r="RK33" s="1"/>
      <c r="RL33" s="1"/>
      <c r="RM33" s="1"/>
      <c r="RN33" s="1"/>
      <c r="RO33" s="1"/>
      <c r="RP33" s="1"/>
      <c r="RQ33" s="1"/>
      <c r="RR33" s="1"/>
      <c r="RS33" s="1"/>
      <c r="RT33" s="1"/>
      <c r="RU33" s="1"/>
      <c r="RV33" s="1"/>
      <c r="RW33" s="1"/>
      <c r="RX33" s="1"/>
      <c r="RY33" s="1"/>
      <c r="RZ33" s="1"/>
      <c r="SA33" s="1"/>
      <c r="SB33" s="1"/>
      <c r="SC33" s="1"/>
      <c r="SD33" s="1"/>
      <c r="SE33" s="1"/>
      <c r="SF33" s="1"/>
      <c r="SG33" s="1"/>
      <c r="SH33" s="1"/>
      <c r="SI33" s="1"/>
      <c r="SJ33" s="1"/>
      <c r="SK33" s="1"/>
      <c r="SL33" s="1"/>
      <c r="SM33" s="1"/>
      <c r="SN33" s="1"/>
      <c r="SO33" s="1"/>
      <c r="SP33" s="1"/>
      <c r="SQ33" s="1"/>
      <c r="SR33" s="1"/>
      <c r="SS33" s="1"/>
      <c r="ST33" s="1"/>
      <c r="SU33" s="1"/>
      <c r="SV33" s="1"/>
      <c r="SW33" s="1"/>
      <c r="SX33" s="1"/>
      <c r="SY33" s="1"/>
      <c r="SZ33" s="1"/>
      <c r="TA33" s="1"/>
      <c r="TB33" s="1"/>
      <c r="TC33" s="1"/>
      <c r="TD33" s="1"/>
      <c r="TE33" s="1"/>
      <c r="TF33" s="1"/>
      <c r="TG33" s="1"/>
      <c r="TH33" s="1"/>
      <c r="TI33" s="1"/>
      <c r="TJ33" s="1"/>
      <c r="TK33" s="1"/>
      <c r="TL33" s="1"/>
      <c r="TM33" s="1"/>
      <c r="TN33" s="1"/>
      <c r="TO33" s="1"/>
      <c r="TP33" s="1"/>
      <c r="TQ33" s="1"/>
      <c r="TR33" s="1"/>
      <c r="TS33" s="1"/>
      <c r="TT33" s="1"/>
      <c r="TU33" s="1"/>
      <c r="TV33" s="1"/>
      <c r="TW33" s="1"/>
      <c r="TX33" s="1"/>
      <c r="TY33" s="1"/>
      <c r="TZ33" s="1"/>
      <c r="UA33" s="1"/>
      <c r="UB33" s="1"/>
      <c r="UC33" s="1"/>
      <c r="UD33" s="1"/>
      <c r="UE33" s="1"/>
      <c r="UF33" s="1"/>
      <c r="UG33" s="1"/>
      <c r="UH33" s="1"/>
      <c r="UI33" s="1"/>
      <c r="UJ33" s="1"/>
      <c r="UK33" s="1"/>
      <c r="UL33" s="1"/>
      <c r="UM33" s="1"/>
      <c r="UN33" s="1"/>
      <c r="UO33" s="1"/>
      <c r="UP33" s="1"/>
      <c r="UQ33" s="1"/>
      <c r="UR33" s="1"/>
      <c r="US33" s="1"/>
      <c r="UT33" s="1"/>
      <c r="UU33" s="1"/>
      <c r="UV33" s="1"/>
      <c r="UW33" s="1"/>
      <c r="UX33" s="1"/>
      <c r="UY33" s="1"/>
      <c r="UZ33" s="1"/>
      <c r="VA33" s="1"/>
      <c r="VB33" s="1"/>
      <c r="VC33" s="1"/>
      <c r="VD33" s="1"/>
      <c r="VE33" s="1"/>
      <c r="VF33" s="1"/>
      <c r="VG33" s="1"/>
      <c r="VH33" s="1"/>
      <c r="VI33" s="1"/>
      <c r="VJ33" s="1"/>
      <c r="VK33" s="1"/>
      <c r="VL33" s="1"/>
      <c r="VM33" s="1"/>
      <c r="VN33" s="1"/>
      <c r="VO33" s="1"/>
      <c r="VP33" s="1"/>
      <c r="VQ33" s="1"/>
      <c r="VR33" s="1"/>
      <c r="VS33" s="1"/>
      <c r="VT33" s="1"/>
      <c r="VU33" s="1"/>
      <c r="VV33" s="1"/>
      <c r="VW33" s="1"/>
      <c r="VX33" s="1"/>
      <c r="VY33" s="1"/>
      <c r="VZ33" s="1"/>
      <c r="WA33" s="1"/>
      <c r="WB33" s="1"/>
      <c r="WC33" s="1"/>
      <c r="WD33" s="1"/>
      <c r="WE33" s="1"/>
      <c r="WF33" s="1"/>
      <c r="WG33" s="1"/>
      <c r="WH33" s="1"/>
      <c r="WI33" s="1"/>
      <c r="WJ33" s="1"/>
      <c r="WK33" s="1"/>
      <c r="WL33" s="1"/>
      <c r="WM33" s="1"/>
      <c r="WN33" s="1"/>
      <c r="WO33" s="1"/>
      <c r="WP33" s="1"/>
      <c r="WQ33" s="1"/>
      <c r="WR33" s="1"/>
      <c r="WS33" s="1"/>
      <c r="WT33" s="1"/>
      <c r="WU33" s="1"/>
      <c r="WV33" s="1"/>
      <c r="WW33" s="1"/>
      <c r="WX33" s="1"/>
      <c r="WY33" s="1"/>
      <c r="WZ33" s="1"/>
      <c r="XA33" s="1"/>
      <c r="XB33" s="1"/>
      <c r="XC33" s="1"/>
      <c r="XD33" s="1"/>
      <c r="XE33" s="1"/>
      <c r="XF33" s="1"/>
      <c r="XG33" s="1"/>
      <c r="XH33" s="1"/>
      <c r="XI33" s="1"/>
      <c r="XJ33" s="1"/>
      <c r="XK33" s="1"/>
      <c r="XL33" s="1"/>
      <c r="XM33" s="1"/>
      <c r="XN33" s="1"/>
      <c r="XO33" s="1"/>
      <c r="XP33" s="1"/>
      <c r="XQ33" s="1"/>
      <c r="XR33" s="1"/>
      <c r="XS33" s="1"/>
      <c r="XT33" s="1"/>
      <c r="XU33" s="1"/>
      <c r="XV33" s="1"/>
      <c r="XW33" s="1"/>
      <c r="XX33" s="1"/>
      <c r="XY33" s="1"/>
      <c r="XZ33" s="1"/>
      <c r="YA33" s="1"/>
      <c r="YB33" s="1"/>
      <c r="YC33" s="1"/>
      <c r="YD33" s="1"/>
      <c r="YE33" s="1"/>
      <c r="YF33" s="1"/>
      <c r="YG33" s="1"/>
      <c r="YH33" s="1"/>
      <c r="YI33" s="1"/>
      <c r="YJ33" s="1"/>
      <c r="YK33" s="1"/>
      <c r="YL33" s="1"/>
      <c r="YM33" s="1"/>
      <c r="YN33" s="1"/>
      <c r="YO33" s="1"/>
      <c r="YP33" s="1"/>
      <c r="YQ33" s="1"/>
      <c r="YR33" s="1"/>
      <c r="YS33" s="1"/>
      <c r="YT33" s="1"/>
      <c r="YU33" s="1"/>
      <c r="YV33" s="1"/>
      <c r="YW33" s="1"/>
      <c r="YX33" s="1"/>
      <c r="YY33" s="1"/>
      <c r="YZ33" s="1"/>
      <c r="ZA33" s="1"/>
      <c r="ZB33" s="1"/>
      <c r="ZC33" s="1"/>
      <c r="ZD33" s="1"/>
      <c r="ZE33" s="1"/>
      <c r="ZF33" s="1"/>
      <c r="ZG33" s="1"/>
      <c r="ZH33" s="1"/>
      <c r="ZI33" s="1"/>
      <c r="ZJ33" s="1"/>
      <c r="ZK33" s="1"/>
      <c r="ZL33" s="1"/>
      <c r="ZM33" s="1"/>
      <c r="ZN33" s="1"/>
      <c r="ZO33" s="1"/>
      <c r="ZP33" s="1"/>
      <c r="ZQ33" s="1"/>
      <c r="ZR33" s="1"/>
      <c r="ZS33" s="1"/>
      <c r="ZT33" s="1"/>
      <c r="ZU33" s="1"/>
      <c r="ZV33" s="1"/>
      <c r="ZW33" s="1"/>
      <c r="ZX33" s="1"/>
      <c r="ZY33" s="1"/>
      <c r="ZZ33" s="1"/>
      <c r="AAA33" s="1"/>
      <c r="AAB33" s="1"/>
      <c r="AAC33" s="1"/>
      <c r="AAD33" s="1"/>
      <c r="AAE33" s="1"/>
      <c r="AAF33" s="1"/>
      <c r="AAG33" s="1"/>
      <c r="AAH33" s="1"/>
      <c r="AAI33" s="1"/>
      <c r="AAJ33" s="1"/>
      <c r="AAK33" s="1"/>
      <c r="AAL33" s="1"/>
      <c r="AAM33" s="1"/>
      <c r="AAN33" s="1"/>
      <c r="AAO33" s="1"/>
      <c r="AAP33" s="1"/>
      <c r="AAQ33" s="1"/>
      <c r="AAR33" s="1"/>
      <c r="AAS33" s="1"/>
      <c r="AAT33" s="1"/>
      <c r="AAU33" s="1"/>
      <c r="AAV33" s="1"/>
      <c r="AAW33" s="1"/>
      <c r="AAX33" s="1"/>
      <c r="AAY33" s="1"/>
      <c r="AAZ33" s="1"/>
      <c r="ABA33" s="1"/>
      <c r="ABB33" s="1"/>
      <c r="ABC33" s="1"/>
      <c r="ABD33" s="1"/>
      <c r="ABE33" s="1"/>
      <c r="ABF33" s="1"/>
      <c r="ABG33" s="1"/>
      <c r="ABH33" s="1"/>
      <c r="ABI33" s="1"/>
      <c r="ABJ33" s="1"/>
      <c r="ABK33" s="1"/>
      <c r="ABL33" s="1"/>
      <c r="ABM33" s="1"/>
      <c r="ABN33" s="1"/>
      <c r="ABO33" s="1"/>
      <c r="ABP33" s="1"/>
      <c r="ABQ33" s="1"/>
      <c r="ABR33" s="1"/>
      <c r="ABS33" s="1"/>
      <c r="ABT33" s="1"/>
      <c r="ABU33" s="1"/>
      <c r="ABV33" s="1"/>
      <c r="ABW33" s="1"/>
      <c r="ABX33" s="1"/>
      <c r="ABY33" s="1"/>
      <c r="ABZ33" s="1"/>
      <c r="ACA33" s="1"/>
      <c r="ACB33" s="1"/>
      <c r="ACC33" s="1"/>
      <c r="ACD33" s="1"/>
      <c r="ACE33" s="1"/>
      <c r="ACF33" s="1"/>
      <c r="ACG33" s="1"/>
      <c r="ACH33" s="1"/>
      <c r="ACI33" s="1"/>
      <c r="ACJ33" s="1"/>
      <c r="ACK33" s="1"/>
      <c r="ACL33" s="1"/>
      <c r="ACM33" s="1"/>
      <c r="ACN33" s="1"/>
      <c r="ACO33" s="1"/>
      <c r="ACP33" s="1"/>
      <c r="ACQ33" s="1"/>
      <c r="ACR33" s="1"/>
      <c r="ACS33" s="1"/>
      <c r="ACT33" s="1"/>
      <c r="ACU33" s="1"/>
      <c r="ACV33" s="1"/>
      <c r="ACW33" s="1"/>
      <c r="ACX33" s="1"/>
      <c r="ACY33" s="1"/>
      <c r="ACZ33" s="1"/>
      <c r="ADA33" s="1"/>
      <c r="ADB33" s="1"/>
      <c r="ADC33" s="1"/>
      <c r="ADD33" s="1"/>
      <c r="ADE33" s="1"/>
      <c r="ADF33" s="1"/>
      <c r="ADG33" s="1"/>
      <c r="ADH33" s="1"/>
      <c r="ADI33" s="1"/>
      <c r="ADJ33" s="1"/>
      <c r="ADK33" s="1"/>
      <c r="ADL33" s="1"/>
      <c r="ADM33" s="1"/>
      <c r="ADN33" s="1"/>
      <c r="ADO33" s="1"/>
      <c r="ADP33" s="1"/>
      <c r="ADQ33" s="1"/>
      <c r="ADR33" s="1"/>
      <c r="ADS33" s="1"/>
      <c r="ADT33" s="1"/>
      <c r="ADU33" s="1"/>
      <c r="ADV33" s="1"/>
      <c r="ADW33" s="1"/>
      <c r="ADX33" s="1"/>
      <c r="ADY33" s="1"/>
      <c r="ADZ33" s="1"/>
      <c r="AEA33" s="1"/>
      <c r="AEB33" s="1"/>
      <c r="AEC33" s="1"/>
      <c r="AED33" s="1"/>
      <c r="AEE33" s="1"/>
      <c r="AEF33" s="1"/>
      <c r="AEG33" s="1"/>
      <c r="AEH33" s="1"/>
      <c r="AEI33" s="1"/>
      <c r="AEJ33" s="1"/>
      <c r="AEK33" s="1"/>
      <c r="AEL33" s="1"/>
      <c r="AEM33" s="1"/>
      <c r="AEN33" s="1"/>
      <c r="AEO33" s="1"/>
      <c r="AEP33" s="1"/>
      <c r="AEQ33" s="1"/>
      <c r="AER33" s="1"/>
      <c r="AES33" s="1"/>
      <c r="AET33" s="1"/>
      <c r="AEU33" s="1"/>
      <c r="AEV33" s="1"/>
      <c r="AEW33" s="1"/>
      <c r="AEX33" s="1"/>
      <c r="AEY33" s="1"/>
      <c r="AEZ33" s="1"/>
      <c r="AFA33" s="1"/>
      <c r="AFB33" s="1"/>
      <c r="AFC33" s="1"/>
      <c r="AFD33" s="1"/>
      <c r="AFE33" s="1"/>
      <c r="AFF33" s="1"/>
      <c r="AFG33" s="1"/>
      <c r="AFH33" s="1"/>
      <c r="AFI33" s="1"/>
      <c r="AFJ33" s="1"/>
      <c r="AFK33" s="1"/>
      <c r="AFL33" s="1"/>
      <c r="AFM33" s="1"/>
      <c r="AFN33" s="1"/>
      <c r="AFO33" s="1"/>
      <c r="AFP33" s="1"/>
      <c r="AFQ33" s="1"/>
      <c r="AFR33" s="1"/>
      <c r="AFS33" s="1"/>
      <c r="AFT33" s="1"/>
      <c r="AFU33" s="1"/>
      <c r="AFV33" s="1"/>
      <c r="AFW33" s="1"/>
      <c r="AFX33" s="1"/>
      <c r="AFY33" s="1"/>
      <c r="AFZ33" s="1"/>
      <c r="AGA33" s="1"/>
      <c r="AGB33" s="1"/>
      <c r="AGC33" s="1"/>
      <c r="AGD33" s="1"/>
      <c r="AGE33" s="1"/>
      <c r="AGF33" s="1"/>
      <c r="AGG33" s="1"/>
      <c r="AGH33" s="1"/>
      <c r="AGI33" s="1"/>
      <c r="AGJ33" s="1"/>
      <c r="AGK33" s="1"/>
      <c r="AGL33" s="1"/>
      <c r="AGM33" s="1"/>
      <c r="AGN33" s="1"/>
      <c r="AGO33" s="1"/>
      <c r="AGP33" s="1"/>
      <c r="AGQ33" s="1"/>
      <c r="AGR33" s="1"/>
      <c r="AGS33" s="1"/>
      <c r="AGT33" s="1"/>
      <c r="AGU33" s="1"/>
      <c r="AGV33" s="1"/>
      <c r="AGW33" s="1"/>
      <c r="AGX33" s="1"/>
      <c r="AGY33" s="1"/>
      <c r="AGZ33" s="1"/>
      <c r="AHA33" s="1"/>
      <c r="AHB33" s="1"/>
      <c r="AHC33" s="1"/>
      <c r="AHD33" s="1"/>
      <c r="AHE33" s="1"/>
      <c r="AHF33" s="1"/>
      <c r="AHG33" s="1"/>
      <c r="AHH33" s="1"/>
      <c r="AHI33" s="1"/>
      <c r="AHJ33" s="1"/>
      <c r="AHK33" s="1"/>
      <c r="AHL33" s="1"/>
      <c r="AHM33" s="1"/>
      <c r="AHN33" s="1"/>
      <c r="AHO33" s="1"/>
      <c r="AHP33" s="1"/>
      <c r="AHQ33" s="1"/>
      <c r="AHR33" s="1"/>
      <c r="AHS33" s="1"/>
      <c r="AHT33" s="1"/>
      <c r="AHU33" s="1"/>
      <c r="AHV33" s="1"/>
      <c r="AHW33" s="1"/>
      <c r="AHX33" s="1"/>
      <c r="AHY33" s="1"/>
      <c r="AHZ33" s="1"/>
      <c r="AIA33" s="1"/>
      <c r="AIB33" s="1"/>
      <c r="AIC33" s="1"/>
      <c r="AID33" s="1"/>
      <c r="AIE33" s="1"/>
      <c r="AIF33" s="1"/>
      <c r="AIG33" s="1"/>
      <c r="AIH33" s="1"/>
      <c r="AII33" s="1"/>
      <c r="AIJ33" s="1"/>
      <c r="AIK33" s="1"/>
      <c r="AIL33" s="1"/>
      <c r="AIM33" s="1"/>
      <c r="AIN33" s="1"/>
      <c r="AIO33" s="1"/>
      <c r="AIP33" s="1"/>
      <c r="AIQ33" s="1"/>
      <c r="AIR33" s="1"/>
      <c r="AIS33" s="1"/>
      <c r="AIT33" s="1"/>
      <c r="AIU33" s="1"/>
      <c r="AIV33" s="1"/>
      <c r="AIW33" s="1"/>
      <c r="AIX33" s="1"/>
      <c r="AIY33" s="1"/>
      <c r="AIZ33" s="1"/>
      <c r="AJA33" s="1"/>
      <c r="AJB33" s="1"/>
      <c r="AJC33" s="1"/>
      <c r="AJD33" s="1"/>
      <c r="AJE33" s="1"/>
      <c r="AJF33" s="1"/>
      <c r="AJG33" s="1"/>
      <c r="AJH33" s="1"/>
      <c r="AJI33" s="1"/>
      <c r="AJJ33" s="1"/>
      <c r="AJK33" s="1"/>
      <c r="AJL33" s="1"/>
      <c r="AJM33" s="1"/>
      <c r="AJN33" s="1"/>
      <c r="AJO33" s="1"/>
      <c r="AJP33" s="1"/>
      <c r="AJQ33" s="1"/>
      <c r="AJR33" s="1"/>
      <c r="AJS33" s="1"/>
      <c r="AJT33" s="1"/>
      <c r="AJU33" s="1"/>
      <c r="AJV33" s="1"/>
      <c r="AJW33" s="1"/>
      <c r="AJX33" s="1"/>
      <c r="AJY33" s="1"/>
      <c r="AJZ33" s="1"/>
      <c r="AKA33" s="1"/>
      <c r="AKB33" s="1"/>
      <c r="AKC33" s="1"/>
      <c r="AKD33" s="1"/>
      <c r="AKE33" s="1"/>
      <c r="AKF33" s="1"/>
      <c r="AKG33" s="1"/>
      <c r="AKH33" s="1"/>
      <c r="AKI33" s="1"/>
      <c r="AKJ33" s="1"/>
      <c r="AKK33" s="1"/>
      <c r="AKL33" s="1"/>
      <c r="AKM33" s="1"/>
      <c r="AKN33" s="1"/>
      <c r="AKO33" s="1"/>
      <c r="AKP33" s="1"/>
      <c r="AKQ33" s="1"/>
      <c r="AKR33" s="1"/>
      <c r="AKS33" s="1"/>
      <c r="AKT33" s="1"/>
      <c r="AKU33" s="1"/>
      <c r="AKV33" s="1"/>
      <c r="AKW33" s="1"/>
      <c r="AKX33" s="1"/>
      <c r="AKY33" s="1"/>
      <c r="AKZ33" s="1"/>
      <c r="ALA33" s="1"/>
      <c r="ALB33" s="1"/>
      <c r="ALC33" s="1"/>
      <c r="ALD33" s="1"/>
      <c r="ALE33" s="1"/>
      <c r="ALF33" s="1"/>
      <c r="ALG33" s="1"/>
      <c r="ALH33" s="1"/>
      <c r="ALI33" s="1"/>
      <c r="ALJ33" s="1"/>
      <c r="ALK33" s="1"/>
      <c r="ALL33" s="1"/>
      <c r="ALM33" s="1"/>
      <c r="ALN33" s="1"/>
      <c r="ALO33" s="1"/>
      <c r="ALP33" s="1"/>
      <c r="ALQ33" s="1"/>
      <c r="ALR33" s="1"/>
      <c r="ALS33" s="1"/>
      <c r="ALT33" s="1"/>
    </row>
    <row r="34" spans="1:1008" x14ac:dyDescent="0.25">
      <c r="A34" s="102"/>
      <c r="B34" s="3" t="s">
        <v>33</v>
      </c>
      <c r="C34" s="40">
        <v>225914102858.51801</v>
      </c>
      <c r="D34" s="41">
        <v>3210823021.8311801</v>
      </c>
      <c r="E34" s="41">
        <v>15694404587.289</v>
      </c>
      <c r="F34" s="41">
        <v>31686672908.549999</v>
      </c>
      <c r="G34" s="41">
        <v>4019150205.2069602</v>
      </c>
      <c r="H34" s="41">
        <v>18534588868.655499</v>
      </c>
      <c r="I34" s="41">
        <v>22968378982.580002</v>
      </c>
      <c r="J34" s="41">
        <v>15800352313.76</v>
      </c>
      <c r="K34" s="41">
        <v>11779655083.813601</v>
      </c>
      <c r="L34" s="41">
        <v>1633650879.6400001</v>
      </c>
      <c r="M34" s="41">
        <v>8369134870.3500004</v>
      </c>
      <c r="N34" s="41">
        <v>1175753035.49</v>
      </c>
      <c r="O34" s="41">
        <v>19727230196.550598</v>
      </c>
      <c r="P34" s="41">
        <v>33159987202.753201</v>
      </c>
      <c r="Q34" s="41">
        <v>7757183205.6816101</v>
      </c>
      <c r="R34" s="41">
        <v>318411054.73640102</v>
      </c>
      <c r="S34" s="104"/>
      <c r="T34" s="41">
        <v>195835376416.888</v>
      </c>
      <c r="U34" s="41">
        <v>2480383717.4699998</v>
      </c>
      <c r="V34" s="41"/>
      <c r="W34" s="42">
        <v>2480383717.4699998</v>
      </c>
      <c r="X34" s="41">
        <v>27598342724.16</v>
      </c>
      <c r="Y34" s="106"/>
      <c r="Z34" s="41">
        <v>27598342724.16</v>
      </c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"/>
      <c r="NC34" s="1"/>
      <c r="ND34" s="1"/>
      <c r="NE34" s="1"/>
      <c r="NF34" s="1"/>
      <c r="NG34" s="1"/>
      <c r="NH34" s="1"/>
      <c r="NI34" s="1"/>
      <c r="NJ34" s="1"/>
      <c r="NK34" s="1"/>
      <c r="NL34" s="1"/>
      <c r="NM34" s="1"/>
      <c r="NN34" s="1"/>
      <c r="NO34" s="1"/>
      <c r="NP34" s="1"/>
      <c r="NQ34" s="1"/>
      <c r="NR34" s="1"/>
      <c r="NS34" s="1"/>
      <c r="NT34" s="1"/>
      <c r="NU34" s="1"/>
      <c r="NV34" s="1"/>
      <c r="NW34" s="1"/>
      <c r="NX34" s="1"/>
      <c r="NY34" s="1"/>
      <c r="NZ34" s="1"/>
      <c r="OA34" s="1"/>
      <c r="OB34" s="1"/>
      <c r="OC34" s="1"/>
      <c r="OD34" s="1"/>
      <c r="OE34" s="1"/>
      <c r="OF34" s="1"/>
      <c r="OG34" s="1"/>
      <c r="OH34" s="1"/>
      <c r="OI34" s="1"/>
      <c r="OJ34" s="1"/>
      <c r="OK34" s="1"/>
      <c r="OL34" s="1"/>
      <c r="OM34" s="1"/>
      <c r="ON34" s="1"/>
      <c r="OO34" s="1"/>
      <c r="OP34" s="1"/>
      <c r="OQ34" s="1"/>
      <c r="OR34" s="1"/>
      <c r="OS34" s="1"/>
      <c r="OT34" s="1"/>
      <c r="OU34" s="1"/>
      <c r="OV34" s="1"/>
      <c r="OW34" s="1"/>
      <c r="OX34" s="1"/>
      <c r="OY34" s="1"/>
      <c r="OZ34" s="1"/>
      <c r="PA34" s="1"/>
      <c r="PB34" s="1"/>
      <c r="PC34" s="1"/>
      <c r="PD34" s="1"/>
      <c r="PE34" s="1"/>
      <c r="PF34" s="1"/>
      <c r="PG34" s="1"/>
      <c r="PH34" s="1"/>
      <c r="PI34" s="1"/>
      <c r="PJ34" s="1"/>
      <c r="PK34" s="1"/>
      <c r="PL34" s="1"/>
      <c r="PM34" s="1"/>
      <c r="PN34" s="1"/>
      <c r="PO34" s="1"/>
      <c r="PP34" s="1"/>
      <c r="PQ34" s="1"/>
      <c r="PR34" s="1"/>
      <c r="PS34" s="1"/>
      <c r="PT34" s="1"/>
      <c r="PU34" s="1"/>
      <c r="PV34" s="1"/>
      <c r="PW34" s="1"/>
      <c r="PX34" s="1"/>
      <c r="PY34" s="1"/>
      <c r="PZ34" s="1"/>
      <c r="QA34" s="1"/>
      <c r="QB34" s="1"/>
      <c r="QC34" s="1"/>
      <c r="QD34" s="1"/>
      <c r="QE34" s="1"/>
      <c r="QF34" s="1"/>
      <c r="QG34" s="1"/>
      <c r="QH34" s="1"/>
      <c r="QI34" s="1"/>
      <c r="QJ34" s="1"/>
      <c r="QK34" s="1"/>
      <c r="QL34" s="1"/>
      <c r="QM34" s="1"/>
      <c r="QN34" s="1"/>
      <c r="QO34" s="1"/>
      <c r="QP34" s="1"/>
      <c r="QQ34" s="1"/>
      <c r="QR34" s="1"/>
      <c r="QS34" s="1"/>
      <c r="QT34" s="1"/>
      <c r="QU34" s="1"/>
      <c r="QV34" s="1"/>
      <c r="QW34" s="1"/>
      <c r="QX34" s="1"/>
      <c r="QY34" s="1"/>
      <c r="QZ34" s="1"/>
      <c r="RA34" s="1"/>
      <c r="RB34" s="1"/>
      <c r="RC34" s="1"/>
      <c r="RD34" s="1"/>
      <c r="RE34" s="1"/>
      <c r="RF34" s="1"/>
      <c r="RG34" s="1"/>
      <c r="RH34" s="1"/>
      <c r="RI34" s="1"/>
      <c r="RJ34" s="1"/>
      <c r="RK34" s="1"/>
      <c r="RL34" s="1"/>
      <c r="RM34" s="1"/>
      <c r="RN34" s="1"/>
      <c r="RO34" s="1"/>
      <c r="RP34" s="1"/>
      <c r="RQ34" s="1"/>
      <c r="RR34" s="1"/>
      <c r="RS34" s="1"/>
      <c r="RT34" s="1"/>
      <c r="RU34" s="1"/>
      <c r="RV34" s="1"/>
      <c r="RW34" s="1"/>
      <c r="RX34" s="1"/>
      <c r="RY34" s="1"/>
      <c r="RZ34" s="1"/>
      <c r="SA34" s="1"/>
      <c r="SB34" s="1"/>
      <c r="SC34" s="1"/>
      <c r="SD34" s="1"/>
      <c r="SE34" s="1"/>
      <c r="SF34" s="1"/>
      <c r="SG34" s="1"/>
      <c r="SH34" s="1"/>
      <c r="SI34" s="1"/>
      <c r="SJ34" s="1"/>
      <c r="SK34" s="1"/>
      <c r="SL34" s="1"/>
      <c r="SM34" s="1"/>
      <c r="SN34" s="1"/>
      <c r="SO34" s="1"/>
      <c r="SP34" s="1"/>
      <c r="SQ34" s="1"/>
      <c r="SR34" s="1"/>
      <c r="SS34" s="1"/>
      <c r="ST34" s="1"/>
      <c r="SU34" s="1"/>
      <c r="SV34" s="1"/>
      <c r="SW34" s="1"/>
      <c r="SX34" s="1"/>
      <c r="SY34" s="1"/>
      <c r="SZ34" s="1"/>
      <c r="TA34" s="1"/>
      <c r="TB34" s="1"/>
      <c r="TC34" s="1"/>
      <c r="TD34" s="1"/>
      <c r="TE34" s="1"/>
      <c r="TF34" s="1"/>
      <c r="TG34" s="1"/>
      <c r="TH34" s="1"/>
      <c r="TI34" s="1"/>
      <c r="TJ34" s="1"/>
      <c r="TK34" s="1"/>
      <c r="TL34" s="1"/>
      <c r="TM34" s="1"/>
      <c r="TN34" s="1"/>
      <c r="TO34" s="1"/>
      <c r="TP34" s="1"/>
      <c r="TQ34" s="1"/>
      <c r="TR34" s="1"/>
      <c r="TS34" s="1"/>
      <c r="TT34" s="1"/>
      <c r="TU34" s="1"/>
      <c r="TV34" s="1"/>
      <c r="TW34" s="1"/>
      <c r="TX34" s="1"/>
      <c r="TY34" s="1"/>
      <c r="TZ34" s="1"/>
      <c r="UA34" s="1"/>
      <c r="UB34" s="1"/>
      <c r="UC34" s="1"/>
      <c r="UD34" s="1"/>
      <c r="UE34" s="1"/>
      <c r="UF34" s="1"/>
      <c r="UG34" s="1"/>
      <c r="UH34" s="1"/>
      <c r="UI34" s="1"/>
      <c r="UJ34" s="1"/>
      <c r="UK34" s="1"/>
      <c r="UL34" s="1"/>
      <c r="UM34" s="1"/>
      <c r="UN34" s="1"/>
      <c r="UO34" s="1"/>
      <c r="UP34" s="1"/>
      <c r="UQ34" s="1"/>
      <c r="UR34" s="1"/>
      <c r="US34" s="1"/>
      <c r="UT34" s="1"/>
      <c r="UU34" s="1"/>
      <c r="UV34" s="1"/>
      <c r="UW34" s="1"/>
      <c r="UX34" s="1"/>
      <c r="UY34" s="1"/>
      <c r="UZ34" s="1"/>
      <c r="VA34" s="1"/>
      <c r="VB34" s="1"/>
      <c r="VC34" s="1"/>
      <c r="VD34" s="1"/>
      <c r="VE34" s="1"/>
      <c r="VF34" s="1"/>
      <c r="VG34" s="1"/>
      <c r="VH34" s="1"/>
      <c r="VI34" s="1"/>
      <c r="VJ34" s="1"/>
      <c r="VK34" s="1"/>
      <c r="VL34" s="1"/>
      <c r="VM34" s="1"/>
      <c r="VN34" s="1"/>
      <c r="VO34" s="1"/>
      <c r="VP34" s="1"/>
      <c r="VQ34" s="1"/>
      <c r="VR34" s="1"/>
      <c r="VS34" s="1"/>
      <c r="VT34" s="1"/>
      <c r="VU34" s="1"/>
      <c r="VV34" s="1"/>
      <c r="VW34" s="1"/>
      <c r="VX34" s="1"/>
      <c r="VY34" s="1"/>
      <c r="VZ34" s="1"/>
      <c r="WA34" s="1"/>
      <c r="WB34" s="1"/>
      <c r="WC34" s="1"/>
      <c r="WD34" s="1"/>
      <c r="WE34" s="1"/>
      <c r="WF34" s="1"/>
      <c r="WG34" s="1"/>
      <c r="WH34" s="1"/>
      <c r="WI34" s="1"/>
      <c r="WJ34" s="1"/>
      <c r="WK34" s="1"/>
      <c r="WL34" s="1"/>
      <c r="WM34" s="1"/>
      <c r="WN34" s="1"/>
      <c r="WO34" s="1"/>
      <c r="WP34" s="1"/>
      <c r="WQ34" s="1"/>
      <c r="WR34" s="1"/>
      <c r="WS34" s="1"/>
      <c r="WT34" s="1"/>
      <c r="WU34" s="1"/>
      <c r="WV34" s="1"/>
      <c r="WW34" s="1"/>
      <c r="WX34" s="1"/>
      <c r="WY34" s="1"/>
      <c r="WZ34" s="1"/>
      <c r="XA34" s="1"/>
      <c r="XB34" s="1"/>
      <c r="XC34" s="1"/>
      <c r="XD34" s="1"/>
      <c r="XE34" s="1"/>
      <c r="XF34" s="1"/>
      <c r="XG34" s="1"/>
      <c r="XH34" s="1"/>
      <c r="XI34" s="1"/>
      <c r="XJ34" s="1"/>
      <c r="XK34" s="1"/>
      <c r="XL34" s="1"/>
      <c r="XM34" s="1"/>
      <c r="XN34" s="1"/>
      <c r="XO34" s="1"/>
      <c r="XP34" s="1"/>
      <c r="XQ34" s="1"/>
      <c r="XR34" s="1"/>
      <c r="XS34" s="1"/>
      <c r="XT34" s="1"/>
      <c r="XU34" s="1"/>
      <c r="XV34" s="1"/>
      <c r="XW34" s="1"/>
      <c r="XX34" s="1"/>
      <c r="XY34" s="1"/>
      <c r="XZ34" s="1"/>
      <c r="YA34" s="1"/>
      <c r="YB34" s="1"/>
      <c r="YC34" s="1"/>
      <c r="YD34" s="1"/>
      <c r="YE34" s="1"/>
      <c r="YF34" s="1"/>
      <c r="YG34" s="1"/>
      <c r="YH34" s="1"/>
      <c r="YI34" s="1"/>
      <c r="YJ34" s="1"/>
      <c r="YK34" s="1"/>
      <c r="YL34" s="1"/>
      <c r="YM34" s="1"/>
      <c r="YN34" s="1"/>
      <c r="YO34" s="1"/>
      <c r="YP34" s="1"/>
      <c r="YQ34" s="1"/>
      <c r="YR34" s="1"/>
      <c r="YS34" s="1"/>
      <c r="YT34" s="1"/>
      <c r="YU34" s="1"/>
      <c r="YV34" s="1"/>
      <c r="YW34" s="1"/>
      <c r="YX34" s="1"/>
      <c r="YY34" s="1"/>
      <c r="YZ34" s="1"/>
      <c r="ZA34" s="1"/>
      <c r="ZB34" s="1"/>
      <c r="ZC34" s="1"/>
      <c r="ZD34" s="1"/>
      <c r="ZE34" s="1"/>
      <c r="ZF34" s="1"/>
      <c r="ZG34" s="1"/>
      <c r="ZH34" s="1"/>
      <c r="ZI34" s="1"/>
      <c r="ZJ34" s="1"/>
      <c r="ZK34" s="1"/>
      <c r="ZL34" s="1"/>
      <c r="ZM34" s="1"/>
      <c r="ZN34" s="1"/>
      <c r="ZO34" s="1"/>
      <c r="ZP34" s="1"/>
      <c r="ZQ34" s="1"/>
      <c r="ZR34" s="1"/>
      <c r="ZS34" s="1"/>
      <c r="ZT34" s="1"/>
      <c r="ZU34" s="1"/>
      <c r="ZV34" s="1"/>
      <c r="ZW34" s="1"/>
      <c r="ZX34" s="1"/>
      <c r="ZY34" s="1"/>
      <c r="ZZ34" s="1"/>
      <c r="AAA34" s="1"/>
      <c r="AAB34" s="1"/>
      <c r="AAC34" s="1"/>
      <c r="AAD34" s="1"/>
      <c r="AAE34" s="1"/>
      <c r="AAF34" s="1"/>
      <c r="AAG34" s="1"/>
      <c r="AAH34" s="1"/>
      <c r="AAI34" s="1"/>
      <c r="AAJ34" s="1"/>
      <c r="AAK34" s="1"/>
      <c r="AAL34" s="1"/>
      <c r="AAM34" s="1"/>
      <c r="AAN34" s="1"/>
      <c r="AAO34" s="1"/>
      <c r="AAP34" s="1"/>
      <c r="AAQ34" s="1"/>
      <c r="AAR34" s="1"/>
      <c r="AAS34" s="1"/>
      <c r="AAT34" s="1"/>
      <c r="AAU34" s="1"/>
      <c r="AAV34" s="1"/>
      <c r="AAW34" s="1"/>
      <c r="AAX34" s="1"/>
      <c r="AAY34" s="1"/>
      <c r="AAZ34" s="1"/>
      <c r="ABA34" s="1"/>
      <c r="ABB34" s="1"/>
      <c r="ABC34" s="1"/>
      <c r="ABD34" s="1"/>
      <c r="ABE34" s="1"/>
      <c r="ABF34" s="1"/>
      <c r="ABG34" s="1"/>
      <c r="ABH34" s="1"/>
      <c r="ABI34" s="1"/>
      <c r="ABJ34" s="1"/>
      <c r="ABK34" s="1"/>
      <c r="ABL34" s="1"/>
      <c r="ABM34" s="1"/>
      <c r="ABN34" s="1"/>
      <c r="ABO34" s="1"/>
      <c r="ABP34" s="1"/>
      <c r="ABQ34" s="1"/>
      <c r="ABR34" s="1"/>
      <c r="ABS34" s="1"/>
      <c r="ABT34" s="1"/>
      <c r="ABU34" s="1"/>
      <c r="ABV34" s="1"/>
      <c r="ABW34" s="1"/>
      <c r="ABX34" s="1"/>
      <c r="ABY34" s="1"/>
      <c r="ABZ34" s="1"/>
      <c r="ACA34" s="1"/>
      <c r="ACB34" s="1"/>
      <c r="ACC34" s="1"/>
      <c r="ACD34" s="1"/>
      <c r="ACE34" s="1"/>
      <c r="ACF34" s="1"/>
      <c r="ACG34" s="1"/>
      <c r="ACH34" s="1"/>
      <c r="ACI34" s="1"/>
      <c r="ACJ34" s="1"/>
      <c r="ACK34" s="1"/>
      <c r="ACL34" s="1"/>
      <c r="ACM34" s="1"/>
      <c r="ACN34" s="1"/>
      <c r="ACO34" s="1"/>
      <c r="ACP34" s="1"/>
      <c r="ACQ34" s="1"/>
      <c r="ACR34" s="1"/>
      <c r="ACS34" s="1"/>
      <c r="ACT34" s="1"/>
      <c r="ACU34" s="1"/>
      <c r="ACV34" s="1"/>
      <c r="ACW34" s="1"/>
      <c r="ACX34" s="1"/>
      <c r="ACY34" s="1"/>
      <c r="ACZ34" s="1"/>
      <c r="ADA34" s="1"/>
      <c r="ADB34" s="1"/>
      <c r="ADC34" s="1"/>
      <c r="ADD34" s="1"/>
      <c r="ADE34" s="1"/>
      <c r="ADF34" s="1"/>
      <c r="ADG34" s="1"/>
      <c r="ADH34" s="1"/>
      <c r="ADI34" s="1"/>
      <c r="ADJ34" s="1"/>
      <c r="ADK34" s="1"/>
      <c r="ADL34" s="1"/>
      <c r="ADM34" s="1"/>
      <c r="ADN34" s="1"/>
      <c r="ADO34" s="1"/>
      <c r="ADP34" s="1"/>
      <c r="ADQ34" s="1"/>
      <c r="ADR34" s="1"/>
      <c r="ADS34" s="1"/>
      <c r="ADT34" s="1"/>
      <c r="ADU34" s="1"/>
      <c r="ADV34" s="1"/>
      <c r="ADW34" s="1"/>
      <c r="ADX34" s="1"/>
      <c r="ADY34" s="1"/>
      <c r="ADZ34" s="1"/>
      <c r="AEA34" s="1"/>
      <c r="AEB34" s="1"/>
      <c r="AEC34" s="1"/>
      <c r="AED34" s="1"/>
      <c r="AEE34" s="1"/>
      <c r="AEF34" s="1"/>
      <c r="AEG34" s="1"/>
      <c r="AEH34" s="1"/>
      <c r="AEI34" s="1"/>
      <c r="AEJ34" s="1"/>
      <c r="AEK34" s="1"/>
      <c r="AEL34" s="1"/>
      <c r="AEM34" s="1"/>
      <c r="AEN34" s="1"/>
      <c r="AEO34" s="1"/>
      <c r="AEP34" s="1"/>
      <c r="AEQ34" s="1"/>
      <c r="AER34" s="1"/>
      <c r="AES34" s="1"/>
      <c r="AET34" s="1"/>
      <c r="AEU34" s="1"/>
      <c r="AEV34" s="1"/>
      <c r="AEW34" s="1"/>
      <c r="AEX34" s="1"/>
      <c r="AEY34" s="1"/>
      <c r="AEZ34" s="1"/>
      <c r="AFA34" s="1"/>
      <c r="AFB34" s="1"/>
      <c r="AFC34" s="1"/>
      <c r="AFD34" s="1"/>
      <c r="AFE34" s="1"/>
      <c r="AFF34" s="1"/>
      <c r="AFG34" s="1"/>
      <c r="AFH34" s="1"/>
      <c r="AFI34" s="1"/>
      <c r="AFJ34" s="1"/>
      <c r="AFK34" s="1"/>
      <c r="AFL34" s="1"/>
      <c r="AFM34" s="1"/>
      <c r="AFN34" s="1"/>
      <c r="AFO34" s="1"/>
      <c r="AFP34" s="1"/>
      <c r="AFQ34" s="1"/>
      <c r="AFR34" s="1"/>
      <c r="AFS34" s="1"/>
      <c r="AFT34" s="1"/>
      <c r="AFU34" s="1"/>
      <c r="AFV34" s="1"/>
      <c r="AFW34" s="1"/>
      <c r="AFX34" s="1"/>
      <c r="AFY34" s="1"/>
      <c r="AFZ34" s="1"/>
      <c r="AGA34" s="1"/>
      <c r="AGB34" s="1"/>
      <c r="AGC34" s="1"/>
      <c r="AGD34" s="1"/>
      <c r="AGE34" s="1"/>
      <c r="AGF34" s="1"/>
      <c r="AGG34" s="1"/>
      <c r="AGH34" s="1"/>
      <c r="AGI34" s="1"/>
      <c r="AGJ34" s="1"/>
      <c r="AGK34" s="1"/>
      <c r="AGL34" s="1"/>
      <c r="AGM34" s="1"/>
      <c r="AGN34" s="1"/>
      <c r="AGO34" s="1"/>
      <c r="AGP34" s="1"/>
      <c r="AGQ34" s="1"/>
      <c r="AGR34" s="1"/>
      <c r="AGS34" s="1"/>
      <c r="AGT34" s="1"/>
      <c r="AGU34" s="1"/>
      <c r="AGV34" s="1"/>
      <c r="AGW34" s="1"/>
      <c r="AGX34" s="1"/>
      <c r="AGY34" s="1"/>
      <c r="AGZ34" s="1"/>
      <c r="AHA34" s="1"/>
      <c r="AHB34" s="1"/>
      <c r="AHC34" s="1"/>
      <c r="AHD34" s="1"/>
      <c r="AHE34" s="1"/>
      <c r="AHF34" s="1"/>
      <c r="AHG34" s="1"/>
      <c r="AHH34" s="1"/>
      <c r="AHI34" s="1"/>
      <c r="AHJ34" s="1"/>
      <c r="AHK34" s="1"/>
      <c r="AHL34" s="1"/>
      <c r="AHM34" s="1"/>
      <c r="AHN34" s="1"/>
      <c r="AHO34" s="1"/>
      <c r="AHP34" s="1"/>
      <c r="AHQ34" s="1"/>
      <c r="AHR34" s="1"/>
      <c r="AHS34" s="1"/>
      <c r="AHT34" s="1"/>
      <c r="AHU34" s="1"/>
      <c r="AHV34" s="1"/>
      <c r="AHW34" s="1"/>
      <c r="AHX34" s="1"/>
      <c r="AHY34" s="1"/>
      <c r="AHZ34" s="1"/>
      <c r="AIA34" s="1"/>
      <c r="AIB34" s="1"/>
      <c r="AIC34" s="1"/>
      <c r="AID34" s="1"/>
      <c r="AIE34" s="1"/>
      <c r="AIF34" s="1"/>
      <c r="AIG34" s="1"/>
      <c r="AIH34" s="1"/>
      <c r="AII34" s="1"/>
      <c r="AIJ34" s="1"/>
      <c r="AIK34" s="1"/>
      <c r="AIL34" s="1"/>
      <c r="AIM34" s="1"/>
      <c r="AIN34" s="1"/>
      <c r="AIO34" s="1"/>
      <c r="AIP34" s="1"/>
      <c r="AIQ34" s="1"/>
      <c r="AIR34" s="1"/>
      <c r="AIS34" s="1"/>
      <c r="AIT34" s="1"/>
      <c r="AIU34" s="1"/>
      <c r="AIV34" s="1"/>
      <c r="AIW34" s="1"/>
      <c r="AIX34" s="1"/>
      <c r="AIY34" s="1"/>
      <c r="AIZ34" s="1"/>
      <c r="AJA34" s="1"/>
      <c r="AJB34" s="1"/>
      <c r="AJC34" s="1"/>
      <c r="AJD34" s="1"/>
      <c r="AJE34" s="1"/>
      <c r="AJF34" s="1"/>
      <c r="AJG34" s="1"/>
      <c r="AJH34" s="1"/>
      <c r="AJI34" s="1"/>
      <c r="AJJ34" s="1"/>
      <c r="AJK34" s="1"/>
      <c r="AJL34" s="1"/>
      <c r="AJM34" s="1"/>
      <c r="AJN34" s="1"/>
      <c r="AJO34" s="1"/>
      <c r="AJP34" s="1"/>
      <c r="AJQ34" s="1"/>
      <c r="AJR34" s="1"/>
      <c r="AJS34" s="1"/>
      <c r="AJT34" s="1"/>
      <c r="AJU34" s="1"/>
      <c r="AJV34" s="1"/>
      <c r="AJW34" s="1"/>
      <c r="AJX34" s="1"/>
      <c r="AJY34" s="1"/>
      <c r="AJZ34" s="1"/>
      <c r="AKA34" s="1"/>
      <c r="AKB34" s="1"/>
      <c r="AKC34" s="1"/>
      <c r="AKD34" s="1"/>
      <c r="AKE34" s="1"/>
      <c r="AKF34" s="1"/>
      <c r="AKG34" s="1"/>
      <c r="AKH34" s="1"/>
      <c r="AKI34" s="1"/>
      <c r="AKJ34" s="1"/>
      <c r="AKK34" s="1"/>
      <c r="AKL34" s="1"/>
      <c r="AKM34" s="1"/>
      <c r="AKN34" s="1"/>
      <c r="AKO34" s="1"/>
      <c r="AKP34" s="1"/>
      <c r="AKQ34" s="1"/>
      <c r="AKR34" s="1"/>
      <c r="AKS34" s="1"/>
      <c r="AKT34" s="1"/>
      <c r="AKU34" s="1"/>
      <c r="AKV34" s="1"/>
      <c r="AKW34" s="1"/>
      <c r="AKX34" s="1"/>
      <c r="AKY34" s="1"/>
      <c r="AKZ34" s="1"/>
      <c r="ALA34" s="1"/>
      <c r="ALB34" s="1"/>
      <c r="ALC34" s="1"/>
      <c r="ALD34" s="1"/>
      <c r="ALE34" s="1"/>
      <c r="ALF34" s="1"/>
      <c r="ALG34" s="1"/>
      <c r="ALH34" s="1"/>
      <c r="ALI34" s="1"/>
      <c r="ALJ34" s="1"/>
      <c r="ALK34" s="1"/>
      <c r="ALL34" s="1"/>
      <c r="ALM34" s="1"/>
      <c r="ALN34" s="1"/>
      <c r="ALO34" s="1"/>
      <c r="ALP34" s="1"/>
      <c r="ALQ34" s="1"/>
      <c r="ALR34" s="1"/>
      <c r="ALS34" s="1"/>
      <c r="ALT34" s="1"/>
    </row>
    <row r="35" spans="1:1008" x14ac:dyDescent="0.25">
      <c r="A35" s="102"/>
      <c r="B35" s="3" t="s">
        <v>34</v>
      </c>
      <c r="C35" s="40">
        <v>199508539266.17599</v>
      </c>
      <c r="D35" s="41">
        <v>6625161867.1477003</v>
      </c>
      <c r="E35" s="41">
        <v>18343670501.375</v>
      </c>
      <c r="F35" s="41">
        <v>14751906614.67</v>
      </c>
      <c r="G35" s="41">
        <v>6484623537.9724302</v>
      </c>
      <c r="H35" s="41">
        <v>10390148006.8498</v>
      </c>
      <c r="I35" s="41">
        <v>14078491928.1556</v>
      </c>
      <c r="J35" s="41">
        <v>12997576902.23</v>
      </c>
      <c r="K35" s="41">
        <v>9841412722.5499992</v>
      </c>
      <c r="L35" s="41">
        <v>5977795512.1199999</v>
      </c>
      <c r="M35" s="41">
        <v>8011867431.8999996</v>
      </c>
      <c r="N35" s="41">
        <v>5879793610.6300001</v>
      </c>
      <c r="O35" s="41">
        <v>10729784852.25</v>
      </c>
      <c r="P35" s="41">
        <v>25823914623.790001</v>
      </c>
      <c r="Q35" s="41">
        <v>7326744959.45539</v>
      </c>
      <c r="R35" s="41">
        <v>5160463609.1499996</v>
      </c>
      <c r="S35" s="104"/>
      <c r="T35" s="41">
        <v>162423356680.246</v>
      </c>
      <c r="U35" s="41">
        <v>6839000348.8500004</v>
      </c>
      <c r="V35" s="41"/>
      <c r="W35" s="42">
        <v>6839000348.8500004</v>
      </c>
      <c r="X35" s="41">
        <v>30246182237.079998</v>
      </c>
      <c r="Y35" s="106"/>
      <c r="Z35" s="41">
        <v>30246182237.079998</v>
      </c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1"/>
      <c r="JP35" s="1"/>
      <c r="JQ35" s="1"/>
      <c r="JR35" s="1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/>
      <c r="KO35" s="1"/>
      <c r="KP35" s="1"/>
      <c r="KQ35" s="1"/>
      <c r="KR35" s="1"/>
      <c r="KS35" s="1"/>
      <c r="KT35" s="1"/>
      <c r="KU35" s="1"/>
      <c r="KV35" s="1"/>
      <c r="KW35" s="1"/>
      <c r="KX35" s="1"/>
      <c r="KY35" s="1"/>
      <c r="KZ35" s="1"/>
      <c r="LA35" s="1"/>
      <c r="LB35" s="1"/>
      <c r="LC35" s="1"/>
      <c r="LD35" s="1"/>
      <c r="LE35" s="1"/>
      <c r="LF35" s="1"/>
      <c r="LG35" s="1"/>
      <c r="LH35" s="1"/>
      <c r="LI35" s="1"/>
      <c r="LJ35" s="1"/>
      <c r="LK35" s="1"/>
      <c r="LL35" s="1"/>
      <c r="LM35" s="1"/>
      <c r="LN35" s="1"/>
      <c r="LO35" s="1"/>
      <c r="LP35" s="1"/>
      <c r="LQ35" s="1"/>
      <c r="LR35" s="1"/>
      <c r="LS35" s="1"/>
      <c r="LT35" s="1"/>
      <c r="LU35" s="1"/>
      <c r="LV35" s="1"/>
      <c r="LW35" s="1"/>
      <c r="LX35" s="1"/>
      <c r="LY35" s="1"/>
      <c r="LZ35" s="1"/>
      <c r="MA35" s="1"/>
      <c r="MB35" s="1"/>
      <c r="MC35" s="1"/>
      <c r="MD35" s="1"/>
      <c r="ME35" s="1"/>
      <c r="MF35" s="1"/>
      <c r="MG35" s="1"/>
      <c r="MH35" s="1"/>
      <c r="MI35" s="1"/>
      <c r="MJ35" s="1"/>
      <c r="MK35" s="1"/>
      <c r="ML35" s="1"/>
      <c r="MM35" s="1"/>
      <c r="MN35" s="1"/>
      <c r="MO35" s="1"/>
      <c r="MP35" s="1"/>
      <c r="MQ35" s="1"/>
      <c r="MR35" s="1"/>
      <c r="MS35" s="1"/>
      <c r="MT35" s="1"/>
      <c r="MU35" s="1"/>
      <c r="MV35" s="1"/>
      <c r="MW35" s="1"/>
      <c r="MX35" s="1"/>
      <c r="MY35" s="1"/>
      <c r="MZ35" s="1"/>
      <c r="NA35" s="1"/>
      <c r="NB35" s="1"/>
      <c r="NC35" s="1"/>
      <c r="ND35" s="1"/>
      <c r="NE35" s="1"/>
      <c r="NF35" s="1"/>
      <c r="NG35" s="1"/>
      <c r="NH35" s="1"/>
      <c r="NI35" s="1"/>
      <c r="NJ35" s="1"/>
      <c r="NK35" s="1"/>
      <c r="NL35" s="1"/>
      <c r="NM35" s="1"/>
      <c r="NN35" s="1"/>
      <c r="NO35" s="1"/>
      <c r="NP35" s="1"/>
      <c r="NQ35" s="1"/>
      <c r="NR35" s="1"/>
      <c r="NS35" s="1"/>
      <c r="NT35" s="1"/>
      <c r="NU35" s="1"/>
      <c r="NV35" s="1"/>
      <c r="NW35" s="1"/>
      <c r="NX35" s="1"/>
      <c r="NY35" s="1"/>
      <c r="NZ35" s="1"/>
      <c r="OA35" s="1"/>
      <c r="OB35" s="1"/>
      <c r="OC35" s="1"/>
      <c r="OD35" s="1"/>
      <c r="OE35" s="1"/>
      <c r="OF35" s="1"/>
      <c r="OG35" s="1"/>
      <c r="OH35" s="1"/>
      <c r="OI35" s="1"/>
      <c r="OJ35" s="1"/>
      <c r="OK35" s="1"/>
      <c r="OL35" s="1"/>
      <c r="OM35" s="1"/>
      <c r="ON35" s="1"/>
      <c r="OO35" s="1"/>
      <c r="OP35" s="1"/>
      <c r="OQ35" s="1"/>
      <c r="OR35" s="1"/>
      <c r="OS35" s="1"/>
      <c r="OT35" s="1"/>
      <c r="OU35" s="1"/>
      <c r="OV35" s="1"/>
      <c r="OW35" s="1"/>
      <c r="OX35" s="1"/>
      <c r="OY35" s="1"/>
      <c r="OZ35" s="1"/>
      <c r="PA35" s="1"/>
      <c r="PB35" s="1"/>
      <c r="PC35" s="1"/>
      <c r="PD35" s="1"/>
      <c r="PE35" s="1"/>
      <c r="PF35" s="1"/>
      <c r="PG35" s="1"/>
      <c r="PH35" s="1"/>
      <c r="PI35" s="1"/>
      <c r="PJ35" s="1"/>
      <c r="PK35" s="1"/>
      <c r="PL35" s="1"/>
      <c r="PM35" s="1"/>
      <c r="PN35" s="1"/>
      <c r="PO35" s="1"/>
      <c r="PP35" s="1"/>
      <c r="PQ35" s="1"/>
      <c r="PR35" s="1"/>
      <c r="PS35" s="1"/>
      <c r="PT35" s="1"/>
      <c r="PU35" s="1"/>
      <c r="PV35" s="1"/>
      <c r="PW35" s="1"/>
      <c r="PX35" s="1"/>
      <c r="PY35" s="1"/>
      <c r="PZ35" s="1"/>
      <c r="QA35" s="1"/>
      <c r="QB35" s="1"/>
      <c r="QC35" s="1"/>
      <c r="QD35" s="1"/>
      <c r="QE35" s="1"/>
      <c r="QF35" s="1"/>
      <c r="QG35" s="1"/>
      <c r="QH35" s="1"/>
      <c r="QI35" s="1"/>
      <c r="QJ35" s="1"/>
      <c r="QK35" s="1"/>
      <c r="QL35" s="1"/>
      <c r="QM35" s="1"/>
      <c r="QN35" s="1"/>
      <c r="QO35" s="1"/>
      <c r="QP35" s="1"/>
      <c r="QQ35" s="1"/>
      <c r="QR35" s="1"/>
      <c r="QS35" s="1"/>
      <c r="QT35" s="1"/>
      <c r="QU35" s="1"/>
      <c r="QV35" s="1"/>
      <c r="QW35" s="1"/>
      <c r="QX35" s="1"/>
      <c r="QY35" s="1"/>
      <c r="QZ35" s="1"/>
      <c r="RA35" s="1"/>
      <c r="RB35" s="1"/>
      <c r="RC35" s="1"/>
      <c r="RD35" s="1"/>
      <c r="RE35" s="1"/>
      <c r="RF35" s="1"/>
      <c r="RG35" s="1"/>
      <c r="RH35" s="1"/>
      <c r="RI35" s="1"/>
      <c r="RJ35" s="1"/>
      <c r="RK35" s="1"/>
      <c r="RL35" s="1"/>
      <c r="RM35" s="1"/>
      <c r="RN35" s="1"/>
      <c r="RO35" s="1"/>
      <c r="RP35" s="1"/>
      <c r="RQ35" s="1"/>
      <c r="RR35" s="1"/>
      <c r="RS35" s="1"/>
      <c r="RT35" s="1"/>
      <c r="RU35" s="1"/>
      <c r="RV35" s="1"/>
      <c r="RW35" s="1"/>
      <c r="RX35" s="1"/>
      <c r="RY35" s="1"/>
      <c r="RZ35" s="1"/>
      <c r="SA35" s="1"/>
      <c r="SB35" s="1"/>
      <c r="SC35" s="1"/>
      <c r="SD35" s="1"/>
      <c r="SE35" s="1"/>
      <c r="SF35" s="1"/>
      <c r="SG35" s="1"/>
      <c r="SH35" s="1"/>
      <c r="SI35" s="1"/>
      <c r="SJ35" s="1"/>
      <c r="SK35" s="1"/>
      <c r="SL35" s="1"/>
      <c r="SM35" s="1"/>
      <c r="SN35" s="1"/>
      <c r="SO35" s="1"/>
      <c r="SP35" s="1"/>
      <c r="SQ35" s="1"/>
      <c r="SR35" s="1"/>
      <c r="SS35" s="1"/>
      <c r="ST35" s="1"/>
      <c r="SU35" s="1"/>
      <c r="SV35" s="1"/>
      <c r="SW35" s="1"/>
      <c r="SX35" s="1"/>
      <c r="SY35" s="1"/>
      <c r="SZ35" s="1"/>
      <c r="TA35" s="1"/>
      <c r="TB35" s="1"/>
      <c r="TC35" s="1"/>
      <c r="TD35" s="1"/>
      <c r="TE35" s="1"/>
      <c r="TF35" s="1"/>
      <c r="TG35" s="1"/>
      <c r="TH35" s="1"/>
      <c r="TI35" s="1"/>
      <c r="TJ35" s="1"/>
      <c r="TK35" s="1"/>
      <c r="TL35" s="1"/>
      <c r="TM35" s="1"/>
      <c r="TN35" s="1"/>
      <c r="TO35" s="1"/>
      <c r="TP35" s="1"/>
      <c r="TQ35" s="1"/>
      <c r="TR35" s="1"/>
      <c r="TS35" s="1"/>
      <c r="TT35" s="1"/>
      <c r="TU35" s="1"/>
      <c r="TV35" s="1"/>
      <c r="TW35" s="1"/>
      <c r="TX35" s="1"/>
      <c r="TY35" s="1"/>
      <c r="TZ35" s="1"/>
      <c r="UA35" s="1"/>
      <c r="UB35" s="1"/>
      <c r="UC35" s="1"/>
      <c r="UD35" s="1"/>
      <c r="UE35" s="1"/>
      <c r="UF35" s="1"/>
      <c r="UG35" s="1"/>
      <c r="UH35" s="1"/>
      <c r="UI35" s="1"/>
      <c r="UJ35" s="1"/>
      <c r="UK35" s="1"/>
      <c r="UL35" s="1"/>
      <c r="UM35" s="1"/>
      <c r="UN35" s="1"/>
      <c r="UO35" s="1"/>
      <c r="UP35" s="1"/>
      <c r="UQ35" s="1"/>
      <c r="UR35" s="1"/>
      <c r="US35" s="1"/>
      <c r="UT35" s="1"/>
      <c r="UU35" s="1"/>
      <c r="UV35" s="1"/>
      <c r="UW35" s="1"/>
      <c r="UX35" s="1"/>
      <c r="UY35" s="1"/>
      <c r="UZ35" s="1"/>
      <c r="VA35" s="1"/>
      <c r="VB35" s="1"/>
      <c r="VC35" s="1"/>
      <c r="VD35" s="1"/>
      <c r="VE35" s="1"/>
      <c r="VF35" s="1"/>
      <c r="VG35" s="1"/>
      <c r="VH35" s="1"/>
      <c r="VI35" s="1"/>
      <c r="VJ35" s="1"/>
      <c r="VK35" s="1"/>
      <c r="VL35" s="1"/>
      <c r="VM35" s="1"/>
      <c r="VN35" s="1"/>
      <c r="VO35" s="1"/>
      <c r="VP35" s="1"/>
      <c r="VQ35" s="1"/>
      <c r="VR35" s="1"/>
      <c r="VS35" s="1"/>
      <c r="VT35" s="1"/>
      <c r="VU35" s="1"/>
      <c r="VV35" s="1"/>
      <c r="VW35" s="1"/>
      <c r="VX35" s="1"/>
      <c r="VY35" s="1"/>
      <c r="VZ35" s="1"/>
      <c r="WA35" s="1"/>
      <c r="WB35" s="1"/>
      <c r="WC35" s="1"/>
      <c r="WD35" s="1"/>
      <c r="WE35" s="1"/>
      <c r="WF35" s="1"/>
      <c r="WG35" s="1"/>
      <c r="WH35" s="1"/>
      <c r="WI35" s="1"/>
      <c r="WJ35" s="1"/>
      <c r="WK35" s="1"/>
      <c r="WL35" s="1"/>
      <c r="WM35" s="1"/>
      <c r="WN35" s="1"/>
      <c r="WO35" s="1"/>
      <c r="WP35" s="1"/>
      <c r="WQ35" s="1"/>
      <c r="WR35" s="1"/>
      <c r="WS35" s="1"/>
      <c r="WT35" s="1"/>
      <c r="WU35" s="1"/>
      <c r="WV35" s="1"/>
      <c r="WW35" s="1"/>
      <c r="WX35" s="1"/>
      <c r="WY35" s="1"/>
      <c r="WZ35" s="1"/>
      <c r="XA35" s="1"/>
      <c r="XB35" s="1"/>
      <c r="XC35" s="1"/>
      <c r="XD35" s="1"/>
      <c r="XE35" s="1"/>
      <c r="XF35" s="1"/>
      <c r="XG35" s="1"/>
      <c r="XH35" s="1"/>
      <c r="XI35" s="1"/>
      <c r="XJ35" s="1"/>
      <c r="XK35" s="1"/>
      <c r="XL35" s="1"/>
      <c r="XM35" s="1"/>
      <c r="XN35" s="1"/>
      <c r="XO35" s="1"/>
      <c r="XP35" s="1"/>
      <c r="XQ35" s="1"/>
      <c r="XR35" s="1"/>
      <c r="XS35" s="1"/>
      <c r="XT35" s="1"/>
      <c r="XU35" s="1"/>
      <c r="XV35" s="1"/>
      <c r="XW35" s="1"/>
      <c r="XX35" s="1"/>
      <c r="XY35" s="1"/>
      <c r="XZ35" s="1"/>
      <c r="YA35" s="1"/>
      <c r="YB35" s="1"/>
      <c r="YC35" s="1"/>
      <c r="YD35" s="1"/>
      <c r="YE35" s="1"/>
      <c r="YF35" s="1"/>
      <c r="YG35" s="1"/>
      <c r="YH35" s="1"/>
      <c r="YI35" s="1"/>
      <c r="YJ35" s="1"/>
      <c r="YK35" s="1"/>
      <c r="YL35" s="1"/>
      <c r="YM35" s="1"/>
      <c r="YN35" s="1"/>
      <c r="YO35" s="1"/>
      <c r="YP35" s="1"/>
      <c r="YQ35" s="1"/>
      <c r="YR35" s="1"/>
      <c r="YS35" s="1"/>
      <c r="YT35" s="1"/>
      <c r="YU35" s="1"/>
      <c r="YV35" s="1"/>
      <c r="YW35" s="1"/>
      <c r="YX35" s="1"/>
      <c r="YY35" s="1"/>
      <c r="YZ35" s="1"/>
      <c r="ZA35" s="1"/>
      <c r="ZB35" s="1"/>
      <c r="ZC35" s="1"/>
      <c r="ZD35" s="1"/>
      <c r="ZE35" s="1"/>
      <c r="ZF35" s="1"/>
      <c r="ZG35" s="1"/>
      <c r="ZH35" s="1"/>
      <c r="ZI35" s="1"/>
      <c r="ZJ35" s="1"/>
      <c r="ZK35" s="1"/>
      <c r="ZL35" s="1"/>
      <c r="ZM35" s="1"/>
      <c r="ZN35" s="1"/>
      <c r="ZO35" s="1"/>
      <c r="ZP35" s="1"/>
      <c r="ZQ35" s="1"/>
      <c r="ZR35" s="1"/>
      <c r="ZS35" s="1"/>
      <c r="ZT35" s="1"/>
      <c r="ZU35" s="1"/>
      <c r="ZV35" s="1"/>
      <c r="ZW35" s="1"/>
      <c r="ZX35" s="1"/>
      <c r="ZY35" s="1"/>
      <c r="ZZ35" s="1"/>
      <c r="AAA35" s="1"/>
      <c r="AAB35" s="1"/>
      <c r="AAC35" s="1"/>
      <c r="AAD35" s="1"/>
      <c r="AAE35" s="1"/>
      <c r="AAF35" s="1"/>
      <c r="AAG35" s="1"/>
      <c r="AAH35" s="1"/>
      <c r="AAI35" s="1"/>
      <c r="AAJ35" s="1"/>
      <c r="AAK35" s="1"/>
      <c r="AAL35" s="1"/>
      <c r="AAM35" s="1"/>
      <c r="AAN35" s="1"/>
      <c r="AAO35" s="1"/>
      <c r="AAP35" s="1"/>
      <c r="AAQ35" s="1"/>
      <c r="AAR35" s="1"/>
      <c r="AAS35" s="1"/>
      <c r="AAT35" s="1"/>
      <c r="AAU35" s="1"/>
      <c r="AAV35" s="1"/>
      <c r="AAW35" s="1"/>
      <c r="AAX35" s="1"/>
      <c r="AAY35" s="1"/>
      <c r="AAZ35" s="1"/>
      <c r="ABA35" s="1"/>
      <c r="ABB35" s="1"/>
      <c r="ABC35" s="1"/>
      <c r="ABD35" s="1"/>
      <c r="ABE35" s="1"/>
      <c r="ABF35" s="1"/>
      <c r="ABG35" s="1"/>
      <c r="ABH35" s="1"/>
      <c r="ABI35" s="1"/>
      <c r="ABJ35" s="1"/>
      <c r="ABK35" s="1"/>
      <c r="ABL35" s="1"/>
      <c r="ABM35" s="1"/>
      <c r="ABN35" s="1"/>
      <c r="ABO35" s="1"/>
      <c r="ABP35" s="1"/>
      <c r="ABQ35" s="1"/>
      <c r="ABR35" s="1"/>
      <c r="ABS35" s="1"/>
      <c r="ABT35" s="1"/>
      <c r="ABU35" s="1"/>
      <c r="ABV35" s="1"/>
      <c r="ABW35" s="1"/>
      <c r="ABX35" s="1"/>
      <c r="ABY35" s="1"/>
      <c r="ABZ35" s="1"/>
      <c r="ACA35" s="1"/>
      <c r="ACB35" s="1"/>
      <c r="ACC35" s="1"/>
      <c r="ACD35" s="1"/>
      <c r="ACE35" s="1"/>
      <c r="ACF35" s="1"/>
      <c r="ACG35" s="1"/>
      <c r="ACH35" s="1"/>
      <c r="ACI35" s="1"/>
      <c r="ACJ35" s="1"/>
      <c r="ACK35" s="1"/>
      <c r="ACL35" s="1"/>
      <c r="ACM35" s="1"/>
      <c r="ACN35" s="1"/>
      <c r="ACO35" s="1"/>
      <c r="ACP35" s="1"/>
      <c r="ACQ35" s="1"/>
      <c r="ACR35" s="1"/>
      <c r="ACS35" s="1"/>
      <c r="ACT35" s="1"/>
      <c r="ACU35" s="1"/>
      <c r="ACV35" s="1"/>
      <c r="ACW35" s="1"/>
      <c r="ACX35" s="1"/>
      <c r="ACY35" s="1"/>
      <c r="ACZ35" s="1"/>
      <c r="ADA35" s="1"/>
      <c r="ADB35" s="1"/>
      <c r="ADC35" s="1"/>
      <c r="ADD35" s="1"/>
      <c r="ADE35" s="1"/>
      <c r="ADF35" s="1"/>
      <c r="ADG35" s="1"/>
      <c r="ADH35" s="1"/>
      <c r="ADI35" s="1"/>
      <c r="ADJ35" s="1"/>
      <c r="ADK35" s="1"/>
      <c r="ADL35" s="1"/>
      <c r="ADM35" s="1"/>
      <c r="ADN35" s="1"/>
      <c r="ADO35" s="1"/>
      <c r="ADP35" s="1"/>
      <c r="ADQ35" s="1"/>
      <c r="ADR35" s="1"/>
      <c r="ADS35" s="1"/>
      <c r="ADT35" s="1"/>
      <c r="ADU35" s="1"/>
      <c r="ADV35" s="1"/>
      <c r="ADW35" s="1"/>
      <c r="ADX35" s="1"/>
      <c r="ADY35" s="1"/>
      <c r="ADZ35" s="1"/>
      <c r="AEA35" s="1"/>
      <c r="AEB35" s="1"/>
      <c r="AEC35" s="1"/>
      <c r="AED35" s="1"/>
      <c r="AEE35" s="1"/>
      <c r="AEF35" s="1"/>
      <c r="AEG35" s="1"/>
      <c r="AEH35" s="1"/>
      <c r="AEI35" s="1"/>
      <c r="AEJ35" s="1"/>
      <c r="AEK35" s="1"/>
      <c r="AEL35" s="1"/>
      <c r="AEM35" s="1"/>
      <c r="AEN35" s="1"/>
      <c r="AEO35" s="1"/>
      <c r="AEP35" s="1"/>
      <c r="AEQ35" s="1"/>
      <c r="AER35" s="1"/>
      <c r="AES35" s="1"/>
      <c r="AET35" s="1"/>
      <c r="AEU35" s="1"/>
      <c r="AEV35" s="1"/>
      <c r="AEW35" s="1"/>
      <c r="AEX35" s="1"/>
      <c r="AEY35" s="1"/>
      <c r="AEZ35" s="1"/>
      <c r="AFA35" s="1"/>
      <c r="AFB35" s="1"/>
      <c r="AFC35" s="1"/>
      <c r="AFD35" s="1"/>
      <c r="AFE35" s="1"/>
      <c r="AFF35" s="1"/>
      <c r="AFG35" s="1"/>
      <c r="AFH35" s="1"/>
      <c r="AFI35" s="1"/>
      <c r="AFJ35" s="1"/>
      <c r="AFK35" s="1"/>
      <c r="AFL35" s="1"/>
      <c r="AFM35" s="1"/>
      <c r="AFN35" s="1"/>
      <c r="AFO35" s="1"/>
      <c r="AFP35" s="1"/>
      <c r="AFQ35" s="1"/>
      <c r="AFR35" s="1"/>
      <c r="AFS35" s="1"/>
      <c r="AFT35" s="1"/>
      <c r="AFU35" s="1"/>
      <c r="AFV35" s="1"/>
      <c r="AFW35" s="1"/>
      <c r="AFX35" s="1"/>
      <c r="AFY35" s="1"/>
      <c r="AFZ35" s="1"/>
      <c r="AGA35" s="1"/>
      <c r="AGB35" s="1"/>
      <c r="AGC35" s="1"/>
      <c r="AGD35" s="1"/>
      <c r="AGE35" s="1"/>
      <c r="AGF35" s="1"/>
      <c r="AGG35" s="1"/>
      <c r="AGH35" s="1"/>
      <c r="AGI35" s="1"/>
      <c r="AGJ35" s="1"/>
      <c r="AGK35" s="1"/>
      <c r="AGL35" s="1"/>
      <c r="AGM35" s="1"/>
      <c r="AGN35" s="1"/>
      <c r="AGO35" s="1"/>
      <c r="AGP35" s="1"/>
      <c r="AGQ35" s="1"/>
      <c r="AGR35" s="1"/>
      <c r="AGS35" s="1"/>
      <c r="AGT35" s="1"/>
      <c r="AGU35" s="1"/>
      <c r="AGV35" s="1"/>
      <c r="AGW35" s="1"/>
      <c r="AGX35" s="1"/>
      <c r="AGY35" s="1"/>
      <c r="AGZ35" s="1"/>
      <c r="AHA35" s="1"/>
      <c r="AHB35" s="1"/>
      <c r="AHC35" s="1"/>
      <c r="AHD35" s="1"/>
      <c r="AHE35" s="1"/>
      <c r="AHF35" s="1"/>
      <c r="AHG35" s="1"/>
      <c r="AHH35" s="1"/>
      <c r="AHI35" s="1"/>
      <c r="AHJ35" s="1"/>
      <c r="AHK35" s="1"/>
      <c r="AHL35" s="1"/>
      <c r="AHM35" s="1"/>
      <c r="AHN35" s="1"/>
      <c r="AHO35" s="1"/>
      <c r="AHP35" s="1"/>
      <c r="AHQ35" s="1"/>
      <c r="AHR35" s="1"/>
      <c r="AHS35" s="1"/>
      <c r="AHT35" s="1"/>
      <c r="AHU35" s="1"/>
      <c r="AHV35" s="1"/>
      <c r="AHW35" s="1"/>
      <c r="AHX35" s="1"/>
      <c r="AHY35" s="1"/>
      <c r="AHZ35" s="1"/>
      <c r="AIA35" s="1"/>
      <c r="AIB35" s="1"/>
      <c r="AIC35" s="1"/>
      <c r="AID35" s="1"/>
      <c r="AIE35" s="1"/>
      <c r="AIF35" s="1"/>
      <c r="AIG35" s="1"/>
      <c r="AIH35" s="1"/>
      <c r="AII35" s="1"/>
      <c r="AIJ35" s="1"/>
      <c r="AIK35" s="1"/>
      <c r="AIL35" s="1"/>
      <c r="AIM35" s="1"/>
      <c r="AIN35" s="1"/>
      <c r="AIO35" s="1"/>
      <c r="AIP35" s="1"/>
      <c r="AIQ35" s="1"/>
      <c r="AIR35" s="1"/>
      <c r="AIS35" s="1"/>
      <c r="AIT35" s="1"/>
      <c r="AIU35" s="1"/>
      <c r="AIV35" s="1"/>
      <c r="AIW35" s="1"/>
      <c r="AIX35" s="1"/>
      <c r="AIY35" s="1"/>
      <c r="AIZ35" s="1"/>
      <c r="AJA35" s="1"/>
      <c r="AJB35" s="1"/>
      <c r="AJC35" s="1"/>
      <c r="AJD35" s="1"/>
      <c r="AJE35" s="1"/>
      <c r="AJF35" s="1"/>
      <c r="AJG35" s="1"/>
      <c r="AJH35" s="1"/>
      <c r="AJI35" s="1"/>
      <c r="AJJ35" s="1"/>
      <c r="AJK35" s="1"/>
      <c r="AJL35" s="1"/>
      <c r="AJM35" s="1"/>
      <c r="AJN35" s="1"/>
      <c r="AJO35" s="1"/>
      <c r="AJP35" s="1"/>
      <c r="AJQ35" s="1"/>
      <c r="AJR35" s="1"/>
      <c r="AJS35" s="1"/>
      <c r="AJT35" s="1"/>
      <c r="AJU35" s="1"/>
      <c r="AJV35" s="1"/>
      <c r="AJW35" s="1"/>
      <c r="AJX35" s="1"/>
      <c r="AJY35" s="1"/>
      <c r="AJZ35" s="1"/>
      <c r="AKA35" s="1"/>
      <c r="AKB35" s="1"/>
      <c r="AKC35" s="1"/>
      <c r="AKD35" s="1"/>
      <c r="AKE35" s="1"/>
      <c r="AKF35" s="1"/>
      <c r="AKG35" s="1"/>
      <c r="AKH35" s="1"/>
      <c r="AKI35" s="1"/>
      <c r="AKJ35" s="1"/>
      <c r="AKK35" s="1"/>
      <c r="AKL35" s="1"/>
      <c r="AKM35" s="1"/>
      <c r="AKN35" s="1"/>
      <c r="AKO35" s="1"/>
      <c r="AKP35" s="1"/>
      <c r="AKQ35" s="1"/>
      <c r="AKR35" s="1"/>
      <c r="AKS35" s="1"/>
      <c r="AKT35" s="1"/>
      <c r="AKU35" s="1"/>
      <c r="AKV35" s="1"/>
      <c r="AKW35" s="1"/>
      <c r="AKX35" s="1"/>
      <c r="AKY35" s="1"/>
      <c r="AKZ35" s="1"/>
      <c r="ALA35" s="1"/>
      <c r="ALB35" s="1"/>
      <c r="ALC35" s="1"/>
      <c r="ALD35" s="1"/>
      <c r="ALE35" s="1"/>
      <c r="ALF35" s="1"/>
      <c r="ALG35" s="1"/>
      <c r="ALH35" s="1"/>
      <c r="ALI35" s="1"/>
      <c r="ALJ35" s="1"/>
      <c r="ALK35" s="1"/>
      <c r="ALL35" s="1"/>
      <c r="ALM35" s="1"/>
      <c r="ALN35" s="1"/>
      <c r="ALO35" s="1"/>
      <c r="ALP35" s="1"/>
      <c r="ALQ35" s="1"/>
      <c r="ALR35" s="1"/>
      <c r="ALS35" s="1"/>
      <c r="ALT35" s="1"/>
    </row>
    <row r="36" spans="1:1008" ht="22.5" x14ac:dyDescent="0.25">
      <c r="A36" s="102"/>
      <c r="B36" s="5" t="s">
        <v>35</v>
      </c>
      <c r="C36" s="43">
        <v>425422642124.69397</v>
      </c>
      <c r="D36" s="43">
        <v>9835984888.9788799</v>
      </c>
      <c r="E36" s="43">
        <v>34038075088.664001</v>
      </c>
      <c r="F36" s="43">
        <v>46438579523.220001</v>
      </c>
      <c r="G36" s="43">
        <v>10503773743.179399</v>
      </c>
      <c r="H36" s="43">
        <v>28924736875.505299</v>
      </c>
      <c r="I36" s="43">
        <v>37046870910.735603</v>
      </c>
      <c r="J36" s="43">
        <v>28797929215.990002</v>
      </c>
      <c r="K36" s="43">
        <v>21621067806.363602</v>
      </c>
      <c r="L36" s="43">
        <v>7611446391.7600002</v>
      </c>
      <c r="M36" s="43">
        <v>16381002302.25</v>
      </c>
      <c r="N36" s="43">
        <v>7055546646.1199999</v>
      </c>
      <c r="O36" s="43">
        <v>30457015048.800598</v>
      </c>
      <c r="P36" s="43">
        <v>58983901826.543198</v>
      </c>
      <c r="Q36" s="43">
        <v>15083928165.136999</v>
      </c>
      <c r="R36" s="43">
        <v>5478874663.8864002</v>
      </c>
      <c r="S36" s="104"/>
      <c r="T36" s="43">
        <v>358258733097.13397</v>
      </c>
      <c r="U36" s="43">
        <v>9319384066.3199997</v>
      </c>
      <c r="V36" s="43"/>
      <c r="W36" s="43">
        <v>9319384066.3199997</v>
      </c>
      <c r="X36" s="43">
        <v>57844524961.240005</v>
      </c>
      <c r="Y36" s="106"/>
      <c r="Z36" s="43">
        <v>57844524961.240005</v>
      </c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"/>
      <c r="NI36" s="1"/>
      <c r="NJ36" s="1"/>
      <c r="NK36" s="1"/>
      <c r="NL36" s="1"/>
      <c r="NM36" s="1"/>
      <c r="NN36" s="1"/>
      <c r="NO36" s="1"/>
      <c r="NP36" s="1"/>
      <c r="NQ36" s="1"/>
      <c r="NR36" s="1"/>
      <c r="NS36" s="1"/>
      <c r="NT36" s="1"/>
      <c r="NU36" s="1"/>
      <c r="NV36" s="1"/>
      <c r="NW36" s="1"/>
      <c r="NX36" s="1"/>
      <c r="NY36" s="1"/>
      <c r="NZ36" s="1"/>
      <c r="OA36" s="1"/>
      <c r="OB36" s="1"/>
      <c r="OC36" s="1"/>
      <c r="OD36" s="1"/>
      <c r="OE36" s="1"/>
      <c r="OF36" s="1"/>
      <c r="OG36" s="1"/>
      <c r="OH36" s="1"/>
      <c r="OI36" s="1"/>
      <c r="OJ36" s="1"/>
      <c r="OK36" s="1"/>
      <c r="OL36" s="1"/>
      <c r="OM36" s="1"/>
      <c r="ON36" s="1"/>
      <c r="OO36" s="1"/>
      <c r="OP36" s="1"/>
      <c r="OQ36" s="1"/>
      <c r="OR36" s="1"/>
      <c r="OS36" s="1"/>
      <c r="OT36" s="1"/>
      <c r="OU36" s="1"/>
      <c r="OV36" s="1"/>
      <c r="OW36" s="1"/>
      <c r="OX36" s="1"/>
      <c r="OY36" s="1"/>
      <c r="OZ36" s="1"/>
      <c r="PA36" s="1"/>
      <c r="PB36" s="1"/>
      <c r="PC36" s="1"/>
      <c r="PD36" s="1"/>
      <c r="PE36" s="1"/>
      <c r="PF36" s="1"/>
      <c r="PG36" s="1"/>
      <c r="PH36" s="1"/>
      <c r="PI36" s="1"/>
      <c r="PJ36" s="1"/>
      <c r="PK36" s="1"/>
      <c r="PL36" s="1"/>
      <c r="PM36" s="1"/>
      <c r="PN36" s="1"/>
      <c r="PO36" s="1"/>
      <c r="PP36" s="1"/>
      <c r="PQ36" s="1"/>
      <c r="PR36" s="1"/>
      <c r="PS36" s="1"/>
      <c r="PT36" s="1"/>
      <c r="PU36" s="1"/>
      <c r="PV36" s="1"/>
      <c r="PW36" s="1"/>
      <c r="PX36" s="1"/>
      <c r="PY36" s="1"/>
      <c r="PZ36" s="1"/>
      <c r="QA36" s="1"/>
      <c r="QB36" s="1"/>
      <c r="QC36" s="1"/>
      <c r="QD36" s="1"/>
      <c r="QE36" s="1"/>
      <c r="QF36" s="1"/>
      <c r="QG36" s="1"/>
      <c r="QH36" s="1"/>
      <c r="QI36" s="1"/>
      <c r="QJ36" s="1"/>
      <c r="QK36" s="1"/>
      <c r="QL36" s="1"/>
      <c r="QM36" s="1"/>
      <c r="QN36" s="1"/>
      <c r="QO36" s="1"/>
      <c r="QP36" s="1"/>
      <c r="QQ36" s="1"/>
      <c r="QR36" s="1"/>
      <c r="QS36" s="1"/>
      <c r="QT36" s="1"/>
      <c r="QU36" s="1"/>
      <c r="QV36" s="1"/>
      <c r="QW36" s="1"/>
      <c r="QX36" s="1"/>
      <c r="QY36" s="1"/>
      <c r="QZ36" s="1"/>
      <c r="RA36" s="1"/>
      <c r="RB36" s="1"/>
      <c r="RC36" s="1"/>
      <c r="RD36" s="1"/>
      <c r="RE36" s="1"/>
      <c r="RF36" s="1"/>
      <c r="RG36" s="1"/>
      <c r="RH36" s="1"/>
      <c r="RI36" s="1"/>
      <c r="RJ36" s="1"/>
      <c r="RK36" s="1"/>
      <c r="RL36" s="1"/>
      <c r="RM36" s="1"/>
      <c r="RN36" s="1"/>
      <c r="RO36" s="1"/>
      <c r="RP36" s="1"/>
      <c r="RQ36" s="1"/>
      <c r="RR36" s="1"/>
      <c r="RS36" s="1"/>
      <c r="RT36" s="1"/>
      <c r="RU36" s="1"/>
      <c r="RV36" s="1"/>
      <c r="RW36" s="1"/>
      <c r="RX36" s="1"/>
      <c r="RY36" s="1"/>
      <c r="RZ36" s="1"/>
      <c r="SA36" s="1"/>
      <c r="SB36" s="1"/>
      <c r="SC36" s="1"/>
      <c r="SD36" s="1"/>
      <c r="SE36" s="1"/>
      <c r="SF36" s="1"/>
      <c r="SG36" s="1"/>
      <c r="SH36" s="1"/>
      <c r="SI36" s="1"/>
      <c r="SJ36" s="1"/>
      <c r="SK36" s="1"/>
      <c r="SL36" s="1"/>
      <c r="SM36" s="1"/>
      <c r="SN36" s="1"/>
      <c r="SO36" s="1"/>
      <c r="SP36" s="1"/>
      <c r="SQ36" s="1"/>
      <c r="SR36" s="1"/>
      <c r="SS36" s="1"/>
      <c r="ST36" s="1"/>
      <c r="SU36" s="1"/>
      <c r="SV36" s="1"/>
      <c r="SW36" s="1"/>
      <c r="SX36" s="1"/>
      <c r="SY36" s="1"/>
      <c r="SZ36" s="1"/>
      <c r="TA36" s="1"/>
      <c r="TB36" s="1"/>
      <c r="TC36" s="1"/>
      <c r="TD36" s="1"/>
      <c r="TE36" s="1"/>
      <c r="TF36" s="1"/>
      <c r="TG36" s="1"/>
      <c r="TH36" s="1"/>
      <c r="TI36" s="1"/>
      <c r="TJ36" s="1"/>
      <c r="TK36" s="1"/>
      <c r="TL36" s="1"/>
      <c r="TM36" s="1"/>
      <c r="TN36" s="1"/>
      <c r="TO36" s="1"/>
      <c r="TP36" s="1"/>
      <c r="TQ36" s="1"/>
      <c r="TR36" s="1"/>
      <c r="TS36" s="1"/>
      <c r="TT36" s="1"/>
      <c r="TU36" s="1"/>
      <c r="TV36" s="1"/>
      <c r="TW36" s="1"/>
      <c r="TX36" s="1"/>
      <c r="TY36" s="1"/>
      <c r="TZ36" s="1"/>
      <c r="UA36" s="1"/>
      <c r="UB36" s="1"/>
      <c r="UC36" s="1"/>
      <c r="UD36" s="1"/>
      <c r="UE36" s="1"/>
      <c r="UF36" s="1"/>
      <c r="UG36" s="1"/>
      <c r="UH36" s="1"/>
      <c r="UI36" s="1"/>
      <c r="UJ36" s="1"/>
      <c r="UK36" s="1"/>
      <c r="UL36" s="1"/>
      <c r="UM36" s="1"/>
      <c r="UN36" s="1"/>
      <c r="UO36" s="1"/>
      <c r="UP36" s="1"/>
      <c r="UQ36" s="1"/>
      <c r="UR36" s="1"/>
      <c r="US36" s="1"/>
      <c r="UT36" s="1"/>
      <c r="UU36" s="1"/>
      <c r="UV36" s="1"/>
      <c r="UW36" s="1"/>
      <c r="UX36" s="1"/>
      <c r="UY36" s="1"/>
      <c r="UZ36" s="1"/>
      <c r="VA36" s="1"/>
      <c r="VB36" s="1"/>
      <c r="VC36" s="1"/>
      <c r="VD36" s="1"/>
      <c r="VE36" s="1"/>
      <c r="VF36" s="1"/>
      <c r="VG36" s="1"/>
      <c r="VH36" s="1"/>
      <c r="VI36" s="1"/>
      <c r="VJ36" s="1"/>
      <c r="VK36" s="1"/>
      <c r="VL36" s="1"/>
      <c r="VM36" s="1"/>
      <c r="VN36" s="1"/>
      <c r="VO36" s="1"/>
      <c r="VP36" s="1"/>
      <c r="VQ36" s="1"/>
      <c r="VR36" s="1"/>
      <c r="VS36" s="1"/>
      <c r="VT36" s="1"/>
      <c r="VU36" s="1"/>
      <c r="VV36" s="1"/>
      <c r="VW36" s="1"/>
      <c r="VX36" s="1"/>
      <c r="VY36" s="1"/>
      <c r="VZ36" s="1"/>
      <c r="WA36" s="1"/>
      <c r="WB36" s="1"/>
      <c r="WC36" s="1"/>
      <c r="WD36" s="1"/>
      <c r="WE36" s="1"/>
      <c r="WF36" s="1"/>
      <c r="WG36" s="1"/>
      <c r="WH36" s="1"/>
      <c r="WI36" s="1"/>
      <c r="WJ36" s="1"/>
      <c r="WK36" s="1"/>
      <c r="WL36" s="1"/>
      <c r="WM36" s="1"/>
      <c r="WN36" s="1"/>
      <c r="WO36" s="1"/>
      <c r="WP36" s="1"/>
      <c r="WQ36" s="1"/>
      <c r="WR36" s="1"/>
      <c r="WS36" s="1"/>
      <c r="WT36" s="1"/>
      <c r="WU36" s="1"/>
      <c r="WV36" s="1"/>
      <c r="WW36" s="1"/>
      <c r="WX36" s="1"/>
      <c r="WY36" s="1"/>
      <c r="WZ36" s="1"/>
      <c r="XA36" s="1"/>
      <c r="XB36" s="1"/>
      <c r="XC36" s="1"/>
      <c r="XD36" s="1"/>
      <c r="XE36" s="1"/>
      <c r="XF36" s="1"/>
      <c r="XG36" s="1"/>
      <c r="XH36" s="1"/>
      <c r="XI36" s="1"/>
      <c r="XJ36" s="1"/>
      <c r="XK36" s="1"/>
      <c r="XL36" s="1"/>
      <c r="XM36" s="1"/>
      <c r="XN36" s="1"/>
      <c r="XO36" s="1"/>
      <c r="XP36" s="1"/>
      <c r="XQ36" s="1"/>
      <c r="XR36" s="1"/>
      <c r="XS36" s="1"/>
      <c r="XT36" s="1"/>
      <c r="XU36" s="1"/>
      <c r="XV36" s="1"/>
      <c r="XW36" s="1"/>
      <c r="XX36" s="1"/>
      <c r="XY36" s="1"/>
      <c r="XZ36" s="1"/>
      <c r="YA36" s="1"/>
      <c r="YB36" s="1"/>
      <c r="YC36" s="1"/>
      <c r="YD36" s="1"/>
      <c r="YE36" s="1"/>
      <c r="YF36" s="1"/>
      <c r="YG36" s="1"/>
      <c r="YH36" s="1"/>
      <c r="YI36" s="1"/>
      <c r="YJ36" s="1"/>
      <c r="YK36" s="1"/>
      <c r="YL36" s="1"/>
      <c r="YM36" s="1"/>
      <c r="YN36" s="1"/>
      <c r="YO36" s="1"/>
      <c r="YP36" s="1"/>
      <c r="YQ36" s="1"/>
      <c r="YR36" s="1"/>
      <c r="YS36" s="1"/>
      <c r="YT36" s="1"/>
      <c r="YU36" s="1"/>
      <c r="YV36" s="1"/>
      <c r="YW36" s="1"/>
      <c r="YX36" s="1"/>
      <c r="YY36" s="1"/>
      <c r="YZ36" s="1"/>
      <c r="ZA36" s="1"/>
      <c r="ZB36" s="1"/>
      <c r="ZC36" s="1"/>
      <c r="ZD36" s="1"/>
      <c r="ZE36" s="1"/>
      <c r="ZF36" s="1"/>
      <c r="ZG36" s="1"/>
      <c r="ZH36" s="1"/>
      <c r="ZI36" s="1"/>
      <c r="ZJ36" s="1"/>
      <c r="ZK36" s="1"/>
      <c r="ZL36" s="1"/>
      <c r="ZM36" s="1"/>
      <c r="ZN36" s="1"/>
      <c r="ZO36" s="1"/>
      <c r="ZP36" s="1"/>
      <c r="ZQ36" s="1"/>
      <c r="ZR36" s="1"/>
      <c r="ZS36" s="1"/>
      <c r="ZT36" s="1"/>
      <c r="ZU36" s="1"/>
      <c r="ZV36" s="1"/>
      <c r="ZW36" s="1"/>
      <c r="ZX36" s="1"/>
      <c r="ZY36" s="1"/>
      <c r="ZZ36" s="1"/>
      <c r="AAA36" s="1"/>
      <c r="AAB36" s="1"/>
      <c r="AAC36" s="1"/>
      <c r="AAD36" s="1"/>
      <c r="AAE36" s="1"/>
      <c r="AAF36" s="1"/>
      <c r="AAG36" s="1"/>
      <c r="AAH36" s="1"/>
      <c r="AAI36" s="1"/>
      <c r="AAJ36" s="1"/>
      <c r="AAK36" s="1"/>
      <c r="AAL36" s="1"/>
      <c r="AAM36" s="1"/>
      <c r="AAN36" s="1"/>
      <c r="AAO36" s="1"/>
      <c r="AAP36" s="1"/>
      <c r="AAQ36" s="1"/>
      <c r="AAR36" s="1"/>
      <c r="AAS36" s="1"/>
      <c r="AAT36" s="1"/>
      <c r="AAU36" s="1"/>
      <c r="AAV36" s="1"/>
      <c r="AAW36" s="1"/>
      <c r="AAX36" s="1"/>
      <c r="AAY36" s="1"/>
      <c r="AAZ36" s="1"/>
      <c r="ABA36" s="1"/>
      <c r="ABB36" s="1"/>
      <c r="ABC36" s="1"/>
      <c r="ABD36" s="1"/>
      <c r="ABE36" s="1"/>
      <c r="ABF36" s="1"/>
      <c r="ABG36" s="1"/>
      <c r="ABH36" s="1"/>
      <c r="ABI36" s="1"/>
      <c r="ABJ36" s="1"/>
      <c r="ABK36" s="1"/>
      <c r="ABL36" s="1"/>
      <c r="ABM36" s="1"/>
      <c r="ABN36" s="1"/>
      <c r="ABO36" s="1"/>
      <c r="ABP36" s="1"/>
      <c r="ABQ36" s="1"/>
      <c r="ABR36" s="1"/>
      <c r="ABS36" s="1"/>
      <c r="ABT36" s="1"/>
      <c r="ABU36" s="1"/>
      <c r="ABV36" s="1"/>
      <c r="ABW36" s="1"/>
      <c r="ABX36" s="1"/>
      <c r="ABY36" s="1"/>
      <c r="ABZ36" s="1"/>
      <c r="ACA36" s="1"/>
      <c r="ACB36" s="1"/>
      <c r="ACC36" s="1"/>
      <c r="ACD36" s="1"/>
      <c r="ACE36" s="1"/>
      <c r="ACF36" s="1"/>
      <c r="ACG36" s="1"/>
      <c r="ACH36" s="1"/>
      <c r="ACI36" s="1"/>
      <c r="ACJ36" s="1"/>
      <c r="ACK36" s="1"/>
      <c r="ACL36" s="1"/>
      <c r="ACM36" s="1"/>
      <c r="ACN36" s="1"/>
      <c r="ACO36" s="1"/>
      <c r="ACP36" s="1"/>
      <c r="ACQ36" s="1"/>
      <c r="ACR36" s="1"/>
      <c r="ACS36" s="1"/>
      <c r="ACT36" s="1"/>
      <c r="ACU36" s="1"/>
      <c r="ACV36" s="1"/>
      <c r="ACW36" s="1"/>
      <c r="ACX36" s="1"/>
      <c r="ACY36" s="1"/>
      <c r="ACZ36" s="1"/>
      <c r="ADA36" s="1"/>
      <c r="ADB36" s="1"/>
      <c r="ADC36" s="1"/>
      <c r="ADD36" s="1"/>
      <c r="ADE36" s="1"/>
      <c r="ADF36" s="1"/>
      <c r="ADG36" s="1"/>
      <c r="ADH36" s="1"/>
      <c r="ADI36" s="1"/>
      <c r="ADJ36" s="1"/>
      <c r="ADK36" s="1"/>
      <c r="ADL36" s="1"/>
      <c r="ADM36" s="1"/>
      <c r="ADN36" s="1"/>
      <c r="ADO36" s="1"/>
      <c r="ADP36" s="1"/>
      <c r="ADQ36" s="1"/>
      <c r="ADR36" s="1"/>
      <c r="ADS36" s="1"/>
      <c r="ADT36" s="1"/>
      <c r="ADU36" s="1"/>
      <c r="ADV36" s="1"/>
      <c r="ADW36" s="1"/>
      <c r="ADX36" s="1"/>
      <c r="ADY36" s="1"/>
      <c r="ADZ36" s="1"/>
      <c r="AEA36" s="1"/>
      <c r="AEB36" s="1"/>
      <c r="AEC36" s="1"/>
      <c r="AED36" s="1"/>
      <c r="AEE36" s="1"/>
      <c r="AEF36" s="1"/>
      <c r="AEG36" s="1"/>
      <c r="AEH36" s="1"/>
      <c r="AEI36" s="1"/>
      <c r="AEJ36" s="1"/>
      <c r="AEK36" s="1"/>
      <c r="AEL36" s="1"/>
      <c r="AEM36" s="1"/>
      <c r="AEN36" s="1"/>
      <c r="AEO36" s="1"/>
      <c r="AEP36" s="1"/>
      <c r="AEQ36" s="1"/>
      <c r="AER36" s="1"/>
      <c r="AES36" s="1"/>
      <c r="AET36" s="1"/>
      <c r="AEU36" s="1"/>
      <c r="AEV36" s="1"/>
      <c r="AEW36" s="1"/>
      <c r="AEX36" s="1"/>
      <c r="AEY36" s="1"/>
      <c r="AEZ36" s="1"/>
      <c r="AFA36" s="1"/>
      <c r="AFB36" s="1"/>
      <c r="AFC36" s="1"/>
      <c r="AFD36" s="1"/>
      <c r="AFE36" s="1"/>
      <c r="AFF36" s="1"/>
      <c r="AFG36" s="1"/>
      <c r="AFH36" s="1"/>
      <c r="AFI36" s="1"/>
      <c r="AFJ36" s="1"/>
      <c r="AFK36" s="1"/>
      <c r="AFL36" s="1"/>
      <c r="AFM36" s="1"/>
      <c r="AFN36" s="1"/>
      <c r="AFO36" s="1"/>
      <c r="AFP36" s="1"/>
      <c r="AFQ36" s="1"/>
      <c r="AFR36" s="1"/>
      <c r="AFS36" s="1"/>
      <c r="AFT36" s="1"/>
      <c r="AFU36" s="1"/>
      <c r="AFV36" s="1"/>
      <c r="AFW36" s="1"/>
      <c r="AFX36" s="1"/>
      <c r="AFY36" s="1"/>
      <c r="AFZ36" s="1"/>
      <c r="AGA36" s="1"/>
      <c r="AGB36" s="1"/>
      <c r="AGC36" s="1"/>
      <c r="AGD36" s="1"/>
      <c r="AGE36" s="1"/>
      <c r="AGF36" s="1"/>
      <c r="AGG36" s="1"/>
      <c r="AGH36" s="1"/>
      <c r="AGI36" s="1"/>
      <c r="AGJ36" s="1"/>
      <c r="AGK36" s="1"/>
      <c r="AGL36" s="1"/>
      <c r="AGM36" s="1"/>
      <c r="AGN36" s="1"/>
      <c r="AGO36" s="1"/>
      <c r="AGP36" s="1"/>
      <c r="AGQ36" s="1"/>
      <c r="AGR36" s="1"/>
      <c r="AGS36" s="1"/>
      <c r="AGT36" s="1"/>
      <c r="AGU36" s="1"/>
      <c r="AGV36" s="1"/>
      <c r="AGW36" s="1"/>
      <c r="AGX36" s="1"/>
      <c r="AGY36" s="1"/>
      <c r="AGZ36" s="1"/>
      <c r="AHA36" s="1"/>
      <c r="AHB36" s="1"/>
      <c r="AHC36" s="1"/>
      <c r="AHD36" s="1"/>
      <c r="AHE36" s="1"/>
      <c r="AHF36" s="1"/>
      <c r="AHG36" s="1"/>
      <c r="AHH36" s="1"/>
      <c r="AHI36" s="1"/>
      <c r="AHJ36" s="1"/>
      <c r="AHK36" s="1"/>
      <c r="AHL36" s="1"/>
      <c r="AHM36" s="1"/>
      <c r="AHN36" s="1"/>
      <c r="AHO36" s="1"/>
      <c r="AHP36" s="1"/>
      <c r="AHQ36" s="1"/>
      <c r="AHR36" s="1"/>
      <c r="AHS36" s="1"/>
      <c r="AHT36" s="1"/>
      <c r="AHU36" s="1"/>
      <c r="AHV36" s="1"/>
      <c r="AHW36" s="1"/>
      <c r="AHX36" s="1"/>
      <c r="AHY36" s="1"/>
      <c r="AHZ36" s="1"/>
      <c r="AIA36" s="1"/>
      <c r="AIB36" s="1"/>
      <c r="AIC36" s="1"/>
      <c r="AID36" s="1"/>
      <c r="AIE36" s="1"/>
      <c r="AIF36" s="1"/>
      <c r="AIG36" s="1"/>
      <c r="AIH36" s="1"/>
      <c r="AII36" s="1"/>
      <c r="AIJ36" s="1"/>
      <c r="AIK36" s="1"/>
      <c r="AIL36" s="1"/>
      <c r="AIM36" s="1"/>
      <c r="AIN36" s="1"/>
      <c r="AIO36" s="1"/>
      <c r="AIP36" s="1"/>
      <c r="AIQ36" s="1"/>
      <c r="AIR36" s="1"/>
      <c r="AIS36" s="1"/>
      <c r="AIT36" s="1"/>
      <c r="AIU36" s="1"/>
      <c r="AIV36" s="1"/>
      <c r="AIW36" s="1"/>
      <c r="AIX36" s="1"/>
      <c r="AIY36" s="1"/>
      <c r="AIZ36" s="1"/>
      <c r="AJA36" s="1"/>
      <c r="AJB36" s="1"/>
      <c r="AJC36" s="1"/>
      <c r="AJD36" s="1"/>
      <c r="AJE36" s="1"/>
      <c r="AJF36" s="1"/>
      <c r="AJG36" s="1"/>
      <c r="AJH36" s="1"/>
      <c r="AJI36" s="1"/>
      <c r="AJJ36" s="1"/>
      <c r="AJK36" s="1"/>
      <c r="AJL36" s="1"/>
      <c r="AJM36" s="1"/>
      <c r="AJN36" s="1"/>
      <c r="AJO36" s="1"/>
      <c r="AJP36" s="1"/>
      <c r="AJQ36" s="1"/>
      <c r="AJR36" s="1"/>
      <c r="AJS36" s="1"/>
      <c r="AJT36" s="1"/>
      <c r="AJU36" s="1"/>
      <c r="AJV36" s="1"/>
      <c r="AJW36" s="1"/>
      <c r="AJX36" s="1"/>
      <c r="AJY36" s="1"/>
      <c r="AJZ36" s="1"/>
      <c r="AKA36" s="1"/>
      <c r="AKB36" s="1"/>
      <c r="AKC36" s="1"/>
      <c r="AKD36" s="1"/>
      <c r="AKE36" s="1"/>
      <c r="AKF36" s="1"/>
      <c r="AKG36" s="1"/>
      <c r="AKH36" s="1"/>
      <c r="AKI36" s="1"/>
      <c r="AKJ36" s="1"/>
      <c r="AKK36" s="1"/>
      <c r="AKL36" s="1"/>
      <c r="AKM36" s="1"/>
      <c r="AKN36" s="1"/>
      <c r="AKO36" s="1"/>
      <c r="AKP36" s="1"/>
      <c r="AKQ36" s="1"/>
      <c r="AKR36" s="1"/>
      <c r="AKS36" s="1"/>
      <c r="AKT36" s="1"/>
      <c r="AKU36" s="1"/>
      <c r="AKV36" s="1"/>
      <c r="AKW36" s="1"/>
      <c r="AKX36" s="1"/>
      <c r="AKY36" s="1"/>
      <c r="AKZ36" s="1"/>
      <c r="ALA36" s="1"/>
      <c r="ALB36" s="1"/>
      <c r="ALC36" s="1"/>
      <c r="ALD36" s="1"/>
      <c r="ALE36" s="1"/>
      <c r="ALF36" s="1"/>
      <c r="ALG36" s="1"/>
      <c r="ALH36" s="1"/>
      <c r="ALI36" s="1"/>
      <c r="ALJ36" s="1"/>
      <c r="ALK36" s="1"/>
      <c r="ALL36" s="1"/>
      <c r="ALM36" s="1"/>
      <c r="ALN36" s="1"/>
      <c r="ALO36" s="1"/>
      <c r="ALP36" s="1"/>
      <c r="ALQ36" s="1"/>
      <c r="ALR36" s="1"/>
      <c r="ALS36" s="1"/>
      <c r="ALT36" s="1"/>
    </row>
    <row r="37" spans="1:1008" x14ac:dyDescent="0.25">
      <c r="A37" s="102">
        <v>2022</v>
      </c>
      <c r="B37" s="3" t="s">
        <v>26</v>
      </c>
      <c r="C37" s="40">
        <v>26050160643.87999</v>
      </c>
      <c r="D37" s="41">
        <v>7553583.1699999999</v>
      </c>
      <c r="E37" s="41">
        <v>2220429467.0900002</v>
      </c>
      <c r="F37" s="41">
        <v>1702167717.0599999</v>
      </c>
      <c r="G37" s="41">
        <v>0</v>
      </c>
      <c r="H37" s="41">
        <v>1516203244.9400001</v>
      </c>
      <c r="I37" s="41">
        <v>3345037857.6500001</v>
      </c>
      <c r="J37" s="41">
        <v>3166624314.6100001</v>
      </c>
      <c r="K37" s="41">
        <v>170083852.69999999</v>
      </c>
      <c r="L37" s="41">
        <v>0</v>
      </c>
      <c r="M37" s="41">
        <v>3889632555.8000002</v>
      </c>
      <c r="N37" s="41">
        <v>0</v>
      </c>
      <c r="O37" s="41">
        <v>2997204189.0999999</v>
      </c>
      <c r="P37" s="41">
        <v>6324854142.8999901</v>
      </c>
      <c r="Q37" s="41">
        <v>550320020.79999995</v>
      </c>
      <c r="R37" s="41">
        <v>151932936.53999999</v>
      </c>
      <c r="S37" s="104"/>
      <c r="T37" s="41">
        <v>26042043882.359989</v>
      </c>
      <c r="U37" s="41">
        <v>8116761.5199999996</v>
      </c>
      <c r="V37" s="41">
        <v>0</v>
      </c>
      <c r="W37" s="42">
        <v>8116761.5199999996</v>
      </c>
      <c r="X37" s="41">
        <v>0</v>
      </c>
      <c r="Y37" s="106"/>
      <c r="Z37" s="41">
        <v>0</v>
      </c>
    </row>
    <row r="38" spans="1:1008" x14ac:dyDescent="0.25">
      <c r="A38" s="102"/>
      <c r="B38" s="3" t="s">
        <v>27</v>
      </c>
      <c r="C38" s="40">
        <v>12502086854.02</v>
      </c>
      <c r="D38" s="41">
        <v>14344363.74</v>
      </c>
      <c r="E38" s="41">
        <v>694788926.94000006</v>
      </c>
      <c r="F38" s="41">
        <v>391220164.04000002</v>
      </c>
      <c r="G38" s="41">
        <v>0</v>
      </c>
      <c r="H38" s="41">
        <v>6265763145.8400002</v>
      </c>
      <c r="I38" s="41">
        <v>434341595.97000003</v>
      </c>
      <c r="J38" s="41">
        <v>382230830.58999997</v>
      </c>
      <c r="K38" s="41">
        <v>35061358.200000003</v>
      </c>
      <c r="L38" s="41">
        <v>2942264.2</v>
      </c>
      <c r="M38" s="41">
        <v>79135618.25</v>
      </c>
      <c r="N38" s="41">
        <v>54444</v>
      </c>
      <c r="O38" s="41">
        <v>263213435.75999999</v>
      </c>
      <c r="P38" s="41">
        <v>254428183.66999999</v>
      </c>
      <c r="Q38" s="41">
        <v>3213196836.73</v>
      </c>
      <c r="R38" s="41">
        <v>785855.41</v>
      </c>
      <c r="S38" s="104"/>
      <c r="T38" s="41">
        <v>12031507023.34</v>
      </c>
      <c r="U38" s="41">
        <v>64099710.739999995</v>
      </c>
      <c r="V38" s="41">
        <v>0</v>
      </c>
      <c r="W38" s="42">
        <v>64099710.739999995</v>
      </c>
      <c r="X38" s="41">
        <v>406480119.94</v>
      </c>
      <c r="Y38" s="106"/>
      <c r="Z38" s="41">
        <v>406480119.94</v>
      </c>
    </row>
    <row r="39" spans="1:1008" x14ac:dyDescent="0.25">
      <c r="A39" s="102"/>
      <c r="B39" s="3" t="s">
        <v>129</v>
      </c>
      <c r="C39" s="40">
        <v>135841030575.925</v>
      </c>
      <c r="D39" s="41">
        <v>2804899373.4899702</v>
      </c>
      <c r="E39" s="41">
        <v>11569702009.709</v>
      </c>
      <c r="F39" s="41">
        <v>15249316475.958799</v>
      </c>
      <c r="G39" s="41">
        <v>3883664952.9491801</v>
      </c>
      <c r="H39" s="41">
        <v>17014046769.8545</v>
      </c>
      <c r="I39" s="41">
        <v>12396422026.48</v>
      </c>
      <c r="J39" s="41">
        <v>6768782828.0200005</v>
      </c>
      <c r="K39" s="41">
        <v>4396755174.9799995</v>
      </c>
      <c r="L39" s="41">
        <v>718316196.99000001</v>
      </c>
      <c r="M39" s="41">
        <v>5530434066.1599998</v>
      </c>
      <c r="N39" s="41">
        <v>312442498.75999999</v>
      </c>
      <c r="O39" s="41">
        <v>16041592838.5944</v>
      </c>
      <c r="P39" s="41">
        <v>29576311172.545898</v>
      </c>
      <c r="Q39" s="41">
        <v>8494473098.1336899</v>
      </c>
      <c r="R39" s="41">
        <v>1083871093.3</v>
      </c>
      <c r="S39" s="104"/>
      <c r="T39" s="41">
        <v>135841030575.925</v>
      </c>
      <c r="U39" s="41"/>
      <c r="V39" s="41"/>
      <c r="W39" s="42"/>
      <c r="X39" s="41"/>
      <c r="Y39" s="106"/>
      <c r="Z39" s="41"/>
    </row>
    <row r="40" spans="1:1008" x14ac:dyDescent="0.25">
      <c r="A40" s="102"/>
      <c r="B40" s="3" t="s">
        <v>28</v>
      </c>
      <c r="C40" s="40">
        <v>12599291068.731609</v>
      </c>
      <c r="D40" s="41">
        <v>158619107.24694401</v>
      </c>
      <c r="E40" s="41">
        <v>979475196.55088997</v>
      </c>
      <c r="F40" s="41">
        <v>1609439210.8591101</v>
      </c>
      <c r="G40" s="41">
        <v>892000000</v>
      </c>
      <c r="H40" s="41">
        <v>1042771244.31566</v>
      </c>
      <c r="I40" s="41">
        <v>87419910.519999996</v>
      </c>
      <c r="J40" s="41">
        <v>2466117187.72683</v>
      </c>
      <c r="K40" s="41">
        <v>1232229175.01</v>
      </c>
      <c r="L40" s="41">
        <v>39150710</v>
      </c>
      <c r="M40" s="41">
        <v>353888005.64999998</v>
      </c>
      <c r="N40" s="41">
        <v>211510550.33000001</v>
      </c>
      <c r="O40" s="41">
        <v>1115159243.3132901</v>
      </c>
      <c r="P40" s="41">
        <v>1883811308.1775601</v>
      </c>
      <c r="Q40" s="41">
        <v>467392358.96132398</v>
      </c>
      <c r="R40" s="41">
        <v>60307860.07</v>
      </c>
      <c r="S40" s="104"/>
      <c r="T40" s="41">
        <v>12599291068.731609</v>
      </c>
      <c r="U40" s="41"/>
      <c r="V40" s="41"/>
      <c r="W40" s="42">
        <v>0</v>
      </c>
      <c r="X40" s="41"/>
      <c r="Y40" s="106"/>
      <c r="Z40" s="41">
        <v>0</v>
      </c>
    </row>
    <row r="41" spans="1:1008" x14ac:dyDescent="0.25">
      <c r="A41" s="102"/>
      <c r="B41" s="3" t="s">
        <v>29</v>
      </c>
      <c r="C41" s="40">
        <v>11911720884.596819</v>
      </c>
      <c r="D41" s="41">
        <v>92835074.572999999</v>
      </c>
      <c r="E41" s="41">
        <v>495282575.93852502</v>
      </c>
      <c r="F41" s="41">
        <v>443968447</v>
      </c>
      <c r="G41" s="41">
        <v>293450595.46964502</v>
      </c>
      <c r="H41" s="41">
        <v>453524207.13999999</v>
      </c>
      <c r="I41" s="41">
        <v>3775489109.1399999</v>
      </c>
      <c r="J41" s="41">
        <v>2693862916.8899999</v>
      </c>
      <c r="K41" s="41">
        <v>507379994.52768999</v>
      </c>
      <c r="L41" s="41">
        <v>0</v>
      </c>
      <c r="M41" s="41">
        <v>649537196.58000004</v>
      </c>
      <c r="N41" s="41">
        <v>14342985</v>
      </c>
      <c r="O41" s="41">
        <v>761766611.93798399</v>
      </c>
      <c r="P41" s="41">
        <v>1587105284.95</v>
      </c>
      <c r="Q41" s="41">
        <v>116270793.699974</v>
      </c>
      <c r="R41" s="41">
        <v>26905091.75</v>
      </c>
      <c r="S41" s="104"/>
      <c r="T41" s="41">
        <v>11911720884.596819</v>
      </c>
      <c r="U41" s="41"/>
      <c r="V41" s="41"/>
      <c r="W41" s="42">
        <v>0</v>
      </c>
      <c r="X41" s="41"/>
      <c r="Y41" s="106"/>
      <c r="Z41" s="41">
        <v>0</v>
      </c>
    </row>
    <row r="42" spans="1:1008" x14ac:dyDescent="0.25">
      <c r="A42" s="102"/>
      <c r="B42" s="3" t="s">
        <v>30</v>
      </c>
      <c r="C42" s="40">
        <v>12513024919.719776</v>
      </c>
      <c r="D42" s="41">
        <v>114615038.331862</v>
      </c>
      <c r="E42" s="41">
        <v>1018762758.01</v>
      </c>
      <c r="F42" s="41">
        <v>1399414012.1400001</v>
      </c>
      <c r="G42" s="41">
        <v>528939815.678985</v>
      </c>
      <c r="H42" s="41">
        <v>1983518053.9795301</v>
      </c>
      <c r="I42" s="41">
        <v>1643600825.22</v>
      </c>
      <c r="J42" s="41">
        <v>459362252.697133</v>
      </c>
      <c r="K42" s="41">
        <v>718889604.76211298</v>
      </c>
      <c r="L42" s="41">
        <v>171446185.19999999</v>
      </c>
      <c r="M42" s="41">
        <v>265930511.5</v>
      </c>
      <c r="N42" s="41">
        <v>147556317.13999999</v>
      </c>
      <c r="O42" s="41">
        <v>1548043745.2124801</v>
      </c>
      <c r="P42" s="41">
        <v>1868158052.5912199</v>
      </c>
      <c r="Q42" s="41">
        <v>632285159.72645295</v>
      </c>
      <c r="R42" s="41">
        <v>12502587.529999999</v>
      </c>
      <c r="S42" s="104"/>
      <c r="T42" s="41">
        <v>12513024919.719776</v>
      </c>
      <c r="U42" s="41"/>
      <c r="V42" s="41"/>
      <c r="W42" s="42">
        <v>0</v>
      </c>
      <c r="X42" s="41"/>
      <c r="Y42" s="106"/>
      <c r="Z42" s="41">
        <v>0</v>
      </c>
    </row>
    <row r="43" spans="1:1008" x14ac:dyDescent="0.25">
      <c r="A43" s="102"/>
      <c r="B43" s="3" t="s">
        <v>31</v>
      </c>
      <c r="C43" s="40">
        <v>9346654541.2831039</v>
      </c>
      <c r="D43" s="41">
        <v>165442209.312071</v>
      </c>
      <c r="E43" s="41">
        <v>641252775.83399999</v>
      </c>
      <c r="F43" s="41">
        <v>733522279.30999994</v>
      </c>
      <c r="G43" s="41">
        <v>197348839</v>
      </c>
      <c r="H43" s="41">
        <v>422217096.14999998</v>
      </c>
      <c r="I43" s="41">
        <v>554691585</v>
      </c>
      <c r="J43" s="41">
        <v>1388026612.27</v>
      </c>
      <c r="K43" s="41">
        <v>1823919007.8499999</v>
      </c>
      <c r="L43" s="41">
        <v>586655260</v>
      </c>
      <c r="M43" s="41">
        <v>391780450.19999999</v>
      </c>
      <c r="N43" s="41">
        <v>269702554.27999997</v>
      </c>
      <c r="O43" s="41">
        <v>734675742.577034</v>
      </c>
      <c r="P43" s="41">
        <v>1256290011.0599999</v>
      </c>
      <c r="Q43" s="41">
        <v>181130118.44</v>
      </c>
      <c r="R43" s="41">
        <v>0</v>
      </c>
      <c r="S43" s="104"/>
      <c r="T43" s="41">
        <v>9346654541.2831039</v>
      </c>
      <c r="U43" s="41"/>
      <c r="V43" s="41"/>
      <c r="W43" s="42">
        <v>0</v>
      </c>
      <c r="X43" s="41"/>
      <c r="Y43" s="106"/>
      <c r="Z43" s="41">
        <v>0</v>
      </c>
    </row>
    <row r="44" spans="1:1008" x14ac:dyDescent="0.25">
      <c r="A44" s="102"/>
      <c r="B44" s="3" t="s">
        <v>32</v>
      </c>
      <c r="C44" s="40">
        <f>79322514896.5313+C39</f>
        <v>215163545472.4563</v>
      </c>
      <c r="D44" s="41">
        <v>531511429.46387702</v>
      </c>
      <c r="E44" s="41">
        <v>3134773306.3334098</v>
      </c>
      <c r="F44" s="41">
        <v>4186343949.3091102</v>
      </c>
      <c r="G44" s="41">
        <v>1911739250.1486299</v>
      </c>
      <c r="H44" s="41">
        <v>3902030601.5851898</v>
      </c>
      <c r="I44" s="41">
        <v>6061201429.8800001</v>
      </c>
      <c r="J44" s="41">
        <v>7007368969.5839596</v>
      </c>
      <c r="K44" s="41">
        <v>4282417782.1497998</v>
      </c>
      <c r="L44" s="41">
        <v>797252155.20000005</v>
      </c>
      <c r="M44" s="41">
        <v>1661136163.9300001</v>
      </c>
      <c r="N44" s="41">
        <v>643112406.75</v>
      </c>
      <c r="O44" s="41">
        <v>4159645343.0407901</v>
      </c>
      <c r="P44" s="41">
        <v>6595364656.77878</v>
      </c>
      <c r="Q44" s="41">
        <v>1397078430.82775</v>
      </c>
      <c r="R44" s="41">
        <v>99715539.349999994</v>
      </c>
      <c r="S44" s="104"/>
      <c r="T44" s="41">
        <f>46370691414.3313+T39</f>
        <v>182211721990.25629</v>
      </c>
      <c r="U44" s="41">
        <v>2874693555.7199998</v>
      </c>
      <c r="V44" s="41">
        <v>0</v>
      </c>
      <c r="W44" s="42">
        <v>2874693555.7199998</v>
      </c>
      <c r="X44" s="41">
        <v>30077129926.48</v>
      </c>
      <c r="Y44" s="106"/>
      <c r="Z44" s="41">
        <v>30077129926.48</v>
      </c>
    </row>
    <row r="45" spans="1:1008" x14ac:dyDescent="0.25">
      <c r="A45" s="102"/>
      <c r="B45" s="3" t="s">
        <v>33</v>
      </c>
      <c r="C45" s="40">
        <v>263794914775.89465</v>
      </c>
      <c r="D45" s="41">
        <v>3539815642.96385</v>
      </c>
      <c r="E45" s="41">
        <v>18864471062.117599</v>
      </c>
      <c r="F45" s="41">
        <v>22474474465.8979</v>
      </c>
      <c r="G45" s="41">
        <v>6145122266.8911304</v>
      </c>
      <c r="H45" s="41">
        <v>29142582269.699699</v>
      </c>
      <c r="I45" s="41">
        <v>23238364776.959999</v>
      </c>
      <c r="J45" s="41">
        <v>18250569698.823399</v>
      </c>
      <c r="K45" s="41">
        <v>9220773642.4398003</v>
      </c>
      <c r="L45" s="41">
        <v>1555232356.47</v>
      </c>
      <c r="M45" s="41">
        <v>11309427772.07</v>
      </c>
      <c r="N45" s="41">
        <v>965190958.24000001</v>
      </c>
      <c r="O45" s="41">
        <v>23797211987.4352</v>
      </c>
      <c r="P45" s="41">
        <v>44454733786.344704</v>
      </c>
      <c r="Q45" s="41">
        <v>14330454827.541401</v>
      </c>
      <c r="R45" s="41">
        <v>1341905901.99</v>
      </c>
      <c r="S45" s="104"/>
      <c r="T45" s="41">
        <v>228630331415.88467</v>
      </c>
      <c r="U45" s="41">
        <v>2946910027.9799995</v>
      </c>
      <c r="V45" s="41">
        <v>9947719.3599999994</v>
      </c>
      <c r="W45" s="42">
        <v>2956857747.3399997</v>
      </c>
      <c r="X45" s="41">
        <v>32207725612.669998</v>
      </c>
      <c r="Y45" s="106"/>
      <c r="Z45" s="41">
        <v>32207725612.669998</v>
      </c>
    </row>
    <row r="46" spans="1:1008" x14ac:dyDescent="0.25">
      <c r="A46" s="102"/>
      <c r="B46" s="3" t="s">
        <v>34</v>
      </c>
      <c r="C46" s="40">
        <v>211058664618.05615</v>
      </c>
      <c r="D46" s="41">
        <v>7460257169.2973404</v>
      </c>
      <c r="E46" s="41">
        <v>16996761558.98</v>
      </c>
      <c r="F46" s="41">
        <v>9194864038.7900009</v>
      </c>
      <c r="G46" s="41">
        <v>7002710237.0200005</v>
      </c>
      <c r="H46" s="41">
        <v>11847627651.504299</v>
      </c>
      <c r="I46" s="41">
        <v>14244562299.9</v>
      </c>
      <c r="J46" s="41">
        <v>14562739261.397301</v>
      </c>
      <c r="K46" s="41">
        <v>10841484665.4956</v>
      </c>
      <c r="L46" s="41">
        <v>6097777340.1300001</v>
      </c>
      <c r="M46" s="41">
        <v>8884820379.2199993</v>
      </c>
      <c r="N46" s="41">
        <v>5870384473.2600002</v>
      </c>
      <c r="O46" s="41">
        <v>12255524789.945</v>
      </c>
      <c r="P46" s="41">
        <v>29101101541.1166</v>
      </c>
      <c r="Q46" s="41">
        <v>9581404591.9699993</v>
      </c>
      <c r="R46" s="41">
        <v>5645964795.7799997</v>
      </c>
      <c r="S46" s="104"/>
      <c r="T46" s="41">
        <v>169587984793.80615</v>
      </c>
      <c r="U46" s="41">
        <v>7039955468.2200003</v>
      </c>
      <c r="V46" s="41">
        <v>6341669174.1400003</v>
      </c>
      <c r="W46" s="42">
        <v>13381624642.360001</v>
      </c>
      <c r="X46" s="41">
        <v>28089055181.889999</v>
      </c>
      <c r="Y46" s="106"/>
      <c r="Z46" s="41">
        <v>28089055181.889999</v>
      </c>
    </row>
    <row r="47" spans="1:1008" ht="22.5" x14ac:dyDescent="0.25">
      <c r="A47" s="102"/>
      <c r="B47" s="5" t="s">
        <v>35</v>
      </c>
      <c r="C47" s="43">
        <v>474853579393.95074</v>
      </c>
      <c r="D47" s="43">
        <v>11000072812.2612</v>
      </c>
      <c r="E47" s="43">
        <v>35861232621.097603</v>
      </c>
      <c r="F47" s="43">
        <v>31669338504.687901</v>
      </c>
      <c r="G47" s="43">
        <v>13147832503.9111</v>
      </c>
      <c r="H47" s="43">
        <v>40990209921.204002</v>
      </c>
      <c r="I47" s="43">
        <v>37482927076.860001</v>
      </c>
      <c r="J47" s="43">
        <v>32813308960.220699</v>
      </c>
      <c r="K47" s="43">
        <v>20062258307.935398</v>
      </c>
      <c r="L47" s="43">
        <v>7653009696.6000004</v>
      </c>
      <c r="M47" s="43">
        <v>20194248151.290001</v>
      </c>
      <c r="N47" s="43">
        <v>6835575431.5</v>
      </c>
      <c r="O47" s="43">
        <v>36052736777.380203</v>
      </c>
      <c r="P47" s="43">
        <v>73555835327.461197</v>
      </c>
      <c r="Q47" s="43">
        <v>23911859419.511398</v>
      </c>
      <c r="R47" s="43">
        <v>6987870697.7700005</v>
      </c>
      <c r="S47" s="104"/>
      <c r="T47" s="43">
        <v>398218316209.69073</v>
      </c>
      <c r="U47" s="43">
        <v>9986865496.2000008</v>
      </c>
      <c r="V47" s="43">
        <v>6351616893.5</v>
      </c>
      <c r="W47" s="43">
        <v>16338482389.700001</v>
      </c>
      <c r="X47" s="43">
        <v>60296780794.559998</v>
      </c>
      <c r="Y47" s="106"/>
      <c r="Z47" s="43">
        <v>60296780794.559998</v>
      </c>
    </row>
    <row r="48" spans="1:1008" x14ac:dyDescent="0.25">
      <c r="A48" s="102">
        <v>2023</v>
      </c>
      <c r="B48" s="3" t="s">
        <v>26</v>
      </c>
      <c r="C48" s="40">
        <f>+T48+W48+Z48</f>
        <v>23911816052.987751</v>
      </c>
      <c r="D48" s="41">
        <v>13614582.247752201</v>
      </c>
      <c r="E48" s="41">
        <v>1948550629.8299999</v>
      </c>
      <c r="F48" s="41">
        <v>646305204.45000005</v>
      </c>
      <c r="G48" s="41">
        <v>0</v>
      </c>
      <c r="H48" s="41">
        <v>1932956419.97</v>
      </c>
      <c r="I48" s="41">
        <v>2747563674.1100001</v>
      </c>
      <c r="J48" s="41">
        <v>464418315.38999999</v>
      </c>
      <c r="K48" s="41">
        <v>325617627.47000003</v>
      </c>
      <c r="L48" s="41">
        <v>0</v>
      </c>
      <c r="M48" s="41">
        <v>4411239834.4099998</v>
      </c>
      <c r="N48" s="41">
        <v>0</v>
      </c>
      <c r="O48" s="41">
        <v>4975545332.0500002</v>
      </c>
      <c r="P48" s="41">
        <v>1761142076.4400001</v>
      </c>
      <c r="Q48" s="41">
        <v>4620577085.1700001</v>
      </c>
      <c r="R48" s="41">
        <v>38088831.560000002</v>
      </c>
      <c r="S48" s="104"/>
      <c r="T48" s="41">
        <f>+SUM(D48:R48)</f>
        <v>23885619613.097752</v>
      </c>
      <c r="U48" s="41">
        <v>7674763.7599999998</v>
      </c>
      <c r="V48" s="41">
        <v>18521676.129999999</v>
      </c>
      <c r="W48" s="42">
        <v>26196439.890000001</v>
      </c>
      <c r="X48" s="41">
        <v>0</v>
      </c>
      <c r="Y48" s="106"/>
      <c r="Z48" s="41">
        <v>0</v>
      </c>
    </row>
    <row r="49" spans="1:26" x14ac:dyDescent="0.25">
      <c r="A49" s="102"/>
      <c r="B49" s="3" t="s">
        <v>27</v>
      </c>
      <c r="C49" s="40">
        <f t="shared" ref="C49:C57" si="0">+T49+W49+Z49</f>
        <v>17699886342.777199</v>
      </c>
      <c r="D49" s="41">
        <v>197633459.43000001</v>
      </c>
      <c r="E49" s="41">
        <v>701249457.47000003</v>
      </c>
      <c r="F49" s="41">
        <v>863689074.33000004</v>
      </c>
      <c r="G49" s="41">
        <v>0</v>
      </c>
      <c r="H49" s="41">
        <v>7851949082.8199997</v>
      </c>
      <c r="I49" s="41">
        <v>691897843.01999998</v>
      </c>
      <c r="J49" s="41">
        <v>407445957.25</v>
      </c>
      <c r="K49" s="41">
        <v>113922779.34999999</v>
      </c>
      <c r="L49" s="41">
        <v>28648539.157200001</v>
      </c>
      <c r="M49" s="41">
        <v>368077682.48000002</v>
      </c>
      <c r="N49" s="41">
        <v>63700</v>
      </c>
      <c r="O49" s="41">
        <v>270802919.13999999</v>
      </c>
      <c r="P49" s="41">
        <v>941438839.33000004</v>
      </c>
      <c r="Q49" s="41">
        <v>4144020364.5500002</v>
      </c>
      <c r="R49" s="41">
        <v>29845953.23</v>
      </c>
      <c r="S49" s="104"/>
      <c r="T49" s="41">
        <f t="shared" ref="T49:T57" si="1">+SUM(D49:R49)</f>
        <v>16610685651.557198</v>
      </c>
      <c r="U49" s="41">
        <v>16620447.33</v>
      </c>
      <c r="V49" s="41">
        <v>11440243.52</v>
      </c>
      <c r="W49" s="42">
        <v>28060690.850000001</v>
      </c>
      <c r="X49" s="41">
        <v>1061140000.37</v>
      </c>
      <c r="Y49" s="106"/>
      <c r="Z49" s="41">
        <v>1061140000.37</v>
      </c>
    </row>
    <row r="50" spans="1:26" x14ac:dyDescent="0.25">
      <c r="A50" s="102"/>
      <c r="B50" s="3" t="s">
        <v>129</v>
      </c>
      <c r="C50" s="40">
        <f t="shared" si="0"/>
        <v>177605184405.96091</v>
      </c>
      <c r="D50" s="41">
        <v>2273349771.0598998</v>
      </c>
      <c r="E50" s="41">
        <v>17815647439.540401</v>
      </c>
      <c r="F50" s="41">
        <v>12593694033.8601</v>
      </c>
      <c r="G50" s="41">
        <v>6289496008.8890104</v>
      </c>
      <c r="H50" s="41">
        <v>21997909408.856201</v>
      </c>
      <c r="I50" s="41">
        <v>12011174898.690001</v>
      </c>
      <c r="J50" s="41">
        <v>8726579254.9899998</v>
      </c>
      <c r="K50" s="41">
        <v>4256791149.5900002</v>
      </c>
      <c r="L50" s="41">
        <v>937964779.10000002</v>
      </c>
      <c r="M50" s="41">
        <v>7998498466.5</v>
      </c>
      <c r="N50" s="41">
        <v>587126078.95000005</v>
      </c>
      <c r="O50" s="41">
        <v>10778453046.3857</v>
      </c>
      <c r="P50" s="41">
        <v>51372705334.383698</v>
      </c>
      <c r="Q50" s="41">
        <v>14282629190.5474</v>
      </c>
      <c r="R50" s="41">
        <v>3122056145.9584999</v>
      </c>
      <c r="S50" s="104"/>
      <c r="T50" s="41">
        <f t="shared" si="1"/>
        <v>175044075007.3009</v>
      </c>
      <c r="U50" s="41"/>
      <c r="V50" s="41"/>
      <c r="W50" s="42"/>
      <c r="X50" s="41">
        <v>2561109398.6599998</v>
      </c>
      <c r="Y50" s="106"/>
      <c r="Z50" s="41">
        <v>2561109398.6599998</v>
      </c>
    </row>
    <row r="51" spans="1:26" x14ac:dyDescent="0.25">
      <c r="A51" s="102"/>
      <c r="B51" s="3" t="s">
        <v>28</v>
      </c>
      <c r="C51" s="40">
        <f t="shared" si="0"/>
        <v>15398825704.38814</v>
      </c>
      <c r="D51" s="41">
        <v>90145141.286045</v>
      </c>
      <c r="E51" s="41">
        <v>1216765798.7959199</v>
      </c>
      <c r="F51" s="41">
        <v>2295830311.0634999</v>
      </c>
      <c r="G51" s="41">
        <v>1159415368.90396</v>
      </c>
      <c r="H51" s="41">
        <v>1347367298.48966</v>
      </c>
      <c r="I51" s="41">
        <v>88489781.109999999</v>
      </c>
      <c r="J51" s="41">
        <v>1433186290.4300001</v>
      </c>
      <c r="K51" s="41">
        <v>1335021844.03</v>
      </c>
      <c r="L51" s="41">
        <v>69246798</v>
      </c>
      <c r="M51" s="41">
        <v>612546052.04999995</v>
      </c>
      <c r="N51" s="41">
        <v>214902746.53</v>
      </c>
      <c r="O51" s="41">
        <v>1204247749.41329</v>
      </c>
      <c r="P51" s="41">
        <v>1723191852.0043001</v>
      </c>
      <c r="Q51" s="41">
        <v>706127694.02146494</v>
      </c>
      <c r="R51" s="41">
        <v>257711527.00999999</v>
      </c>
      <c r="S51" s="104"/>
      <c r="T51" s="41">
        <f t="shared" si="1"/>
        <v>13754196253.13814</v>
      </c>
      <c r="U51" s="41"/>
      <c r="V51" s="41"/>
      <c r="W51" s="42"/>
      <c r="X51" s="41">
        <v>1644629451.25</v>
      </c>
      <c r="Y51" s="106"/>
      <c r="Z51" s="41">
        <v>1644629451.25</v>
      </c>
    </row>
    <row r="52" spans="1:26" x14ac:dyDescent="0.25">
      <c r="A52" s="102"/>
      <c r="B52" s="3" t="s">
        <v>29</v>
      </c>
      <c r="C52" s="40">
        <f t="shared" si="0"/>
        <v>17575655363.976242</v>
      </c>
      <c r="D52" s="41">
        <v>1850622853.8829999</v>
      </c>
      <c r="E52" s="41">
        <v>569447295.71526599</v>
      </c>
      <c r="F52" s="41">
        <v>1912629769.01</v>
      </c>
      <c r="G52" s="41">
        <v>77250000</v>
      </c>
      <c r="H52" s="41">
        <v>986162115.13999999</v>
      </c>
      <c r="I52" s="41">
        <v>3152302751.52</v>
      </c>
      <c r="J52" s="41">
        <v>1158637246.04</v>
      </c>
      <c r="K52" s="41">
        <v>409841761.82999998</v>
      </c>
      <c r="L52" s="41">
        <v>4595151</v>
      </c>
      <c r="M52" s="41">
        <v>646824434.55999994</v>
      </c>
      <c r="N52" s="41">
        <v>16918085</v>
      </c>
      <c r="O52" s="41">
        <v>2493279515.1979799</v>
      </c>
      <c r="P52" s="41">
        <v>2000553806.05</v>
      </c>
      <c r="Q52" s="41">
        <v>1212319028.8</v>
      </c>
      <c r="R52" s="41">
        <v>445071206.25</v>
      </c>
      <c r="S52" s="104"/>
      <c r="T52" s="41">
        <f t="shared" si="1"/>
        <v>16936455019.996243</v>
      </c>
      <c r="U52" s="41"/>
      <c r="V52" s="41"/>
      <c r="W52" s="42"/>
      <c r="X52" s="41">
        <v>639200343.9800005</v>
      </c>
      <c r="Y52" s="106"/>
      <c r="Z52" s="41">
        <v>639200343.9800005</v>
      </c>
    </row>
    <row r="53" spans="1:26" x14ac:dyDescent="0.25">
      <c r="A53" s="102"/>
      <c r="B53" s="3" t="s">
        <v>30</v>
      </c>
      <c r="C53" s="40">
        <f t="shared" si="0"/>
        <v>21775572079.924232</v>
      </c>
      <c r="D53" s="41">
        <v>1895522551.32762</v>
      </c>
      <c r="E53" s="41">
        <v>2123718543.9000001</v>
      </c>
      <c r="F53" s="41">
        <v>1534215184.6600001</v>
      </c>
      <c r="G53" s="41">
        <v>553268304.22319806</v>
      </c>
      <c r="H53" s="41">
        <v>1954034850.28965</v>
      </c>
      <c r="I53" s="41">
        <v>2061875306.1400001</v>
      </c>
      <c r="J53" s="41">
        <v>444107409.75</v>
      </c>
      <c r="K53" s="41">
        <v>1691276351.6900001</v>
      </c>
      <c r="L53" s="41">
        <v>291938642.10000002</v>
      </c>
      <c r="M53" s="41">
        <v>628936343.42999995</v>
      </c>
      <c r="N53" s="41">
        <v>277556317.13999999</v>
      </c>
      <c r="O53" s="41">
        <v>1949666391.0024199</v>
      </c>
      <c r="P53" s="41">
        <v>2132874587.5734601</v>
      </c>
      <c r="Q53" s="41">
        <v>968660832.54788101</v>
      </c>
      <c r="R53" s="41">
        <v>812051605.5</v>
      </c>
      <c r="S53" s="104"/>
      <c r="T53" s="41">
        <f t="shared" si="1"/>
        <v>19319703221.274231</v>
      </c>
      <c r="U53" s="41"/>
      <c r="V53" s="41"/>
      <c r="W53" s="42"/>
      <c r="X53" s="41">
        <v>2455868858.6499996</v>
      </c>
      <c r="Y53" s="106"/>
      <c r="Z53" s="41">
        <v>2455868858.6499996</v>
      </c>
    </row>
    <row r="54" spans="1:26" x14ac:dyDescent="0.25">
      <c r="A54" s="102"/>
      <c r="B54" s="3" t="s">
        <v>31</v>
      </c>
      <c r="C54" s="40">
        <f t="shared" si="0"/>
        <v>9346654541.2810345</v>
      </c>
      <c r="D54" s="41">
        <v>165442209.31</v>
      </c>
      <c r="E54" s="41">
        <v>641252775.83399999</v>
      </c>
      <c r="F54" s="41">
        <v>733522279.30999994</v>
      </c>
      <c r="G54" s="41">
        <v>197348839</v>
      </c>
      <c r="H54" s="41">
        <v>422217096.14999998</v>
      </c>
      <c r="I54" s="41">
        <v>554691585</v>
      </c>
      <c r="J54" s="41">
        <v>1388026612.27</v>
      </c>
      <c r="K54" s="41">
        <v>1823919007.8499999</v>
      </c>
      <c r="L54" s="41">
        <v>586655260</v>
      </c>
      <c r="M54" s="41">
        <v>391780450.19999999</v>
      </c>
      <c r="N54" s="41">
        <v>269702554.27999997</v>
      </c>
      <c r="O54" s="41">
        <v>734675742.577034</v>
      </c>
      <c r="P54" s="41">
        <v>1256290011.0599999</v>
      </c>
      <c r="Q54" s="41">
        <v>181130118.44</v>
      </c>
      <c r="R54" s="41">
        <v>0</v>
      </c>
      <c r="S54" s="104"/>
      <c r="T54" s="41">
        <f t="shared" si="1"/>
        <v>9346654541.2810345</v>
      </c>
      <c r="U54" s="41"/>
      <c r="V54" s="41"/>
      <c r="W54" s="42"/>
      <c r="X54" s="41">
        <v>0</v>
      </c>
      <c r="Y54" s="106"/>
      <c r="Z54" s="41">
        <v>0</v>
      </c>
    </row>
    <row r="55" spans="1:26" x14ac:dyDescent="0.25">
      <c r="A55" s="102"/>
      <c r="B55" s="3" t="s">
        <v>32</v>
      </c>
      <c r="C55" s="40">
        <f t="shared" si="0"/>
        <v>271505151795.85059</v>
      </c>
      <c r="D55" s="41">
        <f t="shared" ref="D55:R55" si="2">+D50+D51+D52+D53+D54</f>
        <v>6275082526.8665648</v>
      </c>
      <c r="E55" s="41">
        <f t="shared" si="2"/>
        <v>22366831853.785591</v>
      </c>
      <c r="F55" s="41">
        <f t="shared" si="2"/>
        <v>19069891577.903603</v>
      </c>
      <c r="G55" s="41">
        <f t="shared" si="2"/>
        <v>8276778521.0161686</v>
      </c>
      <c r="H55" s="41">
        <f t="shared" si="2"/>
        <v>26707690768.92551</v>
      </c>
      <c r="I55" s="41">
        <f t="shared" si="2"/>
        <v>17868534322.460003</v>
      </c>
      <c r="J55" s="41">
        <f t="shared" si="2"/>
        <v>13150536813.48</v>
      </c>
      <c r="K55" s="41">
        <f t="shared" si="2"/>
        <v>9516850114.9899998</v>
      </c>
      <c r="L55" s="41">
        <f t="shared" si="2"/>
        <v>1890400630.2</v>
      </c>
      <c r="M55" s="41">
        <f t="shared" si="2"/>
        <v>10278585746.74</v>
      </c>
      <c r="N55" s="41">
        <f t="shared" si="2"/>
        <v>1366205781.8999999</v>
      </c>
      <c r="O55" s="41">
        <f t="shared" si="2"/>
        <v>17160322444.576426</v>
      </c>
      <c r="P55" s="41">
        <f t="shared" si="2"/>
        <v>58485615591.071465</v>
      </c>
      <c r="Q55" s="41">
        <f t="shared" si="2"/>
        <v>17350866864.356743</v>
      </c>
      <c r="R55" s="41">
        <f t="shared" si="2"/>
        <v>4636890484.7185001</v>
      </c>
      <c r="S55" s="104"/>
      <c r="T55" s="41">
        <f t="shared" si="1"/>
        <v>234401084042.9906</v>
      </c>
      <c r="U55" s="41">
        <v>3022879730.5300002</v>
      </c>
      <c r="V55" s="41">
        <v>114979089.95999999</v>
      </c>
      <c r="W55" s="42">
        <v>3137858820.4899998</v>
      </c>
      <c r="X55" s="41">
        <v>33966208932.369999</v>
      </c>
      <c r="Y55" s="106"/>
      <c r="Z55" s="41">
        <v>33966208932.369999</v>
      </c>
    </row>
    <row r="56" spans="1:26" x14ac:dyDescent="0.25">
      <c r="A56" s="102"/>
      <c r="B56" s="3" t="s">
        <v>33</v>
      </c>
      <c r="C56" s="40">
        <f t="shared" si="0"/>
        <v>325627246196.64618</v>
      </c>
      <c r="D56" s="41">
        <v>6888013571.9412203</v>
      </c>
      <c r="E56" s="41">
        <v>26079956266.335499</v>
      </c>
      <c r="F56" s="41">
        <v>21611420424.993599</v>
      </c>
      <c r="G56" s="41">
        <v>8610456158.9715309</v>
      </c>
      <c r="H56" s="41">
        <v>36752446684.447403</v>
      </c>
      <c r="I56" s="41">
        <v>22410127993.470001</v>
      </c>
      <c r="J56" s="41">
        <v>14742618291.5</v>
      </c>
      <c r="K56" s="41">
        <v>10271416759.2544</v>
      </c>
      <c r="L56" s="41">
        <v>1942053123.5194199</v>
      </c>
      <c r="M56" s="41">
        <v>15235358569.940001</v>
      </c>
      <c r="N56" s="41">
        <v>1385717710.48</v>
      </c>
      <c r="O56" s="41">
        <v>26347989291.426399</v>
      </c>
      <c r="P56" s="41">
        <v>63009169621.871498</v>
      </c>
      <c r="Q56" s="41">
        <v>26732372721.466702</v>
      </c>
      <c r="R56" s="41">
        <v>4707625449.0684996</v>
      </c>
      <c r="S56" s="104"/>
      <c r="T56" s="41">
        <f t="shared" si="1"/>
        <v>286726742638.68616</v>
      </c>
      <c r="U56" s="41">
        <v>3710136777.5700002</v>
      </c>
      <c r="V56" s="41">
        <v>147105176.96000001</v>
      </c>
      <c r="W56" s="42">
        <v>3857241954.5300002</v>
      </c>
      <c r="X56" s="41">
        <v>35043261603.43</v>
      </c>
      <c r="Y56" s="106"/>
      <c r="Z56" s="41">
        <v>35043261603.43</v>
      </c>
    </row>
    <row r="57" spans="1:26" x14ac:dyDescent="0.25">
      <c r="A57" s="102"/>
      <c r="B57" s="3" t="s">
        <v>34</v>
      </c>
      <c r="C57" s="40">
        <f t="shared" si="0"/>
        <v>225768687302.43506</v>
      </c>
      <c r="D57" s="41">
        <v>7722604713.3271999</v>
      </c>
      <c r="E57" s="41">
        <v>18134096998.366699</v>
      </c>
      <c r="F57" s="41">
        <v>11060438003.967899</v>
      </c>
      <c r="G57" s="41">
        <v>7925620973.8464499</v>
      </c>
      <c r="H57" s="41">
        <v>12277923264.013599</v>
      </c>
      <c r="I57" s="41">
        <v>12682292658.450001</v>
      </c>
      <c r="J57" s="41">
        <v>20461494614.894299</v>
      </c>
      <c r="K57" s="41">
        <v>11614167613.8748</v>
      </c>
      <c r="L57" s="41">
        <v>6130930698.0159101</v>
      </c>
      <c r="M57" s="41">
        <v>9746376152.1299992</v>
      </c>
      <c r="N57" s="41">
        <v>6133970379.8500004</v>
      </c>
      <c r="O57" s="41">
        <v>9396099958.7962093</v>
      </c>
      <c r="P57" s="41">
        <v>34678856222.900002</v>
      </c>
      <c r="Q57" s="41">
        <v>8974932582.4338207</v>
      </c>
      <c r="R57" s="41">
        <v>5368097603.9981899</v>
      </c>
      <c r="S57" s="104"/>
      <c r="T57" s="41">
        <f t="shared" si="1"/>
        <v>182307902438.86508</v>
      </c>
      <c r="U57" s="41">
        <v>6198313453.3199997</v>
      </c>
      <c r="V57" s="41">
        <v>6390522088.9799995</v>
      </c>
      <c r="W57" s="42">
        <v>12588835542.299999</v>
      </c>
      <c r="X57" s="41">
        <v>30871949321.269997</v>
      </c>
      <c r="Y57" s="106"/>
      <c r="Z57" s="41">
        <v>30871949321.269997</v>
      </c>
    </row>
    <row r="58" spans="1:26" ht="22.5" x14ac:dyDescent="0.25">
      <c r="A58" s="102"/>
      <c r="B58" s="5" t="s">
        <v>35</v>
      </c>
      <c r="C58" s="43">
        <f>+T58+W58+Z58</f>
        <v>551395933499.0813</v>
      </c>
      <c r="D58" s="43">
        <v>14610618285.2684</v>
      </c>
      <c r="E58" s="43">
        <v>44214053264.702202</v>
      </c>
      <c r="F58" s="43">
        <v>32671858428.961498</v>
      </c>
      <c r="G58" s="43">
        <v>16536077132.818001</v>
      </c>
      <c r="H58" s="43">
        <v>49030369948.460999</v>
      </c>
      <c r="I58" s="43">
        <v>35092420651.919998</v>
      </c>
      <c r="J58" s="43">
        <v>35204112906.394302</v>
      </c>
      <c r="K58" s="43">
        <v>21885584373.1292</v>
      </c>
      <c r="L58" s="43">
        <v>8072983821.5353298</v>
      </c>
      <c r="M58" s="43">
        <v>24981734722.07</v>
      </c>
      <c r="N58" s="43">
        <v>7519688090.3299999</v>
      </c>
      <c r="O58" s="43">
        <v>35744089250.222603</v>
      </c>
      <c r="P58" s="43">
        <v>97688025844.7715</v>
      </c>
      <c r="Q58" s="43">
        <v>35707305303.900497</v>
      </c>
      <c r="R58" s="43">
        <v>10075723053.0667</v>
      </c>
      <c r="S58" s="105"/>
      <c r="T58" s="43">
        <f>+SUM(D58:R58)</f>
        <v>469034645077.55127</v>
      </c>
      <c r="U58" s="43">
        <v>9908450230.8899994</v>
      </c>
      <c r="V58" s="43">
        <v>6537627265.9399996</v>
      </c>
      <c r="W58" s="43">
        <v>16446077496.83</v>
      </c>
      <c r="X58" s="43">
        <v>65915210924.699997</v>
      </c>
      <c r="Y58" s="106"/>
      <c r="Z58" s="43">
        <v>65915210924.699997</v>
      </c>
    </row>
  </sheetData>
  <mergeCells count="13">
    <mergeCell ref="D2:T2"/>
    <mergeCell ref="U2:W2"/>
    <mergeCell ref="X2:Z2"/>
    <mergeCell ref="A4:A14"/>
    <mergeCell ref="C2:C3"/>
    <mergeCell ref="A2:A3"/>
    <mergeCell ref="B2:B3"/>
    <mergeCell ref="A48:A58"/>
    <mergeCell ref="S15:S58"/>
    <mergeCell ref="Y15:Y58"/>
    <mergeCell ref="A15:A25"/>
    <mergeCell ref="A26:A36"/>
    <mergeCell ref="A37:A4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4E84E-2DE7-4117-8E2C-7B5DEA5252A3}">
  <dimension ref="A2:Z28"/>
  <sheetViews>
    <sheetView workbookViewId="0">
      <selection activeCell="E15" sqref="E15"/>
    </sheetView>
  </sheetViews>
  <sheetFormatPr defaultRowHeight="15" x14ac:dyDescent="0.25"/>
  <cols>
    <col min="2" max="2" width="23" bestFit="1" customWidth="1"/>
    <col min="3" max="3" width="14.85546875" bestFit="1" customWidth="1"/>
    <col min="4" max="4" width="18.5703125" bestFit="1" customWidth="1"/>
    <col min="5" max="6" width="19.5703125" bestFit="1" customWidth="1"/>
    <col min="7" max="7" width="13.140625" bestFit="1" customWidth="1"/>
    <col min="8" max="11" width="14" bestFit="1" customWidth="1"/>
    <col min="12" max="12" width="20.140625" bestFit="1" customWidth="1"/>
    <col min="13" max="13" width="14" bestFit="1" customWidth="1"/>
    <col min="14" max="14" width="13.140625" bestFit="1" customWidth="1"/>
    <col min="15" max="17" width="14" bestFit="1" customWidth="1"/>
    <col min="18" max="18" width="13.140625" bestFit="1" customWidth="1"/>
    <col min="19" max="19" width="14" bestFit="1" customWidth="1"/>
    <col min="20" max="20" width="14.85546875" bestFit="1" customWidth="1"/>
    <col min="21" max="21" width="16.5703125" bestFit="1" customWidth="1"/>
    <col min="22" max="22" width="14" bestFit="1" customWidth="1"/>
    <col min="23" max="23" width="15.42578125" bestFit="1" customWidth="1"/>
    <col min="24" max="24" width="21.85546875" bestFit="1" customWidth="1"/>
    <col min="25" max="25" width="20.7109375" bestFit="1" customWidth="1"/>
    <col min="26" max="26" width="14" bestFit="1" customWidth="1"/>
    <col min="27" max="27" width="15.5703125" bestFit="1" customWidth="1"/>
  </cols>
  <sheetData>
    <row r="2" spans="1:26" x14ac:dyDescent="0.25">
      <c r="A2" s="142" t="s">
        <v>159</v>
      </c>
      <c r="B2" s="143" t="s">
        <v>158</v>
      </c>
      <c r="C2" s="107" t="s">
        <v>0</v>
      </c>
      <c r="D2" s="94" t="s">
        <v>66</v>
      </c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5"/>
      <c r="U2" s="96" t="s">
        <v>67</v>
      </c>
      <c r="V2" s="96"/>
      <c r="W2" s="96"/>
      <c r="X2" s="89" t="s">
        <v>68</v>
      </c>
      <c r="Y2" s="89"/>
      <c r="Z2" s="89"/>
    </row>
    <row r="3" spans="1:26" x14ac:dyDescent="0.25">
      <c r="A3" s="142"/>
      <c r="B3" s="143"/>
      <c r="C3" s="107"/>
      <c r="D3" s="11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10</v>
      </c>
      <c r="N3" s="2" t="s">
        <v>11</v>
      </c>
      <c r="O3" s="2" t="s">
        <v>12</v>
      </c>
      <c r="P3" s="2" t="s">
        <v>13</v>
      </c>
      <c r="Q3" s="2" t="s">
        <v>14</v>
      </c>
      <c r="R3" s="2" t="s">
        <v>15</v>
      </c>
      <c r="S3" s="2" t="s">
        <v>70</v>
      </c>
      <c r="T3" s="66" t="s">
        <v>0</v>
      </c>
      <c r="U3" s="10" t="s">
        <v>63</v>
      </c>
      <c r="V3" s="10" t="s">
        <v>64</v>
      </c>
      <c r="W3" s="67" t="s">
        <v>0</v>
      </c>
      <c r="X3" s="8" t="s">
        <v>65</v>
      </c>
      <c r="Y3" s="8" t="s">
        <v>71</v>
      </c>
      <c r="Z3" s="68" t="s">
        <v>0</v>
      </c>
    </row>
    <row r="4" spans="1:26" ht="23.25" x14ac:dyDescent="0.25">
      <c r="A4" s="102">
        <v>2019</v>
      </c>
      <c r="B4" s="44" t="s">
        <v>130</v>
      </c>
      <c r="C4" s="147">
        <v>182415154270.77499</v>
      </c>
      <c r="D4" s="41">
        <v>1200000000</v>
      </c>
      <c r="E4" s="41">
        <v>8868477626.9099998</v>
      </c>
      <c r="F4" s="41">
        <v>9261703403.0599995</v>
      </c>
      <c r="G4" s="41">
        <v>5205989261</v>
      </c>
      <c r="H4" s="41">
        <v>10176730355.43</v>
      </c>
      <c r="I4" s="41">
        <v>9824246192.5599995</v>
      </c>
      <c r="J4" s="41">
        <v>18128133698.970001</v>
      </c>
      <c r="K4" s="41">
        <v>14820724099.91</v>
      </c>
      <c r="L4" s="41">
        <v>2904082988</v>
      </c>
      <c r="M4" s="41">
        <v>5639302321.2700005</v>
      </c>
      <c r="N4" s="41">
        <v>7010928739.3000002</v>
      </c>
      <c r="O4" s="41">
        <v>10973158969.6</v>
      </c>
      <c r="P4" s="41">
        <v>15061560109.690001</v>
      </c>
      <c r="Q4" s="41">
        <v>7819632070.8055</v>
      </c>
      <c r="R4" s="41" t="s">
        <v>16</v>
      </c>
      <c r="S4" s="41">
        <v>2898694.6494903564</v>
      </c>
      <c r="T4" s="144">
        <v>126897568531.155</v>
      </c>
      <c r="U4" s="41">
        <v>5693319449.1599998</v>
      </c>
      <c r="V4" s="41"/>
      <c r="W4" s="144">
        <v>5693319449.1599998</v>
      </c>
      <c r="X4" s="41">
        <v>49824266290.459999</v>
      </c>
      <c r="Y4" s="41">
        <v>0</v>
      </c>
      <c r="Z4" s="144">
        <v>49824266290.459999</v>
      </c>
    </row>
    <row r="5" spans="1:26" x14ac:dyDescent="0.25">
      <c r="A5" s="102"/>
      <c r="B5" s="44" t="s">
        <v>131</v>
      </c>
      <c r="C5" s="147">
        <v>24466365920.509998</v>
      </c>
      <c r="D5" s="41">
        <v>1955000000</v>
      </c>
      <c r="E5" s="41">
        <v>6311048493.9899998</v>
      </c>
      <c r="F5" s="41">
        <v>0</v>
      </c>
      <c r="G5" s="41">
        <v>0</v>
      </c>
      <c r="H5" s="41">
        <v>0</v>
      </c>
      <c r="I5" s="41">
        <v>1490003881.6600001</v>
      </c>
      <c r="J5" s="41">
        <v>1302421917.8099999</v>
      </c>
      <c r="K5" s="41">
        <v>102194826.72</v>
      </c>
      <c r="L5" s="41">
        <v>24545160</v>
      </c>
      <c r="M5" s="41">
        <v>993304109.58000004</v>
      </c>
      <c r="N5" s="41">
        <v>0</v>
      </c>
      <c r="O5" s="41">
        <v>1200000000</v>
      </c>
      <c r="P5" s="41">
        <v>10175538755.75</v>
      </c>
      <c r="Q5" s="41">
        <v>908775</v>
      </c>
      <c r="R5" s="41" t="s">
        <v>16</v>
      </c>
      <c r="S5" s="41">
        <v>0</v>
      </c>
      <c r="T5" s="144">
        <v>23554965920.509998</v>
      </c>
      <c r="U5" s="41">
        <v>911400000.00000012</v>
      </c>
      <c r="V5" s="41"/>
      <c r="W5" s="144">
        <v>911400000.00000012</v>
      </c>
      <c r="X5" s="41">
        <v>0</v>
      </c>
      <c r="Y5" s="41">
        <v>0</v>
      </c>
      <c r="Z5" s="144">
        <v>0</v>
      </c>
    </row>
    <row r="6" spans="1:26" ht="34.5" x14ac:dyDescent="0.25">
      <c r="A6" s="102"/>
      <c r="B6" s="44" t="s">
        <v>132</v>
      </c>
      <c r="C6" s="147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 t="s">
        <v>16</v>
      </c>
      <c r="S6" s="41">
        <v>0</v>
      </c>
      <c r="T6" s="144">
        <v>0</v>
      </c>
      <c r="U6" s="41">
        <v>0</v>
      </c>
      <c r="V6" s="41"/>
      <c r="W6" s="144">
        <v>0</v>
      </c>
      <c r="X6" s="41">
        <v>0</v>
      </c>
      <c r="Y6" s="41">
        <v>0</v>
      </c>
      <c r="Z6" s="144">
        <v>0</v>
      </c>
    </row>
    <row r="7" spans="1:26" x14ac:dyDescent="0.25">
      <c r="A7" s="102"/>
      <c r="B7" s="44" t="s">
        <v>133</v>
      </c>
      <c r="C7" s="147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 t="s">
        <v>16</v>
      </c>
      <c r="S7" s="41">
        <v>0</v>
      </c>
      <c r="T7" s="144">
        <v>0</v>
      </c>
      <c r="U7" s="41">
        <v>0</v>
      </c>
      <c r="V7" s="41"/>
      <c r="W7" s="144">
        <v>0</v>
      </c>
      <c r="X7" s="41">
        <v>0</v>
      </c>
      <c r="Y7" s="41">
        <v>0</v>
      </c>
      <c r="Z7" s="144">
        <v>0</v>
      </c>
    </row>
    <row r="8" spans="1:26" x14ac:dyDescent="0.25">
      <c r="A8" s="102"/>
      <c r="B8" s="145" t="s">
        <v>134</v>
      </c>
      <c r="C8" s="146">
        <v>206881520191.285</v>
      </c>
      <c r="D8" s="146">
        <v>3155000000</v>
      </c>
      <c r="E8" s="146">
        <v>15179526120.9</v>
      </c>
      <c r="F8" s="146">
        <v>9261703403.0599995</v>
      </c>
      <c r="G8" s="146">
        <v>5205989261</v>
      </c>
      <c r="H8" s="146">
        <v>10176730355.43</v>
      </c>
      <c r="I8" s="146">
        <v>11314250074.219999</v>
      </c>
      <c r="J8" s="146">
        <v>19430555616.779999</v>
      </c>
      <c r="K8" s="146">
        <v>14922918926.629999</v>
      </c>
      <c r="L8" s="146">
        <v>2928628148</v>
      </c>
      <c r="M8" s="146">
        <v>6632606430.8500004</v>
      </c>
      <c r="N8" s="146">
        <v>7010928739.3000002</v>
      </c>
      <c r="O8" s="146">
        <v>12173158969.6</v>
      </c>
      <c r="P8" s="146">
        <v>25237098865.439999</v>
      </c>
      <c r="Q8" s="146">
        <v>7820540845.8055</v>
      </c>
      <c r="R8" s="146" t="s">
        <v>16</v>
      </c>
      <c r="S8" s="146">
        <v>2898694.6494750977</v>
      </c>
      <c r="T8" s="146">
        <v>150452534451.66501</v>
      </c>
      <c r="U8" s="146">
        <v>6604719449.1599998</v>
      </c>
      <c r="V8" s="146"/>
      <c r="W8" s="146">
        <v>6604719449.1599998</v>
      </c>
      <c r="X8" s="146">
        <v>49824266290.459999</v>
      </c>
      <c r="Y8" s="146">
        <v>0</v>
      </c>
      <c r="Z8" s="146">
        <v>49824266290.459999</v>
      </c>
    </row>
    <row r="9" spans="1:26" ht="23.25" x14ac:dyDescent="0.25">
      <c r="A9" s="102">
        <v>2020</v>
      </c>
      <c r="B9" s="44" t="s">
        <v>130</v>
      </c>
      <c r="C9" s="147">
        <v>204263884583.509</v>
      </c>
      <c r="D9" s="41">
        <v>954233374.04999995</v>
      </c>
      <c r="E9" s="41">
        <v>10283149787.530001</v>
      </c>
      <c r="F9" s="41">
        <v>11493017762.030001</v>
      </c>
      <c r="G9" s="41">
        <v>6013159588</v>
      </c>
      <c r="H9" s="41">
        <v>15530815388.311199</v>
      </c>
      <c r="I9" s="41">
        <v>8991179109.8299999</v>
      </c>
      <c r="J9" s="41">
        <v>19421763568.900002</v>
      </c>
      <c r="K9" s="41">
        <v>13231623507.26</v>
      </c>
      <c r="L9" s="41">
        <v>2300032876.71</v>
      </c>
      <c r="M9" s="41">
        <v>6908802142.5</v>
      </c>
      <c r="N9" s="41">
        <v>7069548184.3699999</v>
      </c>
      <c r="O9" s="41">
        <v>12210391268.67</v>
      </c>
      <c r="P9" s="41">
        <v>24819086976.189999</v>
      </c>
      <c r="Q9" s="41">
        <v>8004937202.3174</v>
      </c>
      <c r="R9" s="41" t="s">
        <v>16</v>
      </c>
      <c r="S9" s="41"/>
      <c r="T9" s="144">
        <v>147231740736.66901</v>
      </c>
      <c r="U9" s="41">
        <v>5030000618.8400002</v>
      </c>
      <c r="V9" s="41"/>
      <c r="W9" s="144">
        <v>5030000618.8400002</v>
      </c>
      <c r="X9" s="41">
        <v>52002143228</v>
      </c>
      <c r="Y9" s="41"/>
      <c r="Z9" s="144">
        <v>52002143228</v>
      </c>
    </row>
    <row r="10" spans="1:26" x14ac:dyDescent="0.25">
      <c r="A10" s="102"/>
      <c r="B10" s="44" t="s">
        <v>131</v>
      </c>
      <c r="C10" s="147">
        <v>27004663068.02</v>
      </c>
      <c r="D10" s="41">
        <v>2035000000</v>
      </c>
      <c r="E10" s="41">
        <v>7726241975.5600004</v>
      </c>
      <c r="F10" s="41">
        <v>2214653603.1999998</v>
      </c>
      <c r="G10" s="41">
        <v>113000000</v>
      </c>
      <c r="H10" s="41">
        <v>1179717505.46</v>
      </c>
      <c r="I10" s="41">
        <v>1430154345.7</v>
      </c>
      <c r="J10" s="41">
        <v>0</v>
      </c>
      <c r="K10" s="41">
        <v>102194826.72</v>
      </c>
      <c r="L10" s="41">
        <v>0</v>
      </c>
      <c r="M10" s="41">
        <v>1467587653.9400001</v>
      </c>
      <c r="N10" s="41">
        <v>0</v>
      </c>
      <c r="O10" s="41">
        <v>1530000000</v>
      </c>
      <c r="P10" s="41">
        <v>6536362519.4300003</v>
      </c>
      <c r="Q10" s="41">
        <v>591750638.00999999</v>
      </c>
      <c r="R10" s="41" t="s">
        <v>16</v>
      </c>
      <c r="S10" s="41"/>
      <c r="T10" s="144">
        <v>24926663068.02</v>
      </c>
      <c r="U10" s="41">
        <v>2078000000</v>
      </c>
      <c r="V10" s="41"/>
      <c r="W10" s="144">
        <v>2078000000</v>
      </c>
      <c r="X10" s="41">
        <v>0</v>
      </c>
      <c r="Y10" s="41"/>
      <c r="Z10" s="144">
        <v>0</v>
      </c>
    </row>
    <row r="11" spans="1:26" ht="34.5" x14ac:dyDescent="0.25">
      <c r="A11" s="102"/>
      <c r="B11" s="44" t="s">
        <v>132</v>
      </c>
      <c r="C11" s="147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 t="s">
        <v>16</v>
      </c>
      <c r="S11" s="41"/>
      <c r="T11" s="144">
        <v>0</v>
      </c>
      <c r="U11" s="41">
        <v>0</v>
      </c>
      <c r="V11" s="41"/>
      <c r="W11" s="144">
        <v>0</v>
      </c>
      <c r="X11" s="41">
        <v>0</v>
      </c>
      <c r="Y11" s="41"/>
      <c r="Z11" s="144">
        <v>0</v>
      </c>
    </row>
    <row r="12" spans="1:26" x14ac:dyDescent="0.25">
      <c r="A12" s="102"/>
      <c r="B12" s="44" t="s">
        <v>133</v>
      </c>
      <c r="C12" s="147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 t="s">
        <v>16</v>
      </c>
      <c r="S12" s="41"/>
      <c r="T12" s="144">
        <v>0</v>
      </c>
      <c r="U12" s="41">
        <v>0</v>
      </c>
      <c r="V12" s="41"/>
      <c r="W12" s="144">
        <v>0</v>
      </c>
      <c r="X12" s="41">
        <v>0</v>
      </c>
      <c r="Y12" s="41"/>
      <c r="Z12" s="144">
        <v>0</v>
      </c>
    </row>
    <row r="13" spans="1:26" x14ac:dyDescent="0.25">
      <c r="A13" s="102"/>
      <c r="B13" s="145" t="s">
        <v>134</v>
      </c>
      <c r="C13" s="146">
        <v>231268547651.52899</v>
      </c>
      <c r="D13" s="146">
        <v>2989233374.0500002</v>
      </c>
      <c r="E13" s="146">
        <v>18009391763.09</v>
      </c>
      <c r="F13" s="146">
        <v>13707671365.23</v>
      </c>
      <c r="G13" s="146">
        <v>6126159588</v>
      </c>
      <c r="H13" s="146">
        <v>16710532893.771099</v>
      </c>
      <c r="I13" s="146">
        <v>10421333455.530001</v>
      </c>
      <c r="J13" s="146">
        <v>19421763568.900002</v>
      </c>
      <c r="K13" s="146">
        <v>13333818333.98</v>
      </c>
      <c r="L13" s="146">
        <v>2300032876.71</v>
      </c>
      <c r="M13" s="146">
        <v>8376389796.4399996</v>
      </c>
      <c r="N13" s="146">
        <v>7069548184.3699999</v>
      </c>
      <c r="O13" s="146">
        <v>13740391268.67</v>
      </c>
      <c r="P13" s="146">
        <v>31355449495.619999</v>
      </c>
      <c r="Q13" s="146">
        <v>8596687840.3274002</v>
      </c>
      <c r="R13" s="146" t="s">
        <v>16</v>
      </c>
      <c r="S13" s="146"/>
      <c r="T13" s="146">
        <v>172158403804.689</v>
      </c>
      <c r="U13" s="146">
        <v>7108000618.8400002</v>
      </c>
      <c r="V13" s="146"/>
      <c r="W13" s="146">
        <v>7108000618.8400002</v>
      </c>
      <c r="X13" s="146">
        <v>52002143228</v>
      </c>
      <c r="Y13" s="146"/>
      <c r="Z13" s="146">
        <v>52002143228</v>
      </c>
    </row>
    <row r="14" spans="1:26" ht="23.25" x14ac:dyDescent="0.25">
      <c r="A14" s="102">
        <v>2021</v>
      </c>
      <c r="B14" s="44" t="s">
        <v>130</v>
      </c>
      <c r="C14" s="147">
        <v>179043359984.74402</v>
      </c>
      <c r="D14" s="41">
        <v>509051456.04000002</v>
      </c>
      <c r="E14" s="41">
        <v>10398429579.93</v>
      </c>
      <c r="F14" s="41">
        <v>6697144234.04</v>
      </c>
      <c r="G14" s="41">
        <v>5417567278.0699997</v>
      </c>
      <c r="H14" s="41">
        <v>4221496302.99793</v>
      </c>
      <c r="I14" s="41">
        <v>5695982647.1899996</v>
      </c>
      <c r="J14" s="41">
        <v>23095352635.389999</v>
      </c>
      <c r="K14" s="41">
        <v>15348470869.77</v>
      </c>
      <c r="L14" s="41">
        <v>2455444218.5100002</v>
      </c>
      <c r="M14" s="41">
        <v>5945247915.54</v>
      </c>
      <c r="N14" s="41">
        <v>6017882153.3999996</v>
      </c>
      <c r="O14" s="41">
        <v>13364352293.389999</v>
      </c>
      <c r="P14" s="41">
        <v>10000063534.5</v>
      </c>
      <c r="Q14" s="41">
        <v>7658716868.8100004</v>
      </c>
      <c r="R14" s="41">
        <v>2533661794.6264</v>
      </c>
      <c r="S14" s="41"/>
      <c r="T14" s="144">
        <v>119358863782.20399</v>
      </c>
      <c r="U14" s="41">
        <v>4239608678.8800001</v>
      </c>
      <c r="V14" s="41"/>
      <c r="W14" s="144">
        <v>4239608678.8800001</v>
      </c>
      <c r="X14" s="41">
        <v>55444887523.660004</v>
      </c>
      <c r="Y14" s="41"/>
      <c r="Z14" s="144">
        <v>55444887523.660004</v>
      </c>
    </row>
    <row r="15" spans="1:26" x14ac:dyDescent="0.25">
      <c r="A15" s="102"/>
      <c r="B15" s="44" t="s">
        <v>131</v>
      </c>
      <c r="C15" s="147">
        <v>65135321124.629997</v>
      </c>
      <c r="D15" s="41">
        <v>187931694.5</v>
      </c>
      <c r="E15" s="41">
        <v>13211468269.07</v>
      </c>
      <c r="F15" s="41">
        <v>6244235790.6099997</v>
      </c>
      <c r="G15" s="41">
        <v>113000000</v>
      </c>
      <c r="H15" s="41">
        <v>5976980906.9200001</v>
      </c>
      <c r="I15" s="41">
        <v>2255301334.3499999</v>
      </c>
      <c r="J15" s="41">
        <v>3778864.67</v>
      </c>
      <c r="K15" s="41">
        <v>102194826.72</v>
      </c>
      <c r="L15" s="41">
        <v>428768928.17000002</v>
      </c>
      <c r="M15" s="41">
        <v>4057341205.8499999</v>
      </c>
      <c r="N15" s="41">
        <v>671823972.60000002</v>
      </c>
      <c r="O15" s="41">
        <v>1912500000</v>
      </c>
      <c r="P15" s="41">
        <v>24427919308.259998</v>
      </c>
      <c r="Q15" s="41">
        <v>1489265749.4000001</v>
      </c>
      <c r="R15" s="41">
        <v>1574328767.1199999</v>
      </c>
      <c r="S15" s="41"/>
      <c r="T15" s="144">
        <v>62656839618.239998</v>
      </c>
      <c r="U15" s="41">
        <v>2478481506.3899999</v>
      </c>
      <c r="V15" s="41"/>
      <c r="W15" s="144">
        <v>2478481506.3899999</v>
      </c>
      <c r="X15" s="41">
        <v>0</v>
      </c>
      <c r="Y15" s="41"/>
      <c r="Z15" s="144">
        <v>0</v>
      </c>
    </row>
    <row r="16" spans="1:26" ht="34.5" x14ac:dyDescent="0.25">
      <c r="A16" s="102"/>
      <c r="B16" s="44" t="s">
        <v>132</v>
      </c>
      <c r="C16" s="147">
        <v>400000000</v>
      </c>
      <c r="D16" s="41">
        <v>0</v>
      </c>
      <c r="E16" s="41">
        <v>0</v>
      </c>
      <c r="F16" s="41">
        <v>400000000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/>
      <c r="T16" s="144">
        <v>400000000</v>
      </c>
      <c r="U16" s="41"/>
      <c r="V16" s="41"/>
      <c r="W16" s="144">
        <v>0</v>
      </c>
      <c r="X16" s="41">
        <v>0</v>
      </c>
      <c r="Y16" s="41"/>
      <c r="Z16" s="144">
        <v>0</v>
      </c>
    </row>
    <row r="17" spans="1:26" x14ac:dyDescent="0.25">
      <c r="A17" s="102"/>
      <c r="B17" s="44" t="s">
        <v>133</v>
      </c>
      <c r="C17" s="147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/>
      <c r="T17" s="144">
        <v>0</v>
      </c>
      <c r="U17" s="41"/>
      <c r="V17" s="41"/>
      <c r="W17" s="144">
        <v>0</v>
      </c>
      <c r="X17" s="41">
        <v>0</v>
      </c>
      <c r="Y17" s="41"/>
      <c r="Z17" s="144">
        <v>0</v>
      </c>
    </row>
    <row r="18" spans="1:26" x14ac:dyDescent="0.25">
      <c r="A18" s="102"/>
      <c r="B18" s="145" t="s">
        <v>134</v>
      </c>
      <c r="C18" s="146">
        <v>244578681109.37399</v>
      </c>
      <c r="D18" s="146">
        <v>696983150.53999996</v>
      </c>
      <c r="E18" s="146">
        <v>23609897849</v>
      </c>
      <c r="F18" s="146">
        <v>13341380024.65</v>
      </c>
      <c r="G18" s="146">
        <v>5530567278.0699997</v>
      </c>
      <c r="H18" s="146">
        <v>10198477209.9179</v>
      </c>
      <c r="I18" s="146">
        <v>7951283981.54</v>
      </c>
      <c r="J18" s="146">
        <v>23099131500.060001</v>
      </c>
      <c r="K18" s="146">
        <v>15450665696.49</v>
      </c>
      <c r="L18" s="146">
        <v>2884213146.6799998</v>
      </c>
      <c r="M18" s="146">
        <v>10002589121.389999</v>
      </c>
      <c r="N18" s="146">
        <v>6689706126</v>
      </c>
      <c r="O18" s="146">
        <v>15276852293.389999</v>
      </c>
      <c r="P18" s="146">
        <v>34427982842.760002</v>
      </c>
      <c r="Q18" s="146">
        <v>9147982618.2099991</v>
      </c>
      <c r="R18" s="146">
        <v>4107990561.7463999</v>
      </c>
      <c r="S18" s="146"/>
      <c r="T18" s="146">
        <v>182415703400.444</v>
      </c>
      <c r="U18" s="146">
        <v>6718090185.2700005</v>
      </c>
      <c r="V18" s="146"/>
      <c r="W18" s="146">
        <v>6718090185.2700005</v>
      </c>
      <c r="X18" s="146">
        <v>55444887523.660004</v>
      </c>
      <c r="Y18" s="146"/>
      <c r="Z18" s="146">
        <v>55444887523.660004</v>
      </c>
    </row>
    <row r="19" spans="1:26" ht="23.25" x14ac:dyDescent="0.25">
      <c r="A19" s="102">
        <v>2022</v>
      </c>
      <c r="B19" s="44" t="s">
        <v>130</v>
      </c>
      <c r="C19" s="147">
        <v>193371220935.53198</v>
      </c>
      <c r="D19" s="41">
        <v>2037668613.0999999</v>
      </c>
      <c r="E19" s="41">
        <v>11447602633.27</v>
      </c>
      <c r="F19" s="41">
        <v>9201562645.4500008</v>
      </c>
      <c r="G19" s="41">
        <v>5734172433.9099998</v>
      </c>
      <c r="H19" s="41">
        <v>13952777063.308001</v>
      </c>
      <c r="I19" s="41">
        <v>6072453196.6099997</v>
      </c>
      <c r="J19" s="41">
        <v>22431412326.432899</v>
      </c>
      <c r="K19" s="41">
        <v>16241950073.23</v>
      </c>
      <c r="L19" s="41">
        <v>3360470128.0795202</v>
      </c>
      <c r="M19" s="41">
        <v>4927812876.1323299</v>
      </c>
      <c r="N19" s="41">
        <v>4011451797.2199998</v>
      </c>
      <c r="O19" s="41">
        <v>13082396525.92</v>
      </c>
      <c r="P19" s="41">
        <v>4507472602.8100004</v>
      </c>
      <c r="Q19" s="41">
        <v>8673771174.8189392</v>
      </c>
      <c r="R19" s="41">
        <v>2384547474.5599999</v>
      </c>
      <c r="S19" s="41"/>
      <c r="T19" s="144">
        <v>128067521564.85201</v>
      </c>
      <c r="U19" s="41">
        <v>4276760085.1699996</v>
      </c>
      <c r="V19" s="41">
        <v>4629895922.1700001</v>
      </c>
      <c r="W19" s="144">
        <v>8906656007.3400002</v>
      </c>
      <c r="X19" s="41">
        <v>56397043363.339996</v>
      </c>
      <c r="Y19" s="41"/>
      <c r="Z19" s="144">
        <v>56397043363.339996</v>
      </c>
    </row>
    <row r="20" spans="1:26" x14ac:dyDescent="0.25">
      <c r="A20" s="102"/>
      <c r="B20" s="44" t="s">
        <v>131</v>
      </c>
      <c r="C20" s="147">
        <v>88373183433.080002</v>
      </c>
      <c r="D20" s="41">
        <v>1287920724.9200001</v>
      </c>
      <c r="E20" s="41">
        <v>13209899872.48</v>
      </c>
      <c r="F20" s="41">
        <v>5192806134.0500002</v>
      </c>
      <c r="G20" s="41">
        <v>253000000</v>
      </c>
      <c r="H20" s="41">
        <v>10817011632.73</v>
      </c>
      <c r="I20" s="41">
        <v>1348882041.7</v>
      </c>
      <c r="J20" s="41">
        <v>0</v>
      </c>
      <c r="K20" s="41">
        <v>102194826.72</v>
      </c>
      <c r="L20" s="41">
        <v>576853000</v>
      </c>
      <c r="M20" s="41">
        <v>6654883795.3900003</v>
      </c>
      <c r="N20" s="41">
        <v>670676342.46000004</v>
      </c>
      <c r="O20" s="41">
        <v>3714397992</v>
      </c>
      <c r="P20" s="41">
        <v>34366134848.660004</v>
      </c>
      <c r="Q20" s="41">
        <v>4747370727.7200003</v>
      </c>
      <c r="R20" s="41">
        <v>1277336068.52</v>
      </c>
      <c r="S20" s="41"/>
      <c r="T20" s="144">
        <v>84219368007.350006</v>
      </c>
      <c r="U20" s="41">
        <v>2097645691.0799999</v>
      </c>
      <c r="V20" s="41">
        <v>1556489629.6500001</v>
      </c>
      <c r="W20" s="144">
        <v>3654135320.73</v>
      </c>
      <c r="X20" s="41">
        <v>499680105</v>
      </c>
      <c r="Y20" s="41"/>
      <c r="Z20" s="144">
        <v>499680105</v>
      </c>
    </row>
    <row r="21" spans="1:26" ht="34.5" x14ac:dyDescent="0.25">
      <c r="A21" s="102"/>
      <c r="B21" s="44" t="s">
        <v>132</v>
      </c>
      <c r="C21" s="147">
        <v>400000000</v>
      </c>
      <c r="D21" s="41">
        <v>0</v>
      </c>
      <c r="E21" s="41">
        <v>0</v>
      </c>
      <c r="F21" s="41">
        <v>400000000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/>
      <c r="T21" s="144">
        <v>400000000</v>
      </c>
      <c r="U21" s="41">
        <v>0</v>
      </c>
      <c r="V21" s="41">
        <v>0</v>
      </c>
      <c r="W21" s="144">
        <v>0</v>
      </c>
      <c r="X21" s="41">
        <v>0</v>
      </c>
      <c r="Y21" s="41"/>
      <c r="Z21" s="144">
        <v>0</v>
      </c>
    </row>
    <row r="22" spans="1:26" x14ac:dyDescent="0.25">
      <c r="A22" s="102"/>
      <c r="B22" s="44" t="s">
        <v>133</v>
      </c>
      <c r="C22" s="147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/>
      <c r="T22" s="144">
        <v>0</v>
      </c>
      <c r="U22" s="41">
        <v>0</v>
      </c>
      <c r="V22" s="41">
        <v>0</v>
      </c>
      <c r="W22" s="144">
        <v>0</v>
      </c>
      <c r="X22" s="41">
        <v>0</v>
      </c>
      <c r="Y22" s="41"/>
      <c r="Z22" s="144">
        <v>0</v>
      </c>
    </row>
    <row r="23" spans="1:26" x14ac:dyDescent="0.25">
      <c r="A23" s="102"/>
      <c r="B23" s="145" t="s">
        <v>134</v>
      </c>
      <c r="C23" s="146">
        <v>282144404368.612</v>
      </c>
      <c r="D23" s="146">
        <v>3325589338.02</v>
      </c>
      <c r="E23" s="146">
        <v>24657502505.75</v>
      </c>
      <c r="F23" s="146">
        <v>14794368779.5</v>
      </c>
      <c r="G23" s="146">
        <v>5987172433.9099998</v>
      </c>
      <c r="H23" s="146">
        <v>24769788696.037998</v>
      </c>
      <c r="I23" s="146">
        <v>7421335238.3100004</v>
      </c>
      <c r="J23" s="146">
        <v>22431412326.432899</v>
      </c>
      <c r="K23" s="146">
        <v>16344144899.950001</v>
      </c>
      <c r="L23" s="146">
        <v>3937323128.0795202</v>
      </c>
      <c r="M23" s="146">
        <v>11582696671.522301</v>
      </c>
      <c r="N23" s="146">
        <v>4682128139.6800003</v>
      </c>
      <c r="O23" s="146">
        <v>16796794517.92</v>
      </c>
      <c r="P23" s="146">
        <v>38873607451.470001</v>
      </c>
      <c r="Q23" s="146">
        <v>13421141902.5389</v>
      </c>
      <c r="R23" s="146">
        <v>3661883543.0799999</v>
      </c>
      <c r="S23" s="146"/>
      <c r="T23" s="146">
        <v>212686889572.202</v>
      </c>
      <c r="U23" s="146">
        <v>6374405776.25</v>
      </c>
      <c r="V23" s="146">
        <v>6186385551.8199997</v>
      </c>
      <c r="W23" s="146">
        <v>12560791328.07</v>
      </c>
      <c r="X23" s="146">
        <v>56896723468.339996</v>
      </c>
      <c r="Y23" s="146"/>
      <c r="Z23" s="146">
        <v>56896723468.339996</v>
      </c>
    </row>
    <row r="24" spans="1:26" ht="23.25" x14ac:dyDescent="0.25">
      <c r="A24" s="102">
        <v>2023</v>
      </c>
      <c r="B24" s="44" t="s">
        <v>130</v>
      </c>
      <c r="C24" s="147">
        <f>+T24+W24+Z24</f>
        <v>239581129090.3074</v>
      </c>
      <c r="D24" s="41">
        <v>4991919724.9639597</v>
      </c>
      <c r="E24" s="41">
        <v>18539739241.310001</v>
      </c>
      <c r="F24" s="41">
        <v>11946020163.620001</v>
      </c>
      <c r="G24" s="41">
        <v>7161315232.1002998</v>
      </c>
      <c r="H24" s="41">
        <v>18260580307.356899</v>
      </c>
      <c r="I24" s="41">
        <v>8438192693.9799995</v>
      </c>
      <c r="J24" s="41">
        <v>15406613424.01</v>
      </c>
      <c r="K24" s="41">
        <v>19338465168.889999</v>
      </c>
      <c r="L24" s="41">
        <v>3282163464.0700002</v>
      </c>
      <c r="M24" s="41">
        <v>5415888524.4413404</v>
      </c>
      <c r="N24" s="41">
        <v>5966297717.7799997</v>
      </c>
      <c r="O24" s="41">
        <v>15387888282.360001</v>
      </c>
      <c r="P24" s="41">
        <v>26462455624.139999</v>
      </c>
      <c r="Q24" s="41">
        <v>9636759468.3848991</v>
      </c>
      <c r="R24" s="41">
        <v>1479681917.8</v>
      </c>
      <c r="S24" s="41"/>
      <c r="T24" s="144">
        <f>+SUM(D24:R24)</f>
        <v>171713980955.2074</v>
      </c>
      <c r="U24" s="41">
        <v>3973023746.2600002</v>
      </c>
      <c r="V24" s="41">
        <v>4428373256.3800001</v>
      </c>
      <c r="W24" s="144">
        <v>8401397002.6400003</v>
      </c>
      <c r="X24" s="41">
        <v>59465751132.459999</v>
      </c>
      <c r="Y24" s="41"/>
      <c r="Z24" s="144">
        <v>59465751132.459999</v>
      </c>
    </row>
    <row r="25" spans="1:26" x14ac:dyDescent="0.25">
      <c r="A25" s="102"/>
      <c r="B25" s="44" t="s">
        <v>131</v>
      </c>
      <c r="C25" s="147">
        <f t="shared" ref="C25:C28" si="0">+T25+W25+Z25</f>
        <v>92119030433.444168</v>
      </c>
      <c r="D25" s="41">
        <v>1224292630.4300001</v>
      </c>
      <c r="E25" s="41">
        <v>6192525146.3999996</v>
      </c>
      <c r="F25" s="41">
        <v>6344490219.6400003</v>
      </c>
      <c r="G25" s="41">
        <v>113000000</v>
      </c>
      <c r="H25" s="41">
        <v>12065939031.4</v>
      </c>
      <c r="I25" s="41">
        <v>1119265200.5999999</v>
      </c>
      <c r="J25" s="41">
        <v>14672360974.209999</v>
      </c>
      <c r="K25" s="41">
        <v>288702787.17000002</v>
      </c>
      <c r="L25" s="41">
        <v>55905000</v>
      </c>
      <c r="M25" s="41">
        <v>9196595560.3941593</v>
      </c>
      <c r="N25" s="41">
        <v>670677342.46000004</v>
      </c>
      <c r="O25" s="41">
        <v>5568501908.6199999</v>
      </c>
      <c r="P25" s="41">
        <v>23234801855.09</v>
      </c>
      <c r="Q25" s="41">
        <v>4175710119.4099998</v>
      </c>
      <c r="R25" s="41">
        <v>1405632440.6600001</v>
      </c>
      <c r="S25" s="41"/>
      <c r="T25" s="144">
        <f t="shared" ref="T25:T28" si="1">+SUM(D25:R25)</f>
        <v>86328400216.484161</v>
      </c>
      <c r="U25" s="41">
        <v>3480445148.02</v>
      </c>
      <c r="V25" s="41">
        <v>1764133599.9400001</v>
      </c>
      <c r="W25" s="144">
        <v>5244578747.96</v>
      </c>
      <c r="X25" s="41">
        <v>546051469</v>
      </c>
      <c r="Y25" s="41"/>
      <c r="Z25" s="144">
        <v>546051469</v>
      </c>
    </row>
    <row r="26" spans="1:26" ht="34.5" x14ac:dyDescent="0.25">
      <c r="A26" s="102"/>
      <c r="B26" s="44" t="s">
        <v>132</v>
      </c>
      <c r="C26" s="147">
        <f t="shared" si="0"/>
        <v>1800000000</v>
      </c>
      <c r="D26" s="41">
        <v>0</v>
      </c>
      <c r="E26" s="41">
        <v>0</v>
      </c>
      <c r="F26" s="41">
        <v>400000000</v>
      </c>
      <c r="G26" s="41">
        <v>0</v>
      </c>
      <c r="H26" s="41">
        <v>1400000000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/>
      <c r="T26" s="144">
        <f t="shared" si="1"/>
        <v>1800000000</v>
      </c>
      <c r="U26" s="41">
        <v>0</v>
      </c>
      <c r="V26" s="41">
        <v>0</v>
      </c>
      <c r="W26" s="144">
        <v>0</v>
      </c>
      <c r="X26" s="41">
        <v>0</v>
      </c>
      <c r="Y26" s="41"/>
      <c r="Z26" s="144">
        <v>0</v>
      </c>
    </row>
    <row r="27" spans="1:26" x14ac:dyDescent="0.25">
      <c r="A27" s="102"/>
      <c r="B27" s="44" t="s">
        <v>133</v>
      </c>
      <c r="C27" s="147">
        <f t="shared" si="0"/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/>
      <c r="T27" s="144">
        <f t="shared" si="1"/>
        <v>0</v>
      </c>
      <c r="U27" s="41">
        <v>0</v>
      </c>
      <c r="V27" s="41">
        <v>0</v>
      </c>
      <c r="W27" s="144">
        <v>0</v>
      </c>
      <c r="X27" s="41">
        <v>0</v>
      </c>
      <c r="Y27" s="41"/>
      <c r="Z27" s="144">
        <v>0</v>
      </c>
    </row>
    <row r="28" spans="1:26" x14ac:dyDescent="0.25">
      <c r="A28" s="102"/>
      <c r="B28" s="145" t="s">
        <v>134</v>
      </c>
      <c r="C28" s="146">
        <f t="shared" si="0"/>
        <v>333500159523.75159</v>
      </c>
      <c r="D28" s="146">
        <v>6216212355.39396</v>
      </c>
      <c r="E28" s="146">
        <v>24732264387.709999</v>
      </c>
      <c r="F28" s="146">
        <v>18690510383.259998</v>
      </c>
      <c r="G28" s="146">
        <v>7274315232.1002998</v>
      </c>
      <c r="H28" s="146">
        <v>31726519338.756901</v>
      </c>
      <c r="I28" s="146">
        <v>9557457894.5799999</v>
      </c>
      <c r="J28" s="146">
        <v>30078974398.220001</v>
      </c>
      <c r="K28" s="146">
        <v>19627167956.060001</v>
      </c>
      <c r="L28" s="146">
        <v>3338068464.0700002</v>
      </c>
      <c r="M28" s="146">
        <v>14612484084.835501</v>
      </c>
      <c r="N28" s="146">
        <v>6636975060.2399998</v>
      </c>
      <c r="O28" s="146">
        <v>20956390190.98</v>
      </c>
      <c r="P28" s="146">
        <v>49697257479.230003</v>
      </c>
      <c r="Q28" s="146">
        <v>13812469587.794901</v>
      </c>
      <c r="R28" s="146">
        <v>2885314358.46</v>
      </c>
      <c r="S28" s="146"/>
      <c r="T28" s="146">
        <f t="shared" si="1"/>
        <v>259842381171.69156</v>
      </c>
      <c r="U28" s="146">
        <v>7453468894.2799997</v>
      </c>
      <c r="V28" s="146">
        <v>6192506856.3199997</v>
      </c>
      <c r="W28" s="146">
        <v>13645975750.6</v>
      </c>
      <c r="X28" s="146">
        <v>60011802601.459999</v>
      </c>
      <c r="Y28" s="146"/>
      <c r="Z28" s="146">
        <v>60011802601.459999</v>
      </c>
    </row>
  </sheetData>
  <mergeCells count="11">
    <mergeCell ref="A24:A28"/>
    <mergeCell ref="A19:A23"/>
    <mergeCell ref="C2:C3"/>
    <mergeCell ref="X2:Z2"/>
    <mergeCell ref="A4:A8"/>
    <mergeCell ref="A9:A13"/>
    <mergeCell ref="A14:A18"/>
    <mergeCell ref="D2:T2"/>
    <mergeCell ref="U2:W2"/>
    <mergeCell ref="B2:B3"/>
    <mergeCell ref="A2:A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EDAE9-05FD-40EE-A0C7-1C13C2C907E2}">
  <dimension ref="A2:ALM8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3" sqref="A3"/>
      <selection pane="bottomRight" activeCell="E17" sqref="E17"/>
    </sheetView>
  </sheetViews>
  <sheetFormatPr defaultRowHeight="15" x14ac:dyDescent="0.25"/>
  <cols>
    <col min="1" max="1" width="9.140625" style="20"/>
    <col min="2" max="2" width="43.7109375" style="7" bestFit="1" customWidth="1"/>
    <col min="3" max="3" width="16.140625" style="7" bestFit="1" customWidth="1"/>
    <col min="4" max="5" width="16.5703125" style="7" bestFit="1" customWidth="1"/>
    <col min="6" max="6" width="16.140625" style="7" bestFit="1" customWidth="1"/>
    <col min="7" max="9" width="16.5703125" style="7" bestFit="1" customWidth="1"/>
    <col min="10" max="10" width="17.140625" style="7" bestFit="1" customWidth="1"/>
    <col min="11" max="11" width="22.28515625" style="7" bestFit="1" customWidth="1"/>
    <col min="12" max="12" width="16.140625" style="7" bestFit="1" customWidth="1"/>
    <col min="13" max="13" width="15.5703125" style="7" bestFit="1" customWidth="1"/>
    <col min="14" max="16" width="16.5703125" style="7" bestFit="1" customWidth="1"/>
    <col min="17" max="17" width="16.140625" style="13" bestFit="1" customWidth="1"/>
    <col min="18" max="18" width="17.5703125" style="14" bestFit="1" customWidth="1"/>
    <col min="19" max="19" width="17.5703125" bestFit="1" customWidth="1"/>
  </cols>
  <sheetData>
    <row r="2" spans="1:1001" x14ac:dyDescent="0.25">
      <c r="A2" s="170" t="s">
        <v>156</v>
      </c>
      <c r="B2" s="171" t="s">
        <v>160</v>
      </c>
      <c r="C2" s="111" t="s">
        <v>66</v>
      </c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</row>
    <row r="3" spans="1:1001" s="168" customFormat="1" ht="15.75" x14ac:dyDescent="0.25">
      <c r="A3" s="170"/>
      <c r="B3" s="171"/>
      <c r="C3" s="165" t="s">
        <v>1</v>
      </c>
      <c r="D3" s="165" t="s">
        <v>2</v>
      </c>
      <c r="E3" s="165" t="s">
        <v>3</v>
      </c>
      <c r="F3" s="165" t="s">
        <v>4</v>
      </c>
      <c r="G3" s="165" t="s">
        <v>5</v>
      </c>
      <c r="H3" s="165" t="s">
        <v>6</v>
      </c>
      <c r="I3" s="165" t="s">
        <v>7</v>
      </c>
      <c r="J3" s="165" t="s">
        <v>8</v>
      </c>
      <c r="K3" s="165" t="s">
        <v>9</v>
      </c>
      <c r="L3" s="165" t="s">
        <v>10</v>
      </c>
      <c r="M3" s="165" t="s">
        <v>11</v>
      </c>
      <c r="N3" s="165" t="s">
        <v>12</v>
      </c>
      <c r="O3" s="165" t="s">
        <v>13</v>
      </c>
      <c r="P3" s="165" t="s">
        <v>14</v>
      </c>
      <c r="Q3" s="166" t="s">
        <v>15</v>
      </c>
      <c r="R3" s="166" t="s">
        <v>70</v>
      </c>
      <c r="S3" s="165" t="s">
        <v>0</v>
      </c>
      <c r="T3" s="167"/>
      <c r="U3" s="167"/>
      <c r="V3" s="167"/>
      <c r="W3" s="167"/>
      <c r="X3" s="167"/>
      <c r="Y3" s="167"/>
      <c r="Z3" s="167"/>
      <c r="AA3" s="167"/>
      <c r="AB3" s="167"/>
      <c r="AC3" s="167"/>
      <c r="AD3" s="167"/>
      <c r="AE3" s="167"/>
      <c r="AF3" s="167"/>
      <c r="AG3" s="167"/>
      <c r="AH3" s="167"/>
      <c r="AI3" s="167"/>
      <c r="AJ3" s="167"/>
      <c r="AK3" s="167"/>
      <c r="AL3" s="167"/>
      <c r="AM3" s="167"/>
      <c r="AN3" s="167"/>
      <c r="AO3" s="167"/>
      <c r="AP3" s="167"/>
      <c r="AQ3" s="167"/>
      <c r="AR3" s="167"/>
      <c r="AS3" s="167"/>
      <c r="AT3" s="167"/>
      <c r="AU3" s="167"/>
      <c r="AV3" s="167"/>
      <c r="AW3" s="167"/>
      <c r="AX3" s="167"/>
      <c r="AY3" s="167"/>
      <c r="AZ3" s="167"/>
      <c r="BA3" s="167"/>
      <c r="BB3" s="167"/>
      <c r="BC3" s="167"/>
      <c r="BD3" s="167"/>
      <c r="BE3" s="167"/>
      <c r="BF3" s="167"/>
      <c r="BG3" s="167"/>
      <c r="BH3" s="167"/>
      <c r="BI3" s="167"/>
      <c r="BJ3" s="167"/>
      <c r="BK3" s="167"/>
      <c r="BL3" s="167"/>
      <c r="BM3" s="167"/>
      <c r="BN3" s="167"/>
      <c r="BO3" s="167"/>
      <c r="BP3" s="167"/>
      <c r="BQ3" s="167"/>
      <c r="BR3" s="167"/>
      <c r="BS3" s="167"/>
      <c r="BT3" s="167"/>
      <c r="BU3" s="167"/>
      <c r="BV3" s="167"/>
      <c r="BW3" s="167"/>
      <c r="BX3" s="167"/>
      <c r="BY3" s="167"/>
      <c r="BZ3" s="167"/>
      <c r="CA3" s="167"/>
      <c r="CB3" s="167"/>
      <c r="CC3" s="167"/>
      <c r="CD3" s="167"/>
      <c r="CE3" s="167"/>
      <c r="CF3" s="167"/>
      <c r="CG3" s="167"/>
      <c r="CH3" s="167"/>
      <c r="CI3" s="167"/>
      <c r="CJ3" s="167"/>
      <c r="CK3" s="167"/>
      <c r="CL3" s="167"/>
      <c r="CM3" s="167"/>
      <c r="CN3" s="167"/>
      <c r="CO3" s="167"/>
      <c r="CP3" s="167"/>
      <c r="CQ3" s="167"/>
      <c r="CR3" s="167"/>
      <c r="CS3" s="167"/>
      <c r="CT3" s="167"/>
      <c r="CU3" s="167"/>
      <c r="CV3" s="167"/>
      <c r="CW3" s="167"/>
      <c r="CX3" s="167"/>
      <c r="CY3" s="167"/>
      <c r="CZ3" s="167"/>
      <c r="DA3" s="167"/>
      <c r="DB3" s="167"/>
      <c r="DC3" s="167"/>
      <c r="DD3" s="167"/>
      <c r="DE3" s="167"/>
      <c r="DF3" s="167"/>
      <c r="DG3" s="167"/>
      <c r="DH3" s="167"/>
      <c r="DI3" s="167"/>
      <c r="DJ3" s="167"/>
      <c r="DK3" s="167"/>
      <c r="DL3" s="167"/>
      <c r="DM3" s="167"/>
      <c r="DN3" s="167"/>
      <c r="DO3" s="167"/>
      <c r="DP3" s="167"/>
      <c r="DQ3" s="167"/>
      <c r="DR3" s="167"/>
      <c r="DS3" s="167"/>
      <c r="DT3" s="167"/>
      <c r="DU3" s="167"/>
      <c r="DV3" s="167"/>
      <c r="DW3" s="167"/>
      <c r="DX3" s="167"/>
      <c r="DY3" s="167"/>
      <c r="DZ3" s="167"/>
      <c r="EA3" s="167"/>
      <c r="EB3" s="167"/>
      <c r="EC3" s="167"/>
      <c r="ED3" s="167"/>
      <c r="EE3" s="167"/>
      <c r="EF3" s="167"/>
      <c r="EG3" s="167"/>
      <c r="EH3" s="167"/>
      <c r="EI3" s="167"/>
      <c r="EJ3" s="167"/>
      <c r="EK3" s="167"/>
      <c r="EL3" s="167"/>
      <c r="EM3" s="167"/>
      <c r="EN3" s="167"/>
      <c r="EO3" s="167"/>
      <c r="EP3" s="167"/>
      <c r="EQ3" s="167"/>
      <c r="ER3" s="167"/>
      <c r="ES3" s="167"/>
      <c r="ET3" s="167"/>
      <c r="EU3" s="167"/>
      <c r="EV3" s="167"/>
      <c r="EW3" s="167"/>
      <c r="EX3" s="167"/>
      <c r="EY3" s="167"/>
      <c r="EZ3" s="167"/>
      <c r="FA3" s="167"/>
      <c r="FB3" s="167"/>
      <c r="FC3" s="167"/>
      <c r="FD3" s="167"/>
      <c r="FE3" s="167"/>
      <c r="FF3" s="167"/>
      <c r="FG3" s="167"/>
      <c r="FH3" s="167"/>
      <c r="FI3" s="167"/>
      <c r="FJ3" s="167"/>
      <c r="FK3" s="167"/>
      <c r="FL3" s="167"/>
      <c r="FM3" s="167"/>
      <c r="FN3" s="167"/>
      <c r="FO3" s="167"/>
      <c r="FP3" s="167"/>
      <c r="FQ3" s="167"/>
      <c r="FR3" s="167"/>
      <c r="FS3" s="167"/>
      <c r="FT3" s="167"/>
      <c r="FU3" s="167"/>
      <c r="FV3" s="167"/>
      <c r="FW3" s="167"/>
      <c r="FX3" s="167"/>
      <c r="FY3" s="167"/>
      <c r="FZ3" s="167"/>
      <c r="GA3" s="167"/>
      <c r="GB3" s="167"/>
      <c r="GC3" s="167"/>
      <c r="GD3" s="167"/>
      <c r="GE3" s="167"/>
      <c r="GF3" s="167"/>
      <c r="GG3" s="167"/>
      <c r="GH3" s="167"/>
      <c r="GI3" s="167"/>
      <c r="GJ3" s="167"/>
      <c r="GK3" s="167"/>
      <c r="GL3" s="167"/>
      <c r="GM3" s="167"/>
      <c r="GN3" s="167"/>
      <c r="GO3" s="167"/>
      <c r="GP3" s="167"/>
      <c r="GQ3" s="167"/>
      <c r="GR3" s="167"/>
      <c r="GS3" s="167"/>
      <c r="GT3" s="167"/>
      <c r="GU3" s="167"/>
      <c r="GV3" s="167"/>
      <c r="GW3" s="167"/>
      <c r="GX3" s="167"/>
      <c r="GY3" s="167"/>
      <c r="GZ3" s="167"/>
      <c r="HA3" s="167"/>
      <c r="HB3" s="167"/>
      <c r="HC3" s="167"/>
      <c r="HD3" s="167"/>
      <c r="HE3" s="167"/>
      <c r="HF3" s="167"/>
      <c r="HG3" s="167"/>
      <c r="HH3" s="167"/>
      <c r="HI3" s="167"/>
      <c r="HJ3" s="167"/>
      <c r="HK3" s="167"/>
      <c r="HL3" s="167"/>
      <c r="HM3" s="167"/>
      <c r="HN3" s="167"/>
      <c r="HO3" s="167"/>
      <c r="HP3" s="167"/>
      <c r="HQ3" s="167"/>
      <c r="HR3" s="167"/>
      <c r="HS3" s="167"/>
      <c r="HT3" s="167"/>
      <c r="HU3" s="167"/>
      <c r="HV3" s="167"/>
      <c r="HW3" s="167"/>
      <c r="HX3" s="167"/>
      <c r="HY3" s="167"/>
      <c r="HZ3" s="167"/>
      <c r="IA3" s="167"/>
      <c r="IB3" s="167"/>
      <c r="IC3" s="167"/>
      <c r="ID3" s="167"/>
      <c r="IE3" s="167"/>
      <c r="IF3" s="167"/>
      <c r="IG3" s="167"/>
      <c r="IH3" s="167"/>
      <c r="II3" s="167"/>
      <c r="IJ3" s="167"/>
      <c r="IK3" s="167"/>
      <c r="IL3" s="167"/>
      <c r="IM3" s="167"/>
      <c r="IN3" s="167"/>
      <c r="IO3" s="167"/>
      <c r="IP3" s="167"/>
      <c r="IQ3" s="167"/>
      <c r="IR3" s="167"/>
      <c r="IS3" s="167"/>
      <c r="IT3" s="167"/>
      <c r="IU3" s="167"/>
      <c r="IV3" s="167"/>
      <c r="IW3" s="167"/>
      <c r="IX3" s="167"/>
      <c r="IY3" s="167"/>
      <c r="IZ3" s="167"/>
      <c r="JA3" s="167"/>
      <c r="JB3" s="167"/>
      <c r="JC3" s="167"/>
      <c r="JD3" s="167"/>
      <c r="JE3" s="167"/>
      <c r="JF3" s="167"/>
      <c r="JG3" s="167"/>
      <c r="JH3" s="167"/>
      <c r="JI3" s="167"/>
      <c r="JJ3" s="167"/>
      <c r="JK3" s="167"/>
      <c r="JL3" s="167"/>
      <c r="JM3" s="167"/>
      <c r="JN3" s="167"/>
      <c r="JO3" s="167"/>
      <c r="JP3" s="167"/>
      <c r="JQ3" s="167"/>
      <c r="JR3" s="167"/>
      <c r="JS3" s="167"/>
      <c r="JT3" s="167"/>
      <c r="JU3" s="167"/>
      <c r="JV3" s="167"/>
      <c r="JW3" s="167"/>
      <c r="JX3" s="167"/>
      <c r="JY3" s="167"/>
      <c r="JZ3" s="167"/>
      <c r="KA3" s="167"/>
      <c r="KB3" s="167"/>
      <c r="KC3" s="167"/>
      <c r="KD3" s="167"/>
      <c r="KE3" s="167"/>
      <c r="KF3" s="167"/>
      <c r="KG3" s="167"/>
      <c r="KH3" s="167"/>
      <c r="KI3" s="167"/>
      <c r="KJ3" s="167"/>
      <c r="KK3" s="167"/>
      <c r="KL3" s="167"/>
      <c r="KM3" s="167"/>
      <c r="KN3" s="167"/>
      <c r="KO3" s="167"/>
      <c r="KP3" s="167"/>
      <c r="KQ3" s="167"/>
      <c r="KR3" s="167"/>
      <c r="KS3" s="167"/>
      <c r="KT3" s="167"/>
      <c r="KU3" s="167"/>
      <c r="KV3" s="167"/>
      <c r="KW3" s="167"/>
      <c r="KX3" s="167"/>
      <c r="KY3" s="167"/>
      <c r="KZ3" s="167"/>
      <c r="LA3" s="167"/>
      <c r="LB3" s="167"/>
      <c r="LC3" s="167"/>
      <c r="LD3" s="167"/>
      <c r="LE3" s="167"/>
      <c r="LF3" s="167"/>
      <c r="LG3" s="167"/>
      <c r="LH3" s="167"/>
      <c r="LI3" s="167"/>
      <c r="LJ3" s="167"/>
      <c r="LK3" s="167"/>
      <c r="LL3" s="167"/>
      <c r="LM3" s="167"/>
      <c r="LN3" s="167"/>
      <c r="LO3" s="167"/>
      <c r="LP3" s="167"/>
      <c r="LQ3" s="167"/>
      <c r="LR3" s="167"/>
      <c r="LS3" s="167"/>
      <c r="LT3" s="167"/>
      <c r="LU3" s="167"/>
      <c r="LV3" s="167"/>
      <c r="LW3" s="167"/>
      <c r="LX3" s="167"/>
      <c r="LY3" s="167"/>
      <c r="LZ3" s="167"/>
      <c r="MA3" s="167"/>
      <c r="MB3" s="167"/>
      <c r="MC3" s="167"/>
      <c r="MD3" s="167"/>
      <c r="ME3" s="167"/>
      <c r="MF3" s="167"/>
      <c r="MG3" s="167"/>
      <c r="MH3" s="167"/>
      <c r="MI3" s="167"/>
      <c r="MJ3" s="167"/>
      <c r="MK3" s="167"/>
      <c r="ML3" s="167"/>
      <c r="MM3" s="167"/>
      <c r="MN3" s="167"/>
      <c r="MO3" s="167"/>
      <c r="MP3" s="167"/>
      <c r="MQ3" s="167"/>
      <c r="MR3" s="167"/>
      <c r="MS3" s="167"/>
      <c r="MT3" s="167"/>
      <c r="MU3" s="167"/>
      <c r="MV3" s="167"/>
      <c r="MW3" s="167"/>
      <c r="MX3" s="167"/>
      <c r="MY3" s="167"/>
      <c r="MZ3" s="167"/>
      <c r="NA3" s="167"/>
      <c r="NB3" s="167"/>
      <c r="NC3" s="167"/>
      <c r="ND3" s="167"/>
      <c r="NE3" s="167"/>
      <c r="NF3" s="167"/>
      <c r="NG3" s="167"/>
      <c r="NH3" s="167"/>
      <c r="NI3" s="167"/>
      <c r="NJ3" s="167"/>
      <c r="NK3" s="167"/>
      <c r="NL3" s="167"/>
      <c r="NM3" s="167"/>
      <c r="NN3" s="167"/>
      <c r="NO3" s="167"/>
      <c r="NP3" s="167"/>
      <c r="NQ3" s="167"/>
      <c r="NR3" s="167"/>
      <c r="NS3" s="167"/>
      <c r="NT3" s="167"/>
      <c r="NU3" s="167"/>
      <c r="NV3" s="167"/>
      <c r="NW3" s="167"/>
      <c r="NX3" s="167"/>
      <c r="NY3" s="167"/>
      <c r="NZ3" s="167"/>
      <c r="OA3" s="167"/>
      <c r="OB3" s="167"/>
      <c r="OC3" s="167"/>
      <c r="OD3" s="167"/>
      <c r="OE3" s="167"/>
      <c r="OF3" s="167"/>
      <c r="OG3" s="167"/>
      <c r="OH3" s="167"/>
      <c r="OI3" s="167"/>
      <c r="OJ3" s="167"/>
      <c r="OK3" s="167"/>
      <c r="OL3" s="167"/>
      <c r="OM3" s="167"/>
      <c r="ON3" s="167"/>
      <c r="OO3" s="167"/>
      <c r="OP3" s="167"/>
      <c r="OQ3" s="167"/>
      <c r="OR3" s="167"/>
      <c r="OS3" s="167"/>
      <c r="OT3" s="167"/>
      <c r="OU3" s="167"/>
      <c r="OV3" s="167"/>
      <c r="OW3" s="167"/>
      <c r="OX3" s="167"/>
      <c r="OY3" s="167"/>
      <c r="OZ3" s="167"/>
      <c r="PA3" s="167"/>
      <c r="PB3" s="167"/>
      <c r="PC3" s="167"/>
      <c r="PD3" s="167"/>
      <c r="PE3" s="167"/>
      <c r="PF3" s="167"/>
      <c r="PG3" s="167"/>
      <c r="PH3" s="167"/>
      <c r="PI3" s="167"/>
      <c r="PJ3" s="167"/>
      <c r="PK3" s="167"/>
      <c r="PL3" s="167"/>
      <c r="PM3" s="167"/>
      <c r="PN3" s="167"/>
      <c r="PO3" s="167"/>
      <c r="PP3" s="167"/>
      <c r="PQ3" s="167"/>
      <c r="PR3" s="167"/>
      <c r="PS3" s="167"/>
      <c r="PT3" s="167"/>
      <c r="PU3" s="167"/>
      <c r="PV3" s="167"/>
      <c r="PW3" s="167"/>
      <c r="PX3" s="167"/>
      <c r="PY3" s="167"/>
      <c r="PZ3" s="167"/>
      <c r="QA3" s="167"/>
      <c r="QB3" s="167"/>
      <c r="QC3" s="167"/>
      <c r="QD3" s="167"/>
      <c r="QE3" s="167"/>
      <c r="QF3" s="167"/>
      <c r="QG3" s="167"/>
      <c r="QH3" s="167"/>
      <c r="QI3" s="167"/>
      <c r="QJ3" s="167"/>
      <c r="QK3" s="167"/>
      <c r="QL3" s="167"/>
      <c r="QM3" s="167"/>
      <c r="QN3" s="167"/>
      <c r="QO3" s="167"/>
      <c r="QP3" s="167"/>
      <c r="QQ3" s="167"/>
      <c r="QR3" s="167"/>
      <c r="QS3" s="167"/>
      <c r="QT3" s="167"/>
      <c r="QU3" s="167"/>
      <c r="QV3" s="167"/>
      <c r="QW3" s="167"/>
      <c r="QX3" s="167"/>
      <c r="QY3" s="167"/>
      <c r="QZ3" s="167"/>
      <c r="RA3" s="167"/>
      <c r="RB3" s="167"/>
      <c r="RC3" s="167"/>
      <c r="RD3" s="167"/>
      <c r="RE3" s="167"/>
      <c r="RF3" s="167"/>
      <c r="RG3" s="167"/>
      <c r="RH3" s="167"/>
      <c r="RI3" s="167"/>
      <c r="RJ3" s="167"/>
      <c r="RK3" s="167"/>
      <c r="RL3" s="167"/>
      <c r="RM3" s="167"/>
      <c r="RN3" s="167"/>
      <c r="RO3" s="167"/>
      <c r="RP3" s="167"/>
      <c r="RQ3" s="167"/>
      <c r="RR3" s="167"/>
      <c r="RS3" s="167"/>
      <c r="RT3" s="167"/>
      <c r="RU3" s="167"/>
      <c r="RV3" s="167"/>
      <c r="RW3" s="167"/>
      <c r="RX3" s="167"/>
      <c r="RY3" s="167"/>
      <c r="RZ3" s="167"/>
      <c r="SA3" s="167"/>
      <c r="SB3" s="167"/>
      <c r="SC3" s="167"/>
      <c r="SD3" s="167"/>
      <c r="SE3" s="167"/>
      <c r="SF3" s="167"/>
      <c r="SG3" s="167"/>
      <c r="SH3" s="167"/>
      <c r="SI3" s="167"/>
      <c r="SJ3" s="167"/>
      <c r="SK3" s="167"/>
      <c r="SL3" s="167"/>
      <c r="SM3" s="167"/>
      <c r="SN3" s="167"/>
      <c r="SO3" s="167"/>
      <c r="SP3" s="167"/>
      <c r="SQ3" s="167"/>
      <c r="SR3" s="167"/>
      <c r="SS3" s="167"/>
      <c r="ST3" s="167"/>
      <c r="SU3" s="167"/>
      <c r="SV3" s="167"/>
      <c r="SW3" s="167"/>
      <c r="SX3" s="167"/>
      <c r="SY3" s="167"/>
      <c r="SZ3" s="167"/>
      <c r="TA3" s="167"/>
      <c r="TB3" s="167"/>
      <c r="TC3" s="167"/>
      <c r="TD3" s="167"/>
      <c r="TE3" s="167"/>
      <c r="TF3" s="167"/>
      <c r="TG3" s="167"/>
      <c r="TH3" s="167"/>
      <c r="TI3" s="167"/>
      <c r="TJ3" s="167"/>
      <c r="TK3" s="167"/>
      <c r="TL3" s="167"/>
      <c r="TM3" s="167"/>
      <c r="TN3" s="167"/>
      <c r="TO3" s="167"/>
      <c r="TP3" s="167"/>
      <c r="TQ3" s="167"/>
      <c r="TR3" s="167"/>
      <c r="TS3" s="167"/>
      <c r="TT3" s="167"/>
      <c r="TU3" s="167"/>
      <c r="TV3" s="167"/>
      <c r="TW3" s="167"/>
      <c r="TX3" s="167"/>
      <c r="TY3" s="167"/>
      <c r="TZ3" s="167"/>
      <c r="UA3" s="167"/>
      <c r="UB3" s="167"/>
      <c r="UC3" s="167"/>
      <c r="UD3" s="167"/>
      <c r="UE3" s="167"/>
      <c r="UF3" s="167"/>
      <c r="UG3" s="167"/>
      <c r="UH3" s="167"/>
      <c r="UI3" s="167"/>
      <c r="UJ3" s="167"/>
      <c r="UK3" s="167"/>
      <c r="UL3" s="167"/>
      <c r="UM3" s="167"/>
      <c r="UN3" s="167"/>
      <c r="UO3" s="167"/>
      <c r="UP3" s="167"/>
      <c r="UQ3" s="167"/>
      <c r="UR3" s="167"/>
      <c r="US3" s="167"/>
      <c r="UT3" s="167"/>
      <c r="UU3" s="167"/>
      <c r="UV3" s="167"/>
      <c r="UW3" s="167"/>
      <c r="UX3" s="167"/>
      <c r="UY3" s="167"/>
      <c r="UZ3" s="167"/>
      <c r="VA3" s="167"/>
      <c r="VB3" s="167"/>
      <c r="VC3" s="167"/>
      <c r="VD3" s="167"/>
      <c r="VE3" s="167"/>
      <c r="VF3" s="167"/>
      <c r="VG3" s="167"/>
      <c r="VH3" s="167"/>
      <c r="VI3" s="167"/>
      <c r="VJ3" s="167"/>
      <c r="VK3" s="167"/>
      <c r="VL3" s="167"/>
      <c r="VM3" s="167"/>
      <c r="VN3" s="167"/>
      <c r="VO3" s="167"/>
      <c r="VP3" s="167"/>
      <c r="VQ3" s="167"/>
      <c r="VR3" s="167"/>
      <c r="VS3" s="167"/>
      <c r="VT3" s="167"/>
      <c r="VU3" s="167"/>
      <c r="VV3" s="167"/>
      <c r="VW3" s="167"/>
      <c r="VX3" s="167"/>
      <c r="VY3" s="167"/>
      <c r="VZ3" s="167"/>
      <c r="WA3" s="167"/>
      <c r="WB3" s="167"/>
      <c r="WC3" s="167"/>
      <c r="WD3" s="167"/>
      <c r="WE3" s="167"/>
      <c r="WF3" s="167"/>
      <c r="WG3" s="167"/>
      <c r="WH3" s="167"/>
      <c r="WI3" s="167"/>
      <c r="WJ3" s="167"/>
      <c r="WK3" s="167"/>
      <c r="WL3" s="167"/>
      <c r="WM3" s="167"/>
      <c r="WN3" s="167"/>
      <c r="WO3" s="167"/>
      <c r="WP3" s="167"/>
      <c r="WQ3" s="167"/>
      <c r="WR3" s="167"/>
      <c r="WS3" s="167"/>
      <c r="WT3" s="167"/>
      <c r="WU3" s="167"/>
      <c r="WV3" s="167"/>
      <c r="WW3" s="167"/>
      <c r="WX3" s="167"/>
      <c r="WY3" s="167"/>
      <c r="WZ3" s="167"/>
      <c r="XA3" s="167"/>
      <c r="XB3" s="167"/>
      <c r="XC3" s="167"/>
      <c r="XD3" s="167"/>
      <c r="XE3" s="167"/>
      <c r="XF3" s="167"/>
      <c r="XG3" s="167"/>
      <c r="XH3" s="167"/>
      <c r="XI3" s="167"/>
      <c r="XJ3" s="167"/>
      <c r="XK3" s="167"/>
      <c r="XL3" s="167"/>
      <c r="XM3" s="167"/>
      <c r="XN3" s="167"/>
      <c r="XO3" s="167"/>
      <c r="XP3" s="167"/>
      <c r="XQ3" s="167"/>
      <c r="XR3" s="167"/>
      <c r="XS3" s="167"/>
      <c r="XT3" s="167"/>
      <c r="XU3" s="167"/>
      <c r="XV3" s="167"/>
      <c r="XW3" s="167"/>
      <c r="XX3" s="167"/>
      <c r="XY3" s="167"/>
      <c r="XZ3" s="167"/>
      <c r="YA3" s="167"/>
      <c r="YB3" s="167"/>
      <c r="YC3" s="167"/>
      <c r="YD3" s="167"/>
      <c r="YE3" s="167"/>
      <c r="YF3" s="167"/>
      <c r="YG3" s="167"/>
      <c r="YH3" s="167"/>
      <c r="YI3" s="167"/>
      <c r="YJ3" s="167"/>
      <c r="YK3" s="167"/>
      <c r="YL3" s="167"/>
      <c r="YM3" s="167"/>
      <c r="YN3" s="167"/>
      <c r="YO3" s="167"/>
      <c r="YP3" s="167"/>
      <c r="YQ3" s="167"/>
      <c r="YR3" s="167"/>
      <c r="YS3" s="167"/>
      <c r="YT3" s="167"/>
      <c r="YU3" s="167"/>
      <c r="YV3" s="167"/>
      <c r="YW3" s="167"/>
      <c r="YX3" s="167"/>
      <c r="YY3" s="167"/>
      <c r="YZ3" s="167"/>
      <c r="ZA3" s="167"/>
      <c r="ZB3" s="167"/>
      <c r="ZC3" s="167"/>
      <c r="ZD3" s="167"/>
      <c r="ZE3" s="167"/>
      <c r="ZF3" s="167"/>
      <c r="ZG3" s="167"/>
      <c r="ZH3" s="167"/>
      <c r="ZI3" s="167"/>
      <c r="ZJ3" s="167"/>
      <c r="ZK3" s="167"/>
      <c r="ZL3" s="167"/>
      <c r="ZM3" s="167"/>
      <c r="ZN3" s="167"/>
      <c r="ZO3" s="167"/>
      <c r="ZP3" s="167"/>
      <c r="ZQ3" s="167"/>
      <c r="ZR3" s="167"/>
      <c r="ZS3" s="167"/>
      <c r="ZT3" s="167"/>
      <c r="ZU3" s="167"/>
      <c r="ZV3" s="167"/>
      <c r="ZW3" s="167"/>
      <c r="ZX3" s="167"/>
      <c r="ZY3" s="167"/>
      <c r="ZZ3" s="167"/>
      <c r="AAA3" s="167"/>
      <c r="AAB3" s="167"/>
      <c r="AAC3" s="167"/>
      <c r="AAD3" s="167"/>
      <c r="AAE3" s="167"/>
      <c r="AAF3" s="167"/>
      <c r="AAG3" s="167"/>
      <c r="AAH3" s="167"/>
      <c r="AAI3" s="167"/>
      <c r="AAJ3" s="167"/>
      <c r="AAK3" s="167"/>
      <c r="AAL3" s="167"/>
      <c r="AAM3" s="167"/>
      <c r="AAN3" s="167"/>
      <c r="AAO3" s="167"/>
      <c r="AAP3" s="167"/>
      <c r="AAQ3" s="167"/>
      <c r="AAR3" s="167"/>
      <c r="AAS3" s="167"/>
      <c r="AAT3" s="167"/>
      <c r="AAU3" s="167"/>
      <c r="AAV3" s="167"/>
      <c r="AAW3" s="167"/>
      <c r="AAX3" s="167"/>
      <c r="AAY3" s="167"/>
      <c r="AAZ3" s="167"/>
      <c r="ABA3" s="167"/>
      <c r="ABB3" s="167"/>
      <c r="ABC3" s="167"/>
      <c r="ABD3" s="167"/>
      <c r="ABE3" s="167"/>
      <c r="ABF3" s="167"/>
      <c r="ABG3" s="167"/>
      <c r="ABH3" s="167"/>
      <c r="ABI3" s="167"/>
      <c r="ABJ3" s="167"/>
      <c r="ABK3" s="167"/>
      <c r="ABL3" s="167"/>
      <c r="ABM3" s="167"/>
      <c r="ABN3" s="167"/>
      <c r="ABO3" s="167"/>
      <c r="ABP3" s="167"/>
      <c r="ABQ3" s="167"/>
      <c r="ABR3" s="167"/>
      <c r="ABS3" s="167"/>
      <c r="ABT3" s="167"/>
      <c r="ABU3" s="167"/>
      <c r="ABV3" s="167"/>
      <c r="ABW3" s="167"/>
      <c r="ABX3" s="167"/>
      <c r="ABY3" s="167"/>
      <c r="ABZ3" s="167"/>
      <c r="ACA3" s="167"/>
      <c r="ACB3" s="167"/>
      <c r="ACC3" s="167"/>
      <c r="ACD3" s="167"/>
      <c r="ACE3" s="167"/>
      <c r="ACF3" s="167"/>
      <c r="ACG3" s="167"/>
      <c r="ACH3" s="167"/>
      <c r="ACI3" s="167"/>
      <c r="ACJ3" s="167"/>
      <c r="ACK3" s="167"/>
      <c r="ACL3" s="167"/>
      <c r="ACM3" s="167"/>
      <c r="ACN3" s="167"/>
      <c r="ACO3" s="167"/>
      <c r="ACP3" s="167"/>
      <c r="ACQ3" s="167"/>
      <c r="ACR3" s="167"/>
      <c r="ACS3" s="167"/>
      <c r="ACT3" s="167"/>
      <c r="ACU3" s="167"/>
      <c r="ACV3" s="167"/>
      <c r="ACW3" s="167"/>
      <c r="ACX3" s="167"/>
      <c r="ACY3" s="167"/>
      <c r="ACZ3" s="167"/>
      <c r="ADA3" s="167"/>
      <c r="ADB3" s="167"/>
      <c r="ADC3" s="167"/>
      <c r="ADD3" s="167"/>
      <c r="ADE3" s="167"/>
      <c r="ADF3" s="167"/>
      <c r="ADG3" s="167"/>
      <c r="ADH3" s="167"/>
      <c r="ADI3" s="167"/>
      <c r="ADJ3" s="167"/>
      <c r="ADK3" s="167"/>
      <c r="ADL3" s="167"/>
      <c r="ADM3" s="167"/>
      <c r="ADN3" s="167"/>
      <c r="ADO3" s="167"/>
      <c r="ADP3" s="167"/>
      <c r="ADQ3" s="167"/>
      <c r="ADR3" s="167"/>
      <c r="ADS3" s="167"/>
      <c r="ADT3" s="167"/>
      <c r="ADU3" s="167"/>
      <c r="ADV3" s="167"/>
      <c r="ADW3" s="167"/>
      <c r="ADX3" s="167"/>
      <c r="ADY3" s="167"/>
      <c r="ADZ3" s="167"/>
      <c r="AEA3" s="167"/>
      <c r="AEB3" s="167"/>
      <c r="AEC3" s="167"/>
      <c r="AED3" s="167"/>
      <c r="AEE3" s="167"/>
      <c r="AEF3" s="167"/>
      <c r="AEG3" s="167"/>
      <c r="AEH3" s="167"/>
      <c r="AEI3" s="167"/>
      <c r="AEJ3" s="167"/>
      <c r="AEK3" s="167"/>
      <c r="AEL3" s="167"/>
      <c r="AEM3" s="167"/>
      <c r="AEN3" s="167"/>
      <c r="AEO3" s="167"/>
      <c r="AEP3" s="167"/>
      <c r="AEQ3" s="167"/>
      <c r="AER3" s="167"/>
      <c r="AES3" s="167"/>
      <c r="AET3" s="167"/>
      <c r="AEU3" s="167"/>
      <c r="AEV3" s="167"/>
      <c r="AEW3" s="167"/>
      <c r="AEX3" s="167"/>
      <c r="AEY3" s="167"/>
      <c r="AEZ3" s="167"/>
      <c r="AFA3" s="167"/>
      <c r="AFB3" s="167"/>
      <c r="AFC3" s="167"/>
      <c r="AFD3" s="167"/>
      <c r="AFE3" s="167"/>
      <c r="AFF3" s="167"/>
      <c r="AFG3" s="167"/>
      <c r="AFH3" s="167"/>
      <c r="AFI3" s="167"/>
      <c r="AFJ3" s="167"/>
      <c r="AFK3" s="167"/>
      <c r="AFL3" s="167"/>
      <c r="AFM3" s="167"/>
      <c r="AFN3" s="167"/>
      <c r="AFO3" s="167"/>
      <c r="AFP3" s="167"/>
      <c r="AFQ3" s="167"/>
      <c r="AFR3" s="167"/>
      <c r="AFS3" s="167"/>
      <c r="AFT3" s="167"/>
      <c r="AFU3" s="167"/>
      <c r="AFV3" s="167"/>
      <c r="AFW3" s="167"/>
      <c r="AFX3" s="167"/>
      <c r="AFY3" s="167"/>
      <c r="AFZ3" s="167"/>
      <c r="AGA3" s="167"/>
      <c r="AGB3" s="167"/>
      <c r="AGC3" s="167"/>
      <c r="AGD3" s="167"/>
      <c r="AGE3" s="167"/>
      <c r="AGF3" s="167"/>
      <c r="AGG3" s="167"/>
      <c r="AGH3" s="167"/>
      <c r="AGI3" s="167"/>
      <c r="AGJ3" s="167"/>
      <c r="AGK3" s="167"/>
      <c r="AGL3" s="167"/>
      <c r="AGM3" s="167"/>
      <c r="AGN3" s="167"/>
      <c r="AGO3" s="167"/>
      <c r="AGP3" s="167"/>
      <c r="AGQ3" s="167"/>
      <c r="AGR3" s="167"/>
      <c r="AGS3" s="167"/>
      <c r="AGT3" s="167"/>
      <c r="AGU3" s="167"/>
      <c r="AGV3" s="167"/>
      <c r="AGW3" s="167"/>
      <c r="AGX3" s="167"/>
      <c r="AGY3" s="167"/>
      <c r="AGZ3" s="167"/>
      <c r="AHA3" s="167"/>
      <c r="AHB3" s="167"/>
      <c r="AHC3" s="167"/>
      <c r="AHD3" s="167"/>
      <c r="AHE3" s="167"/>
      <c r="AHF3" s="167"/>
      <c r="AHG3" s="167"/>
      <c r="AHH3" s="167"/>
      <c r="AHI3" s="167"/>
      <c r="AHJ3" s="167"/>
      <c r="AHK3" s="167"/>
      <c r="AHL3" s="167"/>
      <c r="AHM3" s="167"/>
      <c r="AHN3" s="167"/>
      <c r="AHO3" s="167"/>
      <c r="AHP3" s="167"/>
      <c r="AHQ3" s="167"/>
      <c r="AHR3" s="167"/>
      <c r="AHS3" s="167"/>
      <c r="AHT3" s="167"/>
      <c r="AHU3" s="167"/>
      <c r="AHV3" s="167"/>
      <c r="AHW3" s="167"/>
      <c r="AHX3" s="167"/>
      <c r="AHY3" s="167"/>
      <c r="AHZ3" s="167"/>
      <c r="AIA3" s="167"/>
      <c r="AIB3" s="167"/>
      <c r="AIC3" s="167"/>
      <c r="AID3" s="167"/>
      <c r="AIE3" s="167"/>
      <c r="AIF3" s="167"/>
      <c r="AIG3" s="167"/>
      <c r="AIH3" s="167"/>
      <c r="AII3" s="167"/>
      <c r="AIJ3" s="167"/>
      <c r="AIK3" s="167"/>
      <c r="AIL3" s="167"/>
      <c r="AIM3" s="167"/>
      <c r="AIN3" s="167"/>
      <c r="AIO3" s="167"/>
      <c r="AIP3" s="167"/>
      <c r="AIQ3" s="167"/>
      <c r="AIR3" s="167"/>
      <c r="AIS3" s="167"/>
      <c r="AIT3" s="167"/>
      <c r="AIU3" s="167"/>
      <c r="AIV3" s="167"/>
      <c r="AIW3" s="167"/>
      <c r="AIX3" s="167"/>
      <c r="AIY3" s="167"/>
      <c r="AIZ3" s="167"/>
      <c r="AJA3" s="167"/>
      <c r="AJB3" s="167"/>
      <c r="AJC3" s="167"/>
      <c r="AJD3" s="167"/>
      <c r="AJE3" s="167"/>
      <c r="AJF3" s="167"/>
      <c r="AJG3" s="167"/>
      <c r="AJH3" s="167"/>
      <c r="AJI3" s="167"/>
      <c r="AJJ3" s="167"/>
      <c r="AJK3" s="167"/>
      <c r="AJL3" s="167"/>
      <c r="AJM3" s="167"/>
      <c r="AJN3" s="167"/>
      <c r="AJO3" s="167"/>
      <c r="AJP3" s="167"/>
      <c r="AJQ3" s="167"/>
      <c r="AJR3" s="167"/>
      <c r="AJS3" s="167"/>
      <c r="AJT3" s="167"/>
      <c r="AJU3" s="167"/>
      <c r="AJV3" s="167"/>
      <c r="AJW3" s="167"/>
      <c r="AJX3" s="167"/>
      <c r="AJY3" s="167"/>
      <c r="AJZ3" s="167"/>
      <c r="AKA3" s="167"/>
      <c r="AKB3" s="167"/>
      <c r="AKC3" s="167"/>
      <c r="AKD3" s="167"/>
      <c r="AKE3" s="167"/>
      <c r="AKF3" s="167"/>
      <c r="AKG3" s="167"/>
      <c r="AKH3" s="167"/>
      <c r="AKI3" s="167"/>
      <c r="AKJ3" s="167"/>
      <c r="AKK3" s="167"/>
      <c r="AKL3" s="167"/>
      <c r="AKM3" s="167"/>
      <c r="AKN3" s="167"/>
      <c r="AKO3" s="167"/>
      <c r="AKP3" s="167"/>
      <c r="AKQ3" s="167"/>
      <c r="AKR3" s="167"/>
      <c r="AKS3" s="167"/>
      <c r="AKT3" s="167"/>
      <c r="AKU3" s="167"/>
      <c r="AKV3" s="167"/>
      <c r="AKW3" s="167"/>
      <c r="AKX3" s="167"/>
      <c r="AKY3" s="167"/>
      <c r="AKZ3" s="167"/>
      <c r="ALA3" s="167"/>
      <c r="ALB3" s="167"/>
      <c r="ALC3" s="167"/>
      <c r="ALD3" s="167"/>
      <c r="ALE3" s="167"/>
      <c r="ALF3" s="167"/>
      <c r="ALG3" s="167"/>
      <c r="ALH3" s="167"/>
      <c r="ALI3" s="167"/>
      <c r="ALJ3" s="167"/>
      <c r="ALK3" s="167"/>
      <c r="ALL3" s="167"/>
      <c r="ALM3" s="167"/>
    </row>
    <row r="4" spans="1:1001" s="6" customFormat="1" x14ac:dyDescent="0.25">
      <c r="A4" s="148">
        <v>2019</v>
      </c>
      <c r="B4" s="149" t="s">
        <v>36</v>
      </c>
      <c r="C4" s="150">
        <v>6537590035.1099997</v>
      </c>
      <c r="D4" s="150">
        <v>11409424468.26</v>
      </c>
      <c r="E4" s="150">
        <v>27945685227.48</v>
      </c>
      <c r="F4" s="150">
        <v>3007249921</v>
      </c>
      <c r="G4" s="150">
        <v>26850303580.568501</v>
      </c>
      <c r="H4" s="150">
        <v>32658573402.52</v>
      </c>
      <c r="I4" s="150">
        <v>19183540098.049999</v>
      </c>
      <c r="J4" s="150">
        <v>8381725419.1199999</v>
      </c>
      <c r="K4" s="150">
        <v>1231179070.48</v>
      </c>
      <c r="L4" s="150">
        <v>5338642068.4700003</v>
      </c>
      <c r="M4" s="150">
        <v>683600505</v>
      </c>
      <c r="N4" s="150">
        <v>12504154845.93</v>
      </c>
      <c r="O4" s="150">
        <v>28927212470.950001</v>
      </c>
      <c r="P4" s="150">
        <v>8944477878.3199997</v>
      </c>
      <c r="Q4" s="150"/>
      <c r="R4" s="150">
        <v>1724617401.2504883</v>
      </c>
      <c r="S4" s="151">
        <v>195327976392.509</v>
      </c>
    </row>
    <row r="5" spans="1:1001" s="6" customFormat="1" x14ac:dyDescent="0.25">
      <c r="A5" s="148"/>
      <c r="B5" s="149" t="s">
        <v>37</v>
      </c>
      <c r="C5" s="150">
        <v>465999534.17000002</v>
      </c>
      <c r="D5" s="150">
        <v>431197519.01999998</v>
      </c>
      <c r="E5" s="150">
        <v>893153989.25</v>
      </c>
      <c r="F5" s="150">
        <v>21932793</v>
      </c>
      <c r="G5" s="150">
        <v>638520763.75999999</v>
      </c>
      <c r="H5" s="150">
        <v>654004190.96000004</v>
      </c>
      <c r="I5" s="150">
        <v>414217762.86000001</v>
      </c>
      <c r="J5" s="150">
        <v>254996228.77000001</v>
      </c>
      <c r="K5" s="150">
        <v>796059</v>
      </c>
      <c r="L5" s="150">
        <v>326027716.97000003</v>
      </c>
      <c r="M5" s="150">
        <v>54653</v>
      </c>
      <c r="N5" s="150">
        <v>310326305.64999998</v>
      </c>
      <c r="O5" s="150">
        <v>2210955981.8400002</v>
      </c>
      <c r="P5" s="150">
        <v>356852553</v>
      </c>
      <c r="Q5" s="150"/>
      <c r="R5" s="150">
        <v>172867290.88000011</v>
      </c>
      <c r="S5" s="151">
        <v>7151903342.1300001</v>
      </c>
    </row>
    <row r="6" spans="1:1001" s="6" customFormat="1" x14ac:dyDescent="0.25">
      <c r="A6" s="148"/>
      <c r="B6" s="149" t="s">
        <v>38</v>
      </c>
      <c r="C6" s="150">
        <v>236640948.03</v>
      </c>
      <c r="D6" s="150">
        <v>2082096557.0699999</v>
      </c>
      <c r="E6" s="150">
        <v>13020506301.43</v>
      </c>
      <c r="F6" s="150">
        <v>21161205</v>
      </c>
      <c r="G6" s="150">
        <v>8235832713.1199999</v>
      </c>
      <c r="H6" s="150">
        <v>10468317563.379999</v>
      </c>
      <c r="I6" s="150">
        <v>6970144682.8199997</v>
      </c>
      <c r="J6" s="150">
        <v>256213955.18000001</v>
      </c>
      <c r="K6" s="150">
        <v>0</v>
      </c>
      <c r="L6" s="150">
        <v>2687460095.9200001</v>
      </c>
      <c r="M6" s="150">
        <v>0</v>
      </c>
      <c r="N6" s="150">
        <v>1528065395.5</v>
      </c>
      <c r="O6" s="150">
        <v>10842392146.639999</v>
      </c>
      <c r="P6" s="150">
        <v>394055620.13</v>
      </c>
      <c r="Q6" s="150"/>
      <c r="R6" s="150">
        <v>554443802.49000549</v>
      </c>
      <c r="S6" s="151">
        <v>57297330986.709999</v>
      </c>
    </row>
    <row r="7" spans="1:1001" s="6" customFormat="1" x14ac:dyDescent="0.25">
      <c r="A7" s="148"/>
      <c r="B7" s="149" t="s">
        <v>39</v>
      </c>
      <c r="C7" s="150">
        <v>5834949552.9099998</v>
      </c>
      <c r="D7" s="150">
        <v>8896130392.1700001</v>
      </c>
      <c r="E7" s="150">
        <v>14032024936.799999</v>
      </c>
      <c r="F7" s="150">
        <v>2964155923</v>
      </c>
      <c r="G7" s="150">
        <v>17975950103.688499</v>
      </c>
      <c r="H7" s="150">
        <v>21536251648.18</v>
      </c>
      <c r="I7" s="150">
        <v>11799177652.370001</v>
      </c>
      <c r="J7" s="150">
        <v>7870515235.1700001</v>
      </c>
      <c r="K7" s="150">
        <v>1230383011.48</v>
      </c>
      <c r="L7" s="150">
        <v>2325154255.5799999</v>
      </c>
      <c r="M7" s="150">
        <v>683545852</v>
      </c>
      <c r="N7" s="150">
        <v>10665763144.780001</v>
      </c>
      <c r="O7" s="150">
        <v>15873864342.469999</v>
      </c>
      <c r="P7" s="150">
        <v>8193569705.1899996</v>
      </c>
      <c r="Q7" s="150"/>
      <c r="R7" s="150">
        <v>997306307.88050842</v>
      </c>
      <c r="S7" s="151">
        <v>130878742063.66901</v>
      </c>
    </row>
    <row r="8" spans="1:1001" s="6" customFormat="1" x14ac:dyDescent="0.25">
      <c r="A8" s="148"/>
      <c r="B8" s="149" t="s">
        <v>42</v>
      </c>
      <c r="C8" s="150">
        <v>5723615654.7399998</v>
      </c>
      <c r="D8" s="150">
        <v>9623804463.9354095</v>
      </c>
      <c r="E8" s="150">
        <v>12455910420.219999</v>
      </c>
      <c r="F8" s="150">
        <v>2283505193</v>
      </c>
      <c r="G8" s="150">
        <v>14449979853.962999</v>
      </c>
      <c r="H8" s="150">
        <v>21294526738.900002</v>
      </c>
      <c r="I8" s="150">
        <v>10226387227.280001</v>
      </c>
      <c r="J8" s="150">
        <v>6789829368.6199999</v>
      </c>
      <c r="K8" s="150">
        <v>1218886441.48</v>
      </c>
      <c r="L8" s="150">
        <v>1105591442.6900001</v>
      </c>
      <c r="M8" s="150">
        <v>673130572.79999995</v>
      </c>
      <c r="N8" s="150">
        <v>10594393099.33</v>
      </c>
      <c r="O8" s="150">
        <v>16422249569.868</v>
      </c>
      <c r="P8" s="150">
        <v>7661605241.79</v>
      </c>
      <c r="Q8" s="150"/>
      <c r="R8" s="150">
        <v>2506324238.8695984</v>
      </c>
      <c r="S8" s="151">
        <v>123029739527.48599</v>
      </c>
    </row>
    <row r="9" spans="1:1001" s="6" customFormat="1" x14ac:dyDescent="0.25">
      <c r="A9" s="148"/>
      <c r="B9" s="149" t="s">
        <v>43</v>
      </c>
      <c r="C9" s="150">
        <v>3165786711.27</v>
      </c>
      <c r="D9" s="150">
        <v>4423370622.0299997</v>
      </c>
      <c r="E9" s="150">
        <v>7970934602.4700003</v>
      </c>
      <c r="F9" s="150">
        <v>352808900</v>
      </c>
      <c r="G9" s="150">
        <v>7362364380.0699997</v>
      </c>
      <c r="H9" s="150">
        <v>17868071348.73</v>
      </c>
      <c r="I9" s="150">
        <v>4977276029.75</v>
      </c>
      <c r="J9" s="150">
        <v>2649033349.21</v>
      </c>
      <c r="K9" s="150">
        <v>237060646</v>
      </c>
      <c r="L9" s="150">
        <v>397077199.81</v>
      </c>
      <c r="M9" s="150">
        <v>84606258</v>
      </c>
      <c r="N9" s="150">
        <v>5348301478.5200005</v>
      </c>
      <c r="O9" s="150">
        <v>5422536808.3199997</v>
      </c>
      <c r="P9" s="150">
        <v>3656268820.4699998</v>
      </c>
      <c r="Q9" s="150"/>
      <c r="R9" s="150">
        <v>1045558313.0999985</v>
      </c>
      <c r="S9" s="151">
        <v>64961055467.75</v>
      </c>
    </row>
    <row r="10" spans="1:1001" s="6" customFormat="1" x14ac:dyDescent="0.25">
      <c r="A10" s="148"/>
      <c r="B10" s="149" t="s">
        <v>44</v>
      </c>
      <c r="C10" s="150">
        <v>0</v>
      </c>
      <c r="D10" s="150">
        <v>450786734.14999998</v>
      </c>
      <c r="E10" s="150">
        <v>2045290574.79</v>
      </c>
      <c r="F10" s="150">
        <v>0</v>
      </c>
      <c r="G10" s="150">
        <v>0</v>
      </c>
      <c r="H10" s="150">
        <v>7840269393.9499998</v>
      </c>
      <c r="I10" s="150">
        <v>288024700.36000001</v>
      </c>
      <c r="J10" s="150">
        <v>0</v>
      </c>
      <c r="K10" s="150">
        <v>0</v>
      </c>
      <c r="L10" s="150">
        <v>3331055.98</v>
      </c>
      <c r="M10" s="150">
        <v>0</v>
      </c>
      <c r="N10" s="150">
        <v>148886685.90000001</v>
      </c>
      <c r="O10" s="150">
        <v>674282621.15999997</v>
      </c>
      <c r="P10" s="150">
        <v>5097050.66</v>
      </c>
      <c r="Q10" s="150"/>
      <c r="R10" s="150">
        <v>339253667.98000145</v>
      </c>
      <c r="S10" s="151">
        <v>11795222484.93</v>
      </c>
    </row>
    <row r="11" spans="1:1001" s="6" customFormat="1" x14ac:dyDescent="0.25">
      <c r="A11" s="148"/>
      <c r="B11" s="149" t="s">
        <v>45</v>
      </c>
      <c r="C11" s="150">
        <v>0</v>
      </c>
      <c r="D11" s="150">
        <v>11854134</v>
      </c>
      <c r="E11" s="150">
        <v>410343836.31</v>
      </c>
      <c r="F11" s="150">
        <v>0</v>
      </c>
      <c r="G11" s="150">
        <v>349307151.02999997</v>
      </c>
      <c r="H11" s="150">
        <v>129457632.86</v>
      </c>
      <c r="I11" s="150">
        <v>30676655</v>
      </c>
      <c r="J11" s="150">
        <v>0</v>
      </c>
      <c r="K11" s="150">
        <v>0</v>
      </c>
      <c r="L11" s="150">
        <v>792000</v>
      </c>
      <c r="M11" s="150">
        <v>0</v>
      </c>
      <c r="N11" s="150">
        <v>332360855.56999999</v>
      </c>
      <c r="O11" s="150">
        <v>384426874.30000001</v>
      </c>
      <c r="P11" s="150">
        <v>2755578</v>
      </c>
      <c r="Q11" s="150"/>
      <c r="R11" s="150">
        <v>36688663.380000114</v>
      </c>
      <c r="S11" s="151">
        <v>1688663380.45</v>
      </c>
    </row>
    <row r="12" spans="1:1001" s="6" customFormat="1" x14ac:dyDescent="0.25">
      <c r="A12" s="148"/>
      <c r="B12" s="149" t="s">
        <v>46</v>
      </c>
      <c r="C12" s="150">
        <v>3165786711.27</v>
      </c>
      <c r="D12" s="150">
        <v>3960729753.8800001</v>
      </c>
      <c r="E12" s="150">
        <v>5515300191.3699999</v>
      </c>
      <c r="F12" s="150">
        <v>352808900</v>
      </c>
      <c r="G12" s="150">
        <v>7013057229.04</v>
      </c>
      <c r="H12" s="150">
        <v>9898344321.9200001</v>
      </c>
      <c r="I12" s="150">
        <v>4658574674.3900003</v>
      </c>
      <c r="J12" s="150">
        <v>2649033349.21</v>
      </c>
      <c r="K12" s="150">
        <v>237060646</v>
      </c>
      <c r="L12" s="150">
        <v>392954143.82999998</v>
      </c>
      <c r="M12" s="150">
        <v>84606258</v>
      </c>
      <c r="N12" s="150">
        <v>4867053937.0500002</v>
      </c>
      <c r="O12" s="150">
        <v>4363827312.8599997</v>
      </c>
      <c r="P12" s="150">
        <v>3648416191.8099999</v>
      </c>
      <c r="Q12" s="150"/>
      <c r="R12" s="150">
        <v>669615981.73999786</v>
      </c>
      <c r="S12" s="151">
        <v>51477169602.370003</v>
      </c>
    </row>
    <row r="13" spans="1:1001" s="6" customFormat="1" x14ac:dyDescent="0.25">
      <c r="A13" s="148"/>
      <c r="B13" s="149" t="s">
        <v>50</v>
      </c>
      <c r="C13" s="150">
        <v>2727803261.0900002</v>
      </c>
      <c r="D13" s="150">
        <v>4548370440.1000004</v>
      </c>
      <c r="E13" s="150">
        <v>4823212545.79</v>
      </c>
      <c r="F13" s="150">
        <v>1247064044</v>
      </c>
      <c r="G13" s="150">
        <v>6568848889.1142902</v>
      </c>
      <c r="H13" s="150">
        <v>10814655139.67</v>
      </c>
      <c r="I13" s="150">
        <v>6070171550.7799997</v>
      </c>
      <c r="J13" s="150">
        <v>2886948585.0100002</v>
      </c>
      <c r="K13" s="150">
        <v>131037171</v>
      </c>
      <c r="L13" s="150">
        <v>677682572.72000003</v>
      </c>
      <c r="M13" s="150">
        <v>107424666.81999999</v>
      </c>
      <c r="N13" s="150">
        <v>4381431837.9700003</v>
      </c>
      <c r="O13" s="150">
        <v>5989674973.1651497</v>
      </c>
      <c r="P13" s="150">
        <v>3558627545.5100002</v>
      </c>
      <c r="Q13" s="150"/>
      <c r="R13" s="150">
        <v>982077602.84004974</v>
      </c>
      <c r="S13" s="151">
        <v>55515030825.579498</v>
      </c>
    </row>
    <row r="14" spans="1:1001" s="6" customFormat="1" x14ac:dyDescent="0.25">
      <c r="A14" s="148"/>
      <c r="B14" s="149" t="s">
        <v>51</v>
      </c>
      <c r="C14" s="150">
        <v>940863574.58000004</v>
      </c>
      <c r="D14" s="150">
        <v>1953933105.6305399</v>
      </c>
      <c r="E14" s="150">
        <v>1927914470.05</v>
      </c>
      <c r="F14" s="150">
        <v>0</v>
      </c>
      <c r="G14" s="150">
        <v>3063963738.0528698</v>
      </c>
      <c r="H14" s="150">
        <v>3584686312.48</v>
      </c>
      <c r="I14" s="150">
        <v>1586184750.3900001</v>
      </c>
      <c r="J14" s="150">
        <v>1291789485.5999999</v>
      </c>
      <c r="K14" s="150">
        <v>2247841.9900000002</v>
      </c>
      <c r="L14" s="150">
        <v>270520480.95999998</v>
      </c>
      <c r="M14" s="150">
        <v>0</v>
      </c>
      <c r="N14" s="150">
        <v>1755704283.6199999</v>
      </c>
      <c r="O14" s="150">
        <v>1177916526.04</v>
      </c>
      <c r="P14" s="150">
        <v>1619912441.73</v>
      </c>
      <c r="Q14" s="150"/>
      <c r="R14" s="150">
        <v>565229214.99999237</v>
      </c>
      <c r="S14" s="151">
        <v>19740866226.123402</v>
      </c>
    </row>
    <row r="15" spans="1:1001" s="6" customFormat="1" x14ac:dyDescent="0.25">
      <c r="A15" s="148"/>
      <c r="B15" s="149" t="s">
        <v>52</v>
      </c>
      <c r="C15" s="150">
        <v>0</v>
      </c>
      <c r="D15" s="150">
        <v>180383190.91999999</v>
      </c>
      <c r="E15" s="150">
        <v>895730930.50999999</v>
      </c>
      <c r="F15" s="150">
        <v>0</v>
      </c>
      <c r="G15" s="150">
        <v>0</v>
      </c>
      <c r="H15" s="150">
        <v>260892190.18000001</v>
      </c>
      <c r="I15" s="150">
        <v>233188249.22</v>
      </c>
      <c r="J15" s="150">
        <v>0</v>
      </c>
      <c r="K15" s="150">
        <v>0</v>
      </c>
      <c r="L15" s="150">
        <v>12613750.550000001</v>
      </c>
      <c r="M15" s="150">
        <v>0</v>
      </c>
      <c r="N15" s="150">
        <v>7673395.8899999997</v>
      </c>
      <c r="O15" s="150">
        <v>82584606.859999999</v>
      </c>
      <c r="P15" s="150">
        <v>0</v>
      </c>
      <c r="Q15" s="150"/>
      <c r="R15" s="150">
        <v>12285375.609999895</v>
      </c>
      <c r="S15" s="151">
        <v>1685351689.74</v>
      </c>
    </row>
    <row r="16" spans="1:1001" s="6" customFormat="1" x14ac:dyDescent="0.25">
      <c r="A16" s="148"/>
      <c r="B16" s="149" t="s">
        <v>53</v>
      </c>
      <c r="C16" s="150">
        <v>718373565.98000002</v>
      </c>
      <c r="D16" s="150">
        <v>2410782453.8099999</v>
      </c>
      <c r="E16" s="150">
        <v>1072684843.3200001</v>
      </c>
      <c r="F16" s="150">
        <v>0</v>
      </c>
      <c r="G16" s="150">
        <v>1023588280.04</v>
      </c>
      <c r="H16" s="150">
        <v>1510415618.5899999</v>
      </c>
      <c r="I16" s="150">
        <v>2285664654.5599999</v>
      </c>
      <c r="J16" s="150">
        <v>0</v>
      </c>
      <c r="K16" s="150">
        <v>383558813.48000002</v>
      </c>
      <c r="L16" s="150">
        <v>836718985.66999996</v>
      </c>
      <c r="M16" s="150">
        <v>968489513.87</v>
      </c>
      <c r="N16" s="150">
        <v>1562359117.6099999</v>
      </c>
      <c r="O16" s="150">
        <v>3734283544.1300001</v>
      </c>
      <c r="P16" s="150">
        <v>715789719.78999996</v>
      </c>
      <c r="Q16" s="150"/>
      <c r="R16" s="150">
        <v>392534395.29999924</v>
      </c>
      <c r="S16" s="151">
        <v>17615243506.150002</v>
      </c>
    </row>
    <row r="17" spans="1:19" s="6" customFormat="1" x14ac:dyDescent="0.25">
      <c r="A17" s="148"/>
      <c r="B17" s="149" t="s">
        <v>54</v>
      </c>
      <c r="C17" s="150">
        <v>2773322385.0500002</v>
      </c>
      <c r="D17" s="150">
        <v>5712666562.9348803</v>
      </c>
      <c r="E17" s="150">
        <v>7673199178.21</v>
      </c>
      <c r="F17" s="150">
        <v>1036441149</v>
      </c>
      <c r="G17" s="150">
        <v>5840755506.8358603</v>
      </c>
      <c r="H17" s="150">
        <v>8666493095.5200005</v>
      </c>
      <c r="I17" s="150">
        <v>5088883829.8900003</v>
      </c>
      <c r="J17" s="150">
        <v>2611091298.0100002</v>
      </c>
      <c r="K17" s="150">
        <v>1469160241.97</v>
      </c>
      <c r="L17" s="150">
        <v>1006721125.23</v>
      </c>
      <c r="M17" s="150">
        <v>1534195419.8499999</v>
      </c>
      <c r="N17" s="150">
        <v>6027289491.2399998</v>
      </c>
      <c r="O17" s="150">
        <v>13071526221.652901</v>
      </c>
      <c r="P17" s="150">
        <v>3198854974.3400002</v>
      </c>
      <c r="Q17" s="150"/>
      <c r="R17" s="150">
        <v>1363837191.9399567</v>
      </c>
      <c r="S17" s="151">
        <v>67074437671.673599</v>
      </c>
    </row>
    <row r="18" spans="1:19" s="6" customFormat="1" ht="15" customHeight="1" x14ac:dyDescent="0.25">
      <c r="A18" s="148"/>
      <c r="B18" s="149" t="s">
        <v>56</v>
      </c>
      <c r="C18" s="150">
        <v>644496812.80999994</v>
      </c>
      <c r="D18" s="150">
        <v>1771321592.0580001</v>
      </c>
      <c r="E18" s="150">
        <v>2878250466.5900002</v>
      </c>
      <c r="F18" s="150">
        <v>0</v>
      </c>
      <c r="G18" s="150">
        <v>3324278721.8779998</v>
      </c>
      <c r="H18" s="150">
        <v>5704759266.2799997</v>
      </c>
      <c r="I18" s="150">
        <v>2448833920.4400001</v>
      </c>
      <c r="J18" s="150">
        <v>3002506432.2600002</v>
      </c>
      <c r="K18" s="150">
        <v>108290612.59999999</v>
      </c>
      <c r="L18" s="150">
        <v>848124086.36000001</v>
      </c>
      <c r="M18" s="150">
        <v>392128468.30000001</v>
      </c>
      <c r="N18" s="150">
        <v>3291766050.7600002</v>
      </c>
      <c r="O18" s="150">
        <v>5611431935.1899996</v>
      </c>
      <c r="P18" s="150">
        <v>2024266368.8599999</v>
      </c>
      <c r="Q18" s="150"/>
      <c r="R18" s="150">
        <v>501676047.33000183</v>
      </c>
      <c r="S18" s="151">
        <v>32552130781.716</v>
      </c>
    </row>
    <row r="19" spans="1:19" s="6" customFormat="1" x14ac:dyDescent="0.25">
      <c r="A19" s="148"/>
      <c r="B19" s="149" t="s">
        <v>58</v>
      </c>
      <c r="C19" s="150">
        <v>1370124029.1099999</v>
      </c>
      <c r="D19" s="150">
        <v>1718749041.7878799</v>
      </c>
      <c r="E19" s="150">
        <v>1700433284.96</v>
      </c>
      <c r="F19" s="150">
        <v>212123030</v>
      </c>
      <c r="G19" s="150">
        <v>409590260.48023999</v>
      </c>
      <c r="H19" s="150">
        <v>105449324.67999899</v>
      </c>
      <c r="I19" s="150">
        <v>650891685.85999894</v>
      </c>
      <c r="J19" s="150">
        <v>1042298238.2</v>
      </c>
      <c r="K19" s="150">
        <v>262285441.06999999</v>
      </c>
      <c r="L19" s="150">
        <v>59348129.350000098</v>
      </c>
      <c r="M19" s="150">
        <v>1029064127.25</v>
      </c>
      <c r="N19" s="150">
        <v>2036851904.4000001</v>
      </c>
      <c r="O19" s="150">
        <v>5820329737.2028904</v>
      </c>
      <c r="P19" s="150">
        <v>249647774.89999801</v>
      </c>
      <c r="Q19" s="150"/>
      <c r="R19" s="150">
        <v>685027331.22999382</v>
      </c>
      <c r="S19" s="151">
        <v>17352213340.480999</v>
      </c>
    </row>
    <row r="20" spans="1:19" s="6" customFormat="1" x14ac:dyDescent="0.25">
      <c r="A20" s="148"/>
      <c r="B20" s="152" t="s">
        <v>59</v>
      </c>
      <c r="C20" s="150">
        <v>1370124029.1099999</v>
      </c>
      <c r="D20" s="150">
        <v>1718749041.7878799</v>
      </c>
      <c r="E20" s="150">
        <v>1700433284.96</v>
      </c>
      <c r="F20" s="150">
        <v>212123030</v>
      </c>
      <c r="G20" s="150">
        <v>409590260.48023999</v>
      </c>
      <c r="H20" s="150">
        <v>105449324.67999899</v>
      </c>
      <c r="I20" s="150">
        <v>650891685.85999894</v>
      </c>
      <c r="J20" s="150">
        <v>1042298238.2</v>
      </c>
      <c r="K20" s="150">
        <v>262285441.06999999</v>
      </c>
      <c r="L20" s="150">
        <v>59348129.350000098</v>
      </c>
      <c r="M20" s="150">
        <v>1029064127.25</v>
      </c>
      <c r="N20" s="150">
        <v>2036851904.4000001</v>
      </c>
      <c r="O20" s="150">
        <v>5820329737.2028904</v>
      </c>
      <c r="P20" s="150">
        <v>249647774.89999801</v>
      </c>
      <c r="Q20" s="150"/>
      <c r="R20" s="150">
        <v>685027331.22999382</v>
      </c>
      <c r="S20" s="151">
        <v>17352213340.480999</v>
      </c>
    </row>
    <row r="21" spans="1:19" s="6" customFormat="1" x14ac:dyDescent="0.25">
      <c r="A21" s="158">
        <v>2020</v>
      </c>
      <c r="B21" s="45" t="s">
        <v>36</v>
      </c>
      <c r="C21" s="159">
        <v>5041590129.4099998</v>
      </c>
      <c r="D21" s="159">
        <v>15774140617.16</v>
      </c>
      <c r="E21" s="159">
        <v>34127889462.936699</v>
      </c>
      <c r="F21" s="159">
        <v>5181549337</v>
      </c>
      <c r="G21" s="159">
        <v>22036561009.922798</v>
      </c>
      <c r="H21" s="159">
        <v>23097936868.810001</v>
      </c>
      <c r="I21" s="159">
        <v>16230670217.09</v>
      </c>
      <c r="J21" s="159">
        <v>8616157021.6200008</v>
      </c>
      <c r="K21" s="159">
        <v>1348080554.29</v>
      </c>
      <c r="L21" s="159">
        <v>8547522370.4499998</v>
      </c>
      <c r="M21" s="159">
        <v>731296031</v>
      </c>
      <c r="N21" s="159">
        <v>18750500888.8223</v>
      </c>
      <c r="O21" s="159">
        <v>33224744322.490002</v>
      </c>
      <c r="P21" s="159">
        <v>7307223098.6499996</v>
      </c>
      <c r="Q21" s="159"/>
      <c r="R21" s="162"/>
      <c r="S21" s="160">
        <v>200015861929.65176</v>
      </c>
    </row>
    <row r="22" spans="1:19" s="6" customFormat="1" x14ac:dyDescent="0.25">
      <c r="A22" s="158"/>
      <c r="B22" s="45" t="s">
        <v>37</v>
      </c>
      <c r="C22" s="159">
        <v>279228839.27999997</v>
      </c>
      <c r="D22" s="159">
        <v>201559731.38</v>
      </c>
      <c r="E22" s="159">
        <v>611126452.92999995</v>
      </c>
      <c r="F22" s="159">
        <v>98595544</v>
      </c>
      <c r="G22" s="159">
        <v>1925091873.4287</v>
      </c>
      <c r="H22" s="159">
        <v>479298654.42000002</v>
      </c>
      <c r="I22" s="159">
        <v>1849598190.1099999</v>
      </c>
      <c r="J22" s="159">
        <v>269169172.25</v>
      </c>
      <c r="K22" s="159">
        <v>704500</v>
      </c>
      <c r="L22" s="159">
        <v>533771214.82999998</v>
      </c>
      <c r="M22" s="159">
        <v>87145</v>
      </c>
      <c r="N22" s="159">
        <v>246897322.94999999</v>
      </c>
      <c r="O22" s="159">
        <v>1599998199.1900001</v>
      </c>
      <c r="P22" s="159">
        <v>243520696.59</v>
      </c>
      <c r="Q22" s="159"/>
      <c r="R22" s="163"/>
      <c r="S22" s="160">
        <v>8338647536.3586998</v>
      </c>
    </row>
    <row r="23" spans="1:19" s="6" customFormat="1" x14ac:dyDescent="0.25">
      <c r="A23" s="158"/>
      <c r="B23" s="45" t="s">
        <v>38</v>
      </c>
      <c r="C23" s="159">
        <v>83081340.510000005</v>
      </c>
      <c r="D23" s="159">
        <v>4452930371.04</v>
      </c>
      <c r="E23" s="159">
        <v>18848366443.720001</v>
      </c>
      <c r="F23" s="159">
        <v>292533453</v>
      </c>
      <c r="G23" s="159">
        <v>3023188643.5700002</v>
      </c>
      <c r="H23" s="159">
        <v>6254421467.04</v>
      </c>
      <c r="I23" s="159">
        <v>7109275562.25</v>
      </c>
      <c r="J23" s="159">
        <v>295774975.32999998</v>
      </c>
      <c r="K23" s="159">
        <v>0</v>
      </c>
      <c r="L23" s="159">
        <v>3356802355.5799999</v>
      </c>
      <c r="M23" s="159">
        <v>0</v>
      </c>
      <c r="N23" s="159">
        <v>7370686851.0200005</v>
      </c>
      <c r="O23" s="159">
        <v>15220697315.360001</v>
      </c>
      <c r="P23" s="159">
        <v>442873729.55000001</v>
      </c>
      <c r="Q23" s="159"/>
      <c r="R23" s="163"/>
      <c r="S23" s="160">
        <v>66750632507.970016</v>
      </c>
    </row>
    <row r="24" spans="1:19" s="6" customFormat="1" x14ac:dyDescent="0.25">
      <c r="A24" s="158"/>
      <c r="B24" s="45" t="s">
        <v>39</v>
      </c>
      <c r="C24" s="159">
        <v>4679279949.6199999</v>
      </c>
      <c r="D24" s="159">
        <v>11119650514.74</v>
      </c>
      <c r="E24" s="159">
        <v>14668396566.286699</v>
      </c>
      <c r="F24" s="159">
        <v>4790420340</v>
      </c>
      <c r="G24" s="159">
        <v>17088280492.924101</v>
      </c>
      <c r="H24" s="159">
        <v>16364216747.35</v>
      </c>
      <c r="I24" s="159">
        <v>7271796464.7299995</v>
      </c>
      <c r="J24" s="159">
        <v>8051212874.04</v>
      </c>
      <c r="K24" s="159">
        <v>1347376054.29</v>
      </c>
      <c r="L24" s="159">
        <v>4656948800.04</v>
      </c>
      <c r="M24" s="159">
        <v>731208886</v>
      </c>
      <c r="N24" s="159">
        <v>11132916714.852301</v>
      </c>
      <c r="O24" s="159">
        <v>16404048807.940001</v>
      </c>
      <c r="P24" s="159">
        <v>6620828672.5100002</v>
      </c>
      <c r="Q24" s="159"/>
      <c r="R24" s="163"/>
      <c r="S24" s="160">
        <v>124926581885.32307</v>
      </c>
    </row>
    <row r="25" spans="1:19" s="6" customFormat="1" x14ac:dyDescent="0.25">
      <c r="A25" s="158"/>
      <c r="B25" s="45" t="s">
        <v>42</v>
      </c>
      <c r="C25" s="159">
        <v>5126272792.4886703</v>
      </c>
      <c r="D25" s="159">
        <v>9658836631.3414192</v>
      </c>
      <c r="E25" s="159">
        <v>14760034929.2467</v>
      </c>
      <c r="F25" s="159">
        <v>4054096751</v>
      </c>
      <c r="G25" s="159">
        <v>17616065973.872002</v>
      </c>
      <c r="H25" s="159">
        <v>16992137659.5</v>
      </c>
      <c r="I25" s="159">
        <v>9464257216.3500004</v>
      </c>
      <c r="J25" s="159">
        <v>8255595150.7382803</v>
      </c>
      <c r="K25" s="159">
        <v>1247265009.29</v>
      </c>
      <c r="L25" s="159">
        <v>3513094855.8899999</v>
      </c>
      <c r="M25" s="159">
        <v>732551850.99000001</v>
      </c>
      <c r="N25" s="159">
        <v>10875494790.221399</v>
      </c>
      <c r="O25" s="159">
        <v>17007569456.2784</v>
      </c>
      <c r="P25" s="159">
        <v>7362554910.4015503</v>
      </c>
      <c r="Q25" s="159"/>
      <c r="R25" s="163"/>
      <c r="S25" s="160">
        <v>126665827977.60843</v>
      </c>
    </row>
    <row r="26" spans="1:19" s="6" customFormat="1" x14ac:dyDescent="0.25">
      <c r="A26" s="158"/>
      <c r="B26" s="45" t="s">
        <v>43</v>
      </c>
      <c r="C26" s="159">
        <v>3128322005.9400001</v>
      </c>
      <c r="D26" s="159">
        <v>4718693766.3500004</v>
      </c>
      <c r="E26" s="159">
        <v>8583285540.6000004</v>
      </c>
      <c r="F26" s="159">
        <v>1169800010</v>
      </c>
      <c r="G26" s="159">
        <v>7196303529.7799997</v>
      </c>
      <c r="H26" s="159">
        <v>7626604606.71</v>
      </c>
      <c r="I26" s="159">
        <v>4192189636.02</v>
      </c>
      <c r="J26" s="159">
        <v>6036287086.0900002</v>
      </c>
      <c r="K26" s="159">
        <v>227495406</v>
      </c>
      <c r="L26" s="159">
        <v>1094186910.1500001</v>
      </c>
      <c r="M26" s="159">
        <v>116391698</v>
      </c>
      <c r="N26" s="159">
        <v>4611339195.7799997</v>
      </c>
      <c r="O26" s="159">
        <v>7862275196.2799997</v>
      </c>
      <c r="P26" s="159">
        <v>2682515790.8600001</v>
      </c>
      <c r="Q26" s="159"/>
      <c r="R26" s="163"/>
      <c r="S26" s="160">
        <v>59245690378.55999</v>
      </c>
    </row>
    <row r="27" spans="1:19" s="6" customFormat="1" x14ac:dyDescent="0.25">
      <c r="A27" s="158"/>
      <c r="B27" s="45" t="s">
        <v>44</v>
      </c>
      <c r="C27" s="159">
        <v>0</v>
      </c>
      <c r="D27" s="159">
        <v>547322701.35000002</v>
      </c>
      <c r="E27" s="159">
        <v>2039225970.73</v>
      </c>
      <c r="F27" s="159">
        <v>0</v>
      </c>
      <c r="G27" s="159">
        <v>109024955.28</v>
      </c>
      <c r="H27" s="159">
        <v>120836388.83</v>
      </c>
      <c r="I27" s="159">
        <v>409155428.67000002</v>
      </c>
      <c r="J27" s="159">
        <v>2036497902.6400001</v>
      </c>
      <c r="K27" s="159">
        <v>0</v>
      </c>
      <c r="L27" s="159">
        <v>11882555.23</v>
      </c>
      <c r="M27" s="159">
        <v>0</v>
      </c>
      <c r="N27" s="159">
        <v>0</v>
      </c>
      <c r="O27" s="159">
        <v>640961515.90999997</v>
      </c>
      <c r="P27" s="159">
        <v>0</v>
      </c>
      <c r="Q27" s="159"/>
      <c r="R27" s="163"/>
      <c r="S27" s="160">
        <v>5914907418.6399994</v>
      </c>
    </row>
    <row r="28" spans="1:19" s="6" customFormat="1" x14ac:dyDescent="0.25">
      <c r="A28" s="158"/>
      <c r="B28" s="45" t="s">
        <v>45</v>
      </c>
      <c r="C28" s="159">
        <v>24930085</v>
      </c>
      <c r="D28" s="159">
        <v>503943356</v>
      </c>
      <c r="E28" s="159">
        <v>515542171.44999999</v>
      </c>
      <c r="F28" s="159">
        <v>0</v>
      </c>
      <c r="G28" s="159">
        <v>192996757.5</v>
      </c>
      <c r="H28" s="159">
        <v>215380115.31</v>
      </c>
      <c r="I28" s="159">
        <v>17718448</v>
      </c>
      <c r="J28" s="159">
        <v>202883142.58000001</v>
      </c>
      <c r="K28" s="159">
        <v>0</v>
      </c>
      <c r="L28" s="159">
        <v>40278701</v>
      </c>
      <c r="M28" s="159">
        <v>0</v>
      </c>
      <c r="N28" s="159">
        <v>581887044.96000004</v>
      </c>
      <c r="O28" s="159">
        <v>57144178.219999999</v>
      </c>
      <c r="P28" s="159">
        <v>30500869.600000001</v>
      </c>
      <c r="Q28" s="159"/>
      <c r="R28" s="163"/>
      <c r="S28" s="160">
        <v>2383204869.6199999</v>
      </c>
    </row>
    <row r="29" spans="1:19" s="6" customFormat="1" x14ac:dyDescent="0.25">
      <c r="A29" s="158"/>
      <c r="B29" s="45" t="s">
        <v>46</v>
      </c>
      <c r="C29" s="159">
        <v>3103391920.9400001</v>
      </c>
      <c r="D29" s="159">
        <v>3667427709</v>
      </c>
      <c r="E29" s="159">
        <v>6028517398.4200001</v>
      </c>
      <c r="F29" s="159">
        <v>1169800010</v>
      </c>
      <c r="G29" s="159">
        <v>6894281817</v>
      </c>
      <c r="H29" s="159">
        <v>7290388102.5699997</v>
      </c>
      <c r="I29" s="159">
        <v>3765315759.3499999</v>
      </c>
      <c r="J29" s="159">
        <v>3796906040.8699999</v>
      </c>
      <c r="K29" s="159">
        <v>227495406</v>
      </c>
      <c r="L29" s="159">
        <v>1042025653.92</v>
      </c>
      <c r="M29" s="159">
        <v>116391698</v>
      </c>
      <c r="N29" s="159">
        <v>4029452150.8200002</v>
      </c>
      <c r="O29" s="159">
        <v>7164169502.1499996</v>
      </c>
      <c r="P29" s="159">
        <v>2652014921.2600002</v>
      </c>
      <c r="Q29" s="159"/>
      <c r="R29" s="163"/>
      <c r="S29" s="160">
        <v>50947578090.300003</v>
      </c>
    </row>
    <row r="30" spans="1:19" s="6" customFormat="1" x14ac:dyDescent="0.25">
      <c r="A30" s="158"/>
      <c r="B30" s="45" t="s">
        <v>50</v>
      </c>
      <c r="C30" s="159">
        <v>3130525827.9021502</v>
      </c>
      <c r="D30" s="159">
        <v>3466288271.0636301</v>
      </c>
      <c r="E30" s="159">
        <v>6663925198.04</v>
      </c>
      <c r="F30" s="159">
        <v>1341210345</v>
      </c>
      <c r="G30" s="159">
        <v>6989237846.0535402</v>
      </c>
      <c r="H30" s="159">
        <v>6439530752.8100004</v>
      </c>
      <c r="I30" s="159">
        <v>4768218089.4200001</v>
      </c>
      <c r="J30" s="159">
        <v>4128006784.3691401</v>
      </c>
      <c r="K30" s="159">
        <v>305512757</v>
      </c>
      <c r="L30" s="159">
        <v>786949535.88</v>
      </c>
      <c r="M30" s="159">
        <v>146221543.28999999</v>
      </c>
      <c r="N30" s="159">
        <v>4151622083.3119702</v>
      </c>
      <c r="O30" s="159">
        <v>8292241569.8400002</v>
      </c>
      <c r="P30" s="159">
        <v>2600263963.6838398</v>
      </c>
      <c r="Q30" s="159"/>
      <c r="R30" s="163"/>
      <c r="S30" s="160">
        <v>53209754567.664276</v>
      </c>
    </row>
    <row r="31" spans="1:19" s="6" customFormat="1" x14ac:dyDescent="0.25">
      <c r="A31" s="158"/>
      <c r="B31" s="45" t="s">
        <v>51</v>
      </c>
      <c r="C31" s="159">
        <v>734491869.80149996</v>
      </c>
      <c r="D31" s="159">
        <v>1810430097.8196001</v>
      </c>
      <c r="E31" s="159">
        <v>2150632737.5</v>
      </c>
      <c r="F31" s="159">
        <v>519964287</v>
      </c>
      <c r="G31" s="159">
        <v>4406220324.3289204</v>
      </c>
      <c r="H31" s="159">
        <v>2791111832.3600001</v>
      </c>
      <c r="I31" s="159">
        <v>1383948189.6199999</v>
      </c>
      <c r="J31" s="159">
        <v>1489273316.8136001</v>
      </c>
      <c r="K31" s="159">
        <v>2493153</v>
      </c>
      <c r="L31" s="159">
        <v>917878680.09000003</v>
      </c>
      <c r="M31" s="159">
        <v>0</v>
      </c>
      <c r="N31" s="159">
        <v>2034479968.8701899</v>
      </c>
      <c r="O31" s="159">
        <v>1541835730.29</v>
      </c>
      <c r="P31" s="159">
        <v>1821578563.5699999</v>
      </c>
      <c r="Q31" s="159"/>
      <c r="R31" s="163"/>
      <c r="S31" s="160">
        <v>21604338751.063812</v>
      </c>
    </row>
    <row r="32" spans="1:19" s="6" customFormat="1" x14ac:dyDescent="0.25">
      <c r="A32" s="158"/>
      <c r="B32" s="45" t="s">
        <v>52</v>
      </c>
      <c r="C32" s="159">
        <v>0</v>
      </c>
      <c r="D32" s="159">
        <v>111868830.41327199</v>
      </c>
      <c r="E32" s="159">
        <v>1197534167.8800001</v>
      </c>
      <c r="F32" s="159">
        <v>0</v>
      </c>
      <c r="G32" s="159">
        <v>0</v>
      </c>
      <c r="H32" s="159">
        <v>96934338.420000002</v>
      </c>
      <c r="I32" s="159">
        <v>241989924.31746501</v>
      </c>
      <c r="J32" s="159">
        <v>0</v>
      </c>
      <c r="K32" s="159">
        <v>0</v>
      </c>
      <c r="L32" s="159">
        <v>9120821.3399999999</v>
      </c>
      <c r="M32" s="159">
        <v>0</v>
      </c>
      <c r="N32" s="159">
        <v>37952828.740000002</v>
      </c>
      <c r="O32" s="159">
        <v>127739694.86</v>
      </c>
      <c r="P32" s="159">
        <v>4786041.25</v>
      </c>
      <c r="Q32" s="159"/>
      <c r="R32" s="163"/>
      <c r="S32" s="160">
        <v>1827926647.220737</v>
      </c>
    </row>
    <row r="33" spans="1:19" s="6" customFormat="1" x14ac:dyDescent="0.25">
      <c r="A33" s="158"/>
      <c r="B33" s="45" t="s">
        <v>53</v>
      </c>
      <c r="C33" s="159">
        <v>570709661.85000002</v>
      </c>
      <c r="D33" s="159">
        <v>2515906182.0100002</v>
      </c>
      <c r="E33" s="159">
        <v>1465457445.49</v>
      </c>
      <c r="F33" s="159">
        <v>0</v>
      </c>
      <c r="G33" s="159">
        <v>1119607873.54</v>
      </c>
      <c r="H33" s="159">
        <v>950199227.25</v>
      </c>
      <c r="I33" s="159">
        <v>2510107541.0799999</v>
      </c>
      <c r="J33" s="159">
        <v>0</v>
      </c>
      <c r="K33" s="159">
        <v>233125363.84349999</v>
      </c>
      <c r="L33" s="159">
        <v>973251876.88999999</v>
      </c>
      <c r="M33" s="159">
        <v>944302502.54999995</v>
      </c>
      <c r="N33" s="159">
        <v>1629164619.3599999</v>
      </c>
      <c r="O33" s="159">
        <v>4788911769.9799995</v>
      </c>
      <c r="P33" s="159">
        <v>715512168.44000006</v>
      </c>
      <c r="Q33" s="159"/>
      <c r="R33" s="163"/>
      <c r="S33" s="160">
        <v>18416256232.283497</v>
      </c>
    </row>
    <row r="34" spans="1:19" s="6" customFormat="1" x14ac:dyDescent="0.25">
      <c r="A34" s="158"/>
      <c r="B34" s="45" t="s">
        <v>54</v>
      </c>
      <c r="C34" s="159">
        <v>1831964756.63502</v>
      </c>
      <c r="D34" s="159">
        <v>7009893274.8814602</v>
      </c>
      <c r="E34" s="159">
        <v>8608468607.0767002</v>
      </c>
      <c r="F34" s="159">
        <v>2192922119</v>
      </c>
      <c r="G34" s="159">
        <v>7340215677.0295296</v>
      </c>
      <c r="H34" s="159">
        <v>8808628640.0000095</v>
      </c>
      <c r="I34" s="159">
        <v>6064188402.7074604</v>
      </c>
      <c r="J34" s="159">
        <v>2638315049.5555401</v>
      </c>
      <c r="K34" s="159">
        <v>1172384463.1335001</v>
      </c>
      <c r="L34" s="159">
        <v>2790639338.1500001</v>
      </c>
      <c r="M34" s="159">
        <v>1530632810.25</v>
      </c>
      <c r="N34" s="159">
        <v>6356510186.1392603</v>
      </c>
      <c r="O34" s="159">
        <v>12090143620.9884</v>
      </c>
      <c r="P34" s="159">
        <v>3661010592.8377099</v>
      </c>
      <c r="Q34" s="159"/>
      <c r="R34" s="163"/>
      <c r="S34" s="160">
        <v>72095917538.384583</v>
      </c>
    </row>
    <row r="35" spans="1:19" s="6" customFormat="1" x14ac:dyDescent="0.25">
      <c r="A35" s="158"/>
      <c r="B35" s="45" t="s">
        <v>56</v>
      </c>
      <c r="C35" s="159">
        <v>842062721.39999998</v>
      </c>
      <c r="D35" s="159">
        <v>1809879333.4119999</v>
      </c>
      <c r="E35" s="159">
        <v>3180204765.6399999</v>
      </c>
      <c r="F35" s="159">
        <v>0</v>
      </c>
      <c r="G35" s="159">
        <v>5292294955.0200005</v>
      </c>
      <c r="H35" s="159">
        <v>3667344536.04</v>
      </c>
      <c r="I35" s="159">
        <v>2463944285.6300001</v>
      </c>
      <c r="J35" s="159">
        <v>3369165060.7800002</v>
      </c>
      <c r="K35" s="159">
        <v>33337915.059999999</v>
      </c>
      <c r="L35" s="159">
        <v>1301810834.6900001</v>
      </c>
      <c r="M35" s="159">
        <v>419446752.45999998</v>
      </c>
      <c r="N35" s="159">
        <v>3427173853.4099998</v>
      </c>
      <c r="O35" s="159">
        <v>6674121491.1599998</v>
      </c>
      <c r="P35" s="159">
        <v>1565063642.1199999</v>
      </c>
      <c r="Q35" s="159"/>
      <c r="R35" s="163"/>
      <c r="S35" s="160">
        <v>34045850146.821999</v>
      </c>
    </row>
    <row r="36" spans="1:19" s="6" customFormat="1" x14ac:dyDescent="0.25">
      <c r="A36" s="158"/>
      <c r="B36" s="45" t="s">
        <v>58</v>
      </c>
      <c r="C36" s="159">
        <v>100014281.953685</v>
      </c>
      <c r="D36" s="159">
        <v>2076975337.5116401</v>
      </c>
      <c r="E36" s="159">
        <v>1926107630.6466999</v>
      </c>
      <c r="F36" s="159">
        <v>551128263</v>
      </c>
      <c r="G36" s="159">
        <v>85711897.5795286</v>
      </c>
      <c r="H36" s="159">
        <v>162945667.58001101</v>
      </c>
      <c r="I36" s="159">
        <v>1632697288.4110501</v>
      </c>
      <c r="J36" s="159">
        <v>727520400.61554003</v>
      </c>
      <c r="K36" s="159">
        <v>160259425.935222</v>
      </c>
      <c r="L36" s="159">
        <v>1353746794.1900001</v>
      </c>
      <c r="M36" s="159">
        <v>1001416690.67</v>
      </c>
      <c r="N36" s="159">
        <v>2354571258.2692599</v>
      </c>
      <c r="O36" s="159">
        <v>4511521764.0883799</v>
      </c>
      <c r="P36" s="159">
        <v>953824439.89771402</v>
      </c>
      <c r="Q36" s="159"/>
      <c r="R36" s="163"/>
      <c r="S36" s="160">
        <v>17598441140.348728</v>
      </c>
    </row>
    <row r="37" spans="1:19" s="6" customFormat="1" x14ac:dyDescent="0.25">
      <c r="A37" s="158"/>
      <c r="B37" s="45" t="s">
        <v>59</v>
      </c>
      <c r="C37" s="159">
        <v>100014281.953685</v>
      </c>
      <c r="D37" s="159">
        <v>2076975337.5116401</v>
      </c>
      <c r="E37" s="159">
        <v>1926107630.6466999</v>
      </c>
      <c r="F37" s="159">
        <v>551128263</v>
      </c>
      <c r="G37" s="159">
        <v>85711897.5795286</v>
      </c>
      <c r="H37" s="159">
        <v>162945667.58001101</v>
      </c>
      <c r="I37" s="159">
        <v>1632697288.4110501</v>
      </c>
      <c r="J37" s="159">
        <v>727520400.61554003</v>
      </c>
      <c r="K37" s="159">
        <v>160259425.935222</v>
      </c>
      <c r="L37" s="159">
        <v>1353746794.1900001</v>
      </c>
      <c r="M37" s="159">
        <v>1001416690.67</v>
      </c>
      <c r="N37" s="159">
        <v>2354571258.2692599</v>
      </c>
      <c r="O37" s="159">
        <v>4511521764.0883799</v>
      </c>
      <c r="P37" s="159">
        <v>953824439.89771402</v>
      </c>
      <c r="Q37" s="159"/>
      <c r="R37" s="163"/>
      <c r="S37" s="160">
        <v>17598441140.348728</v>
      </c>
    </row>
    <row r="38" spans="1:19" s="6" customFormat="1" x14ac:dyDescent="0.25">
      <c r="A38" s="153">
        <v>2021</v>
      </c>
      <c r="B38" s="149" t="s">
        <v>36</v>
      </c>
      <c r="C38" s="150">
        <v>7044021072.4200001</v>
      </c>
      <c r="D38" s="150">
        <v>15849223923.4</v>
      </c>
      <c r="E38" s="150">
        <v>54312598392.742699</v>
      </c>
      <c r="F38" s="150">
        <v>7183509956.83706</v>
      </c>
      <c r="G38" s="150">
        <v>25322267443.8181</v>
      </c>
      <c r="H38" s="150">
        <v>29223393836.43</v>
      </c>
      <c r="I38" s="150">
        <v>12575820852.91</v>
      </c>
      <c r="J38" s="150">
        <v>9061493291.6399994</v>
      </c>
      <c r="K38" s="150">
        <v>1177438708.78</v>
      </c>
      <c r="L38" s="150">
        <v>8729154160.7000008</v>
      </c>
      <c r="M38" s="150">
        <v>626060361</v>
      </c>
      <c r="N38" s="150">
        <v>21824787198.5308</v>
      </c>
      <c r="O38" s="150">
        <v>35603336558.553703</v>
      </c>
      <c r="P38" s="150">
        <v>12660626802.82</v>
      </c>
      <c r="Q38" s="150">
        <v>340764056.06999999</v>
      </c>
      <c r="R38" s="163"/>
      <c r="S38" s="151">
        <v>241534496616.6524</v>
      </c>
    </row>
    <row r="39" spans="1:19" s="6" customFormat="1" x14ac:dyDescent="0.25">
      <c r="A39" s="153"/>
      <c r="B39" s="149" t="s">
        <v>37</v>
      </c>
      <c r="C39" s="150">
        <v>215982562.59999999</v>
      </c>
      <c r="D39" s="150">
        <v>570234497.94000006</v>
      </c>
      <c r="E39" s="150">
        <v>601900201.66999996</v>
      </c>
      <c r="F39" s="150">
        <v>249458847</v>
      </c>
      <c r="G39" s="150">
        <v>786328864.66999996</v>
      </c>
      <c r="H39" s="150">
        <v>761723629.51999998</v>
      </c>
      <c r="I39" s="150">
        <v>385578891.56999999</v>
      </c>
      <c r="J39" s="150">
        <v>237153653.63999999</v>
      </c>
      <c r="K39" s="150">
        <v>602093.11</v>
      </c>
      <c r="L39" s="150">
        <v>278818966.74000001</v>
      </c>
      <c r="M39" s="150">
        <v>129357</v>
      </c>
      <c r="N39" s="150">
        <v>507291645.18000001</v>
      </c>
      <c r="O39" s="150">
        <v>1217596437.6600001</v>
      </c>
      <c r="P39" s="150">
        <v>260935887.46000001</v>
      </c>
      <c r="Q39" s="150">
        <v>0</v>
      </c>
      <c r="R39" s="163"/>
      <c r="S39" s="151">
        <v>6073735535.7600002</v>
      </c>
    </row>
    <row r="40" spans="1:19" s="6" customFormat="1" x14ac:dyDescent="0.25">
      <c r="A40" s="153"/>
      <c r="B40" s="149" t="s">
        <v>38</v>
      </c>
      <c r="C40" s="150">
        <v>134240024.97</v>
      </c>
      <c r="D40" s="150">
        <v>2199467680.27</v>
      </c>
      <c r="E40" s="150">
        <v>34554432495.349998</v>
      </c>
      <c r="F40" s="150">
        <v>982329277.84000003</v>
      </c>
      <c r="G40" s="150">
        <v>3488077263.79</v>
      </c>
      <c r="H40" s="150">
        <v>12866317531.43</v>
      </c>
      <c r="I40" s="150">
        <v>4348922969.9799995</v>
      </c>
      <c r="J40" s="150">
        <v>646726864.39999998</v>
      </c>
      <c r="K40" s="150">
        <v>0</v>
      </c>
      <c r="L40" s="150">
        <v>3198683649.0799999</v>
      </c>
      <c r="M40" s="150">
        <v>0</v>
      </c>
      <c r="N40" s="150">
        <v>5608244528.8800001</v>
      </c>
      <c r="O40" s="150">
        <v>14611254337.23</v>
      </c>
      <c r="P40" s="150">
        <v>1710030436.0599999</v>
      </c>
      <c r="Q40" s="150">
        <v>0</v>
      </c>
      <c r="R40" s="163"/>
      <c r="S40" s="151">
        <v>84348727059.279984</v>
      </c>
    </row>
    <row r="41" spans="1:19" s="6" customFormat="1" x14ac:dyDescent="0.25">
      <c r="A41" s="153"/>
      <c r="B41" s="149" t="s">
        <v>39</v>
      </c>
      <c r="C41" s="150">
        <v>6693798484.8500004</v>
      </c>
      <c r="D41" s="150">
        <v>13079521745.190001</v>
      </c>
      <c r="E41" s="150">
        <v>19156265695.722698</v>
      </c>
      <c r="F41" s="150">
        <v>5951721831.9970598</v>
      </c>
      <c r="G41" s="150">
        <v>21047861315.358101</v>
      </c>
      <c r="H41" s="150">
        <v>15595352675.48</v>
      </c>
      <c r="I41" s="150">
        <v>7841318991.3599997</v>
      </c>
      <c r="J41" s="150">
        <v>8177612773.6000004</v>
      </c>
      <c r="K41" s="150">
        <v>1176836615.6700001</v>
      </c>
      <c r="L41" s="150">
        <v>5251651544.8800001</v>
      </c>
      <c r="M41" s="150">
        <v>625931004</v>
      </c>
      <c r="N41" s="150">
        <v>15709251024.4708</v>
      </c>
      <c r="O41" s="150">
        <v>19774485783.6637</v>
      </c>
      <c r="P41" s="150">
        <v>10689660479.299999</v>
      </c>
      <c r="Q41" s="150">
        <v>340764056.06999999</v>
      </c>
      <c r="R41" s="163"/>
      <c r="S41" s="151">
        <v>151112034021.61237</v>
      </c>
    </row>
    <row r="42" spans="1:19" s="6" customFormat="1" x14ac:dyDescent="0.25">
      <c r="A42" s="153"/>
      <c r="B42" s="149" t="s">
        <v>42</v>
      </c>
      <c r="C42" s="150">
        <v>6361122976.3850698</v>
      </c>
      <c r="D42" s="150">
        <v>11633893697.5755</v>
      </c>
      <c r="E42" s="150">
        <v>17061470386.342699</v>
      </c>
      <c r="F42" s="150">
        <v>5075584977.8579197</v>
      </c>
      <c r="G42" s="150">
        <v>18594732295.352402</v>
      </c>
      <c r="H42" s="150">
        <v>15626357082.18</v>
      </c>
      <c r="I42" s="150">
        <v>7598756120.0100002</v>
      </c>
      <c r="J42" s="150">
        <v>8086998132.54</v>
      </c>
      <c r="K42" s="150">
        <v>1165732170.6099999</v>
      </c>
      <c r="L42" s="150">
        <v>4974508033.4700003</v>
      </c>
      <c r="M42" s="150">
        <v>616778920.76999998</v>
      </c>
      <c r="N42" s="150">
        <v>12746438751.6154</v>
      </c>
      <c r="O42" s="150">
        <v>19130875532.498402</v>
      </c>
      <c r="P42" s="150">
        <v>8571867654.4432497</v>
      </c>
      <c r="Q42" s="150">
        <v>62303430.560000099</v>
      </c>
      <c r="R42" s="163"/>
      <c r="S42" s="151">
        <v>137307420162.21063</v>
      </c>
    </row>
    <row r="43" spans="1:19" s="6" customFormat="1" x14ac:dyDescent="0.25">
      <c r="A43" s="153"/>
      <c r="B43" s="149" t="s">
        <v>43</v>
      </c>
      <c r="C43" s="150">
        <v>2145956458.1400001</v>
      </c>
      <c r="D43" s="150">
        <v>4966724479</v>
      </c>
      <c r="E43" s="150">
        <v>10740187699.059999</v>
      </c>
      <c r="F43" s="150">
        <v>2031165348.9923</v>
      </c>
      <c r="G43" s="150">
        <v>7052823198.4799995</v>
      </c>
      <c r="H43" s="150">
        <v>8778213455.5400009</v>
      </c>
      <c r="I43" s="150">
        <v>2728618498.5700002</v>
      </c>
      <c r="J43" s="150">
        <v>6985103374.9700003</v>
      </c>
      <c r="K43" s="150">
        <v>98463280.400000006</v>
      </c>
      <c r="L43" s="150">
        <v>1737330261.25</v>
      </c>
      <c r="M43" s="150">
        <v>410896229</v>
      </c>
      <c r="N43" s="150">
        <v>7239598914.0500002</v>
      </c>
      <c r="O43" s="150">
        <v>8148091561.9399996</v>
      </c>
      <c r="P43" s="150">
        <v>4089924105.4200001</v>
      </c>
      <c r="Q43" s="150">
        <v>15697480</v>
      </c>
      <c r="R43" s="163"/>
      <c r="S43" s="151">
        <v>67168794344.812302</v>
      </c>
    </row>
    <row r="44" spans="1:19" s="6" customFormat="1" x14ac:dyDescent="0.25">
      <c r="A44" s="153"/>
      <c r="B44" s="149" t="s">
        <v>44</v>
      </c>
      <c r="C44" s="150">
        <v>0</v>
      </c>
      <c r="D44" s="150">
        <v>336403423.88999999</v>
      </c>
      <c r="E44" s="150">
        <v>1528655132.8599999</v>
      </c>
      <c r="F44" s="150">
        <v>425659222.56229597</v>
      </c>
      <c r="G44" s="150">
        <v>145799213</v>
      </c>
      <c r="H44" s="150">
        <v>183528577.50999999</v>
      </c>
      <c r="I44" s="150">
        <v>21845786.649999999</v>
      </c>
      <c r="J44" s="150">
        <v>431953959.42000002</v>
      </c>
      <c r="K44" s="150">
        <v>0</v>
      </c>
      <c r="L44" s="150">
        <v>0</v>
      </c>
      <c r="M44" s="150">
        <v>0</v>
      </c>
      <c r="N44" s="150">
        <v>731693770.25999999</v>
      </c>
      <c r="O44" s="150">
        <v>1072920472.15</v>
      </c>
      <c r="P44" s="150">
        <v>36754758.780000001</v>
      </c>
      <c r="Q44" s="150">
        <v>0</v>
      </c>
      <c r="R44" s="163"/>
      <c r="S44" s="151">
        <v>4915214317.0822954</v>
      </c>
    </row>
    <row r="45" spans="1:19" s="6" customFormat="1" x14ac:dyDescent="0.25">
      <c r="A45" s="153"/>
      <c r="B45" s="149" t="s">
        <v>45</v>
      </c>
      <c r="C45" s="150">
        <v>34523967</v>
      </c>
      <c r="D45" s="150">
        <v>481602749</v>
      </c>
      <c r="E45" s="150">
        <v>226876664.53999999</v>
      </c>
      <c r="F45" s="150">
        <v>0</v>
      </c>
      <c r="G45" s="150">
        <v>187468254.88</v>
      </c>
      <c r="H45" s="150">
        <v>225600963.31999999</v>
      </c>
      <c r="I45" s="150">
        <v>10858280</v>
      </c>
      <c r="J45" s="150">
        <v>31437667.489999998</v>
      </c>
      <c r="K45" s="150">
        <v>0</v>
      </c>
      <c r="L45" s="150">
        <v>29227971</v>
      </c>
      <c r="M45" s="150">
        <v>0</v>
      </c>
      <c r="N45" s="150">
        <v>335795568.48000002</v>
      </c>
      <c r="O45" s="150">
        <v>140202662.78999999</v>
      </c>
      <c r="P45" s="150">
        <v>8326872</v>
      </c>
      <c r="Q45" s="150">
        <v>0</v>
      </c>
      <c r="R45" s="163"/>
      <c r="S45" s="151">
        <v>1711921620.5</v>
      </c>
    </row>
    <row r="46" spans="1:19" s="6" customFormat="1" x14ac:dyDescent="0.25">
      <c r="A46" s="153"/>
      <c r="B46" s="149" t="s">
        <v>46</v>
      </c>
      <c r="C46" s="150">
        <v>2111432491.1400001</v>
      </c>
      <c r="D46" s="150">
        <v>4148718306.1100001</v>
      </c>
      <c r="E46" s="150">
        <v>8984655901.6599998</v>
      </c>
      <c r="F46" s="150">
        <v>1605506126.4300001</v>
      </c>
      <c r="G46" s="150">
        <v>6719555730.6000004</v>
      </c>
      <c r="H46" s="150">
        <v>8369083914.71</v>
      </c>
      <c r="I46" s="150">
        <v>2695914431.9200001</v>
      </c>
      <c r="J46" s="150">
        <v>6521711748.0600004</v>
      </c>
      <c r="K46" s="150">
        <v>98463280.400000006</v>
      </c>
      <c r="L46" s="150">
        <v>1708102290.25</v>
      </c>
      <c r="M46" s="150">
        <v>410896229</v>
      </c>
      <c r="N46" s="150">
        <v>6172109575.3100004</v>
      </c>
      <c r="O46" s="150">
        <v>6934968427</v>
      </c>
      <c r="P46" s="150">
        <v>4044842474.6399999</v>
      </c>
      <c r="Q46" s="150">
        <v>15697480</v>
      </c>
      <c r="R46" s="163"/>
      <c r="S46" s="151">
        <v>60541658407.229996</v>
      </c>
    </row>
    <row r="47" spans="1:19" s="6" customFormat="1" x14ac:dyDescent="0.25">
      <c r="A47" s="153"/>
      <c r="B47" s="149" t="s">
        <v>50</v>
      </c>
      <c r="C47" s="150">
        <v>1974227968.7909701</v>
      </c>
      <c r="D47" s="150">
        <v>4825993189.3059397</v>
      </c>
      <c r="E47" s="150">
        <v>8671847755.5300007</v>
      </c>
      <c r="F47" s="150">
        <v>1660962141.3729999</v>
      </c>
      <c r="G47" s="150">
        <v>6709912481.4445601</v>
      </c>
      <c r="H47" s="150">
        <v>8388741217.2799997</v>
      </c>
      <c r="I47" s="150">
        <v>2606965201.0799999</v>
      </c>
      <c r="J47" s="150">
        <v>4174049190.1935902</v>
      </c>
      <c r="K47" s="150">
        <v>95208850.370000005</v>
      </c>
      <c r="L47" s="150">
        <v>1980907070.1300001</v>
      </c>
      <c r="M47" s="150">
        <v>438368220.50999999</v>
      </c>
      <c r="N47" s="150">
        <v>6879483986.0950499</v>
      </c>
      <c r="O47" s="150">
        <v>7970362122.9314203</v>
      </c>
      <c r="P47" s="150">
        <v>4093287949.31147</v>
      </c>
      <c r="Q47" s="150">
        <v>53686823.229999997</v>
      </c>
      <c r="R47" s="163"/>
      <c r="S47" s="151">
        <v>60524004167.575996</v>
      </c>
    </row>
    <row r="48" spans="1:19" s="6" customFormat="1" x14ac:dyDescent="0.25">
      <c r="A48" s="153"/>
      <c r="B48" s="149" t="s">
        <v>51</v>
      </c>
      <c r="C48" s="150">
        <v>1114611453.4100001</v>
      </c>
      <c r="D48" s="150">
        <v>2153742850.6026001</v>
      </c>
      <c r="E48" s="150">
        <v>2482018218.48</v>
      </c>
      <c r="F48" s="150">
        <v>762196748.02970004</v>
      </c>
      <c r="G48" s="150">
        <v>4653995642.3000002</v>
      </c>
      <c r="H48" s="150">
        <v>2591895875.7399998</v>
      </c>
      <c r="I48" s="150">
        <v>1031290246.47</v>
      </c>
      <c r="J48" s="150">
        <v>962369995.23450005</v>
      </c>
      <c r="K48" s="150">
        <v>4860013.8499999996</v>
      </c>
      <c r="L48" s="150">
        <v>1269142734.3199999</v>
      </c>
      <c r="M48" s="150">
        <v>0</v>
      </c>
      <c r="N48" s="150">
        <v>2240171478.2189002</v>
      </c>
      <c r="O48" s="150">
        <v>1805385465.6199999</v>
      </c>
      <c r="P48" s="150">
        <v>1678524286.97</v>
      </c>
      <c r="Q48" s="150">
        <v>6264588.2199999997</v>
      </c>
      <c r="R48" s="163"/>
      <c r="S48" s="151">
        <v>22756469597.465702</v>
      </c>
    </row>
    <row r="49" spans="1:19" s="6" customFormat="1" x14ac:dyDescent="0.25">
      <c r="A49" s="153"/>
      <c r="B49" s="149" t="s">
        <v>52</v>
      </c>
      <c r="C49" s="150">
        <v>0</v>
      </c>
      <c r="D49" s="150">
        <v>178126943.58000001</v>
      </c>
      <c r="E49" s="150">
        <v>3034646841.6999998</v>
      </c>
      <c r="F49" s="150">
        <v>0</v>
      </c>
      <c r="G49" s="150">
        <v>4275015</v>
      </c>
      <c r="H49" s="150">
        <v>464202739.31999999</v>
      </c>
      <c r="I49" s="150">
        <v>262027865.91999999</v>
      </c>
      <c r="J49" s="150">
        <v>0</v>
      </c>
      <c r="K49" s="150">
        <v>0</v>
      </c>
      <c r="L49" s="150">
        <v>3270486.41</v>
      </c>
      <c r="M49" s="150">
        <v>0</v>
      </c>
      <c r="N49" s="150">
        <v>53938282.25</v>
      </c>
      <c r="O49" s="150">
        <v>215228758.08000001</v>
      </c>
      <c r="P49" s="150">
        <v>806071.26</v>
      </c>
      <c r="Q49" s="150">
        <v>0</v>
      </c>
      <c r="R49" s="163"/>
      <c r="S49" s="151">
        <v>4216523003.52</v>
      </c>
    </row>
    <row r="50" spans="1:19" s="6" customFormat="1" x14ac:dyDescent="0.25">
      <c r="A50" s="153"/>
      <c r="B50" s="149" t="s">
        <v>53</v>
      </c>
      <c r="C50" s="150">
        <v>489024639.55000001</v>
      </c>
      <c r="D50" s="150">
        <v>9294759267.33004</v>
      </c>
      <c r="E50" s="150">
        <v>1901522906.3</v>
      </c>
      <c r="F50" s="150">
        <v>0</v>
      </c>
      <c r="G50" s="150">
        <v>1227090540.72</v>
      </c>
      <c r="H50" s="150">
        <v>3001023845.1300001</v>
      </c>
      <c r="I50" s="150">
        <v>2301514218.75</v>
      </c>
      <c r="J50" s="150">
        <v>0</v>
      </c>
      <c r="K50" s="150">
        <v>129248281.3</v>
      </c>
      <c r="L50" s="150">
        <v>1164983869.3599999</v>
      </c>
      <c r="M50" s="150">
        <v>800965622.87</v>
      </c>
      <c r="N50" s="150">
        <v>1507301257.28</v>
      </c>
      <c r="O50" s="150">
        <v>4686864294.3199997</v>
      </c>
      <c r="P50" s="150">
        <v>783937396.04999995</v>
      </c>
      <c r="Q50" s="150">
        <v>267737708.34999999</v>
      </c>
      <c r="R50" s="163"/>
      <c r="S50" s="151">
        <v>27555973847.310032</v>
      </c>
    </row>
    <row r="51" spans="1:19" s="6" customFormat="1" x14ac:dyDescent="0.25">
      <c r="A51" s="153"/>
      <c r="B51" s="149" t="s">
        <v>54</v>
      </c>
      <c r="C51" s="150">
        <v>3761308193.7341099</v>
      </c>
      <c r="D51" s="150">
        <v>14127043868.577</v>
      </c>
      <c r="E51" s="150">
        <v>10843774160.332701</v>
      </c>
      <c r="F51" s="150">
        <v>2652426088.4552202</v>
      </c>
      <c r="G51" s="150">
        <v>8462189727.3278599</v>
      </c>
      <c r="H51" s="150">
        <v>8110946573.6099997</v>
      </c>
      <c r="I51" s="150">
        <v>6524042757.1300001</v>
      </c>
      <c r="J51" s="150">
        <v>2950578947.1119099</v>
      </c>
      <c r="K51" s="150">
        <v>1194911587.6900001</v>
      </c>
      <c r="L51" s="150">
        <v>2892712584.79</v>
      </c>
      <c r="M51" s="150">
        <v>979376323.13</v>
      </c>
      <c r="N51" s="150">
        <v>5188022826.8314199</v>
      </c>
      <c r="O51" s="150">
        <v>14257220996.347</v>
      </c>
      <c r="P51" s="150">
        <v>3584798885.4717798</v>
      </c>
      <c r="Q51" s="150">
        <v>270089727.45999998</v>
      </c>
      <c r="R51" s="163"/>
      <c r="S51" s="151">
        <v>85799443247.999023</v>
      </c>
    </row>
    <row r="52" spans="1:19" s="6" customFormat="1" x14ac:dyDescent="0.25">
      <c r="A52" s="153"/>
      <c r="B52" s="149" t="s">
        <v>56</v>
      </c>
      <c r="C52" s="150">
        <v>886779279.57000005</v>
      </c>
      <c r="D52" s="150">
        <v>2079966882.3699999</v>
      </c>
      <c r="E52" s="150">
        <v>3694580359.6199999</v>
      </c>
      <c r="F52" s="150">
        <v>2607963765.9657502</v>
      </c>
      <c r="G52" s="150">
        <v>5771645853.75</v>
      </c>
      <c r="H52" s="150">
        <v>3313925877.1599998</v>
      </c>
      <c r="I52" s="150">
        <v>2445930127.8899999</v>
      </c>
      <c r="J52" s="150">
        <v>3366753010.75</v>
      </c>
      <c r="K52" s="150">
        <v>170214080.75999999</v>
      </c>
      <c r="L52" s="150">
        <v>1373926888.6900001</v>
      </c>
      <c r="M52" s="150">
        <v>411794880.99000001</v>
      </c>
      <c r="N52" s="150">
        <v>4373323204.29</v>
      </c>
      <c r="O52" s="150">
        <v>7329458181.3450003</v>
      </c>
      <c r="P52" s="150">
        <v>1886776414.3199999</v>
      </c>
      <c r="Q52" s="150">
        <v>43152000.039999999</v>
      </c>
      <c r="R52" s="163"/>
      <c r="S52" s="151">
        <v>39756190807.51075</v>
      </c>
    </row>
    <row r="53" spans="1:19" s="6" customFormat="1" x14ac:dyDescent="0.25">
      <c r="A53" s="153"/>
      <c r="B53" s="149" t="s">
        <v>58</v>
      </c>
      <c r="C53" s="150">
        <v>1625161867.1476901</v>
      </c>
      <c r="D53" s="150">
        <v>7123803935.6716003</v>
      </c>
      <c r="E53" s="150">
        <v>2339122824.6327</v>
      </c>
      <c r="F53" s="150">
        <v>419200870.96655202</v>
      </c>
      <c r="G53" s="150">
        <v>223364542.87786001</v>
      </c>
      <c r="H53" s="150">
        <v>113989511.660005</v>
      </c>
      <c r="I53" s="150">
        <v>2317003593.0700002</v>
      </c>
      <c r="J53" s="150">
        <v>813157508.60091102</v>
      </c>
      <c r="K53" s="150">
        <v>14034167.820000401</v>
      </c>
      <c r="L53" s="150">
        <v>1407083196.54</v>
      </c>
      <c r="M53" s="150">
        <v>488496565.92000002</v>
      </c>
      <c r="N53" s="150">
        <v>238303232.34141901</v>
      </c>
      <c r="O53" s="150">
        <v>5405413216.8919601</v>
      </c>
      <c r="P53" s="150">
        <v>274824897.07678097</v>
      </c>
      <c r="Q53" s="150">
        <v>158131309.15000001</v>
      </c>
      <c r="R53" s="163"/>
      <c r="S53" s="151">
        <v>22961091240.367477</v>
      </c>
    </row>
    <row r="54" spans="1:19" s="6" customFormat="1" x14ac:dyDescent="0.25">
      <c r="A54" s="153"/>
      <c r="B54" s="149" t="s">
        <v>59</v>
      </c>
      <c r="C54" s="150">
        <v>1625161867.1476901</v>
      </c>
      <c r="D54" s="150">
        <v>7123803935.6716003</v>
      </c>
      <c r="E54" s="150">
        <v>2339122824.6327</v>
      </c>
      <c r="F54" s="150">
        <v>419200870.96655202</v>
      </c>
      <c r="G54" s="150">
        <v>223364542.87786001</v>
      </c>
      <c r="H54" s="150">
        <v>113989511.660005</v>
      </c>
      <c r="I54" s="150">
        <v>2317003593.0700002</v>
      </c>
      <c r="J54" s="150">
        <v>813157508.60091102</v>
      </c>
      <c r="K54" s="150">
        <v>14034167.820000401</v>
      </c>
      <c r="L54" s="150">
        <v>1407083196.54</v>
      </c>
      <c r="M54" s="150">
        <v>488496565.92000002</v>
      </c>
      <c r="N54" s="150">
        <v>238303232.34141901</v>
      </c>
      <c r="O54" s="150">
        <v>5405413216.8919601</v>
      </c>
      <c r="P54" s="150">
        <v>274824897.07678097</v>
      </c>
      <c r="Q54" s="150">
        <v>158131309.15000001</v>
      </c>
      <c r="R54" s="163"/>
      <c r="S54" s="151">
        <v>22961091240.367477</v>
      </c>
    </row>
    <row r="55" spans="1:19" s="6" customFormat="1" x14ac:dyDescent="0.25">
      <c r="A55" s="110">
        <v>2022</v>
      </c>
      <c r="B55" s="21" t="s">
        <v>36</v>
      </c>
      <c r="C55" s="161">
        <v>9831298069.1820698</v>
      </c>
      <c r="D55" s="161">
        <v>22315689157.617199</v>
      </c>
      <c r="E55" s="161">
        <v>32748253025.200001</v>
      </c>
      <c r="F55" s="161">
        <v>12026186365.0634</v>
      </c>
      <c r="G55" s="161">
        <v>34474999027.192902</v>
      </c>
      <c r="H55" s="161">
        <v>27195805568.610001</v>
      </c>
      <c r="I55" s="161">
        <v>13249979837.799999</v>
      </c>
      <c r="J55" s="161">
        <v>12145913247.26</v>
      </c>
      <c r="K55" s="161">
        <v>1613108478.2</v>
      </c>
      <c r="L55" s="161">
        <v>11410726531.25</v>
      </c>
      <c r="M55" s="161">
        <v>807763455</v>
      </c>
      <c r="N55" s="161">
        <v>28810337402.560001</v>
      </c>
      <c r="O55" s="161">
        <v>69687366821.279999</v>
      </c>
      <c r="P55" s="161">
        <v>16729670396.040001</v>
      </c>
      <c r="Q55" s="161">
        <v>4945865316.7200003</v>
      </c>
      <c r="R55" s="163"/>
      <c r="S55" s="160">
        <v>297992962698.97552</v>
      </c>
    </row>
    <row r="56" spans="1:19" s="6" customFormat="1" x14ac:dyDescent="0.25">
      <c r="A56" s="110"/>
      <c r="B56" s="19" t="s">
        <v>37</v>
      </c>
      <c r="C56" s="161">
        <v>778996643.67999995</v>
      </c>
      <c r="D56" s="161">
        <v>468804960.29000002</v>
      </c>
      <c r="E56" s="161">
        <v>928811432.16999996</v>
      </c>
      <c r="F56" s="161">
        <v>377015649.91000003</v>
      </c>
      <c r="G56" s="161">
        <v>995585137.36000001</v>
      </c>
      <c r="H56" s="161">
        <v>746632064.74000001</v>
      </c>
      <c r="I56" s="161">
        <v>697906017.02999997</v>
      </c>
      <c r="J56" s="161">
        <v>407345876.60000002</v>
      </c>
      <c r="K56" s="161">
        <v>1892701.11</v>
      </c>
      <c r="L56" s="161">
        <v>412625745.13999999</v>
      </c>
      <c r="M56" s="161">
        <v>176988</v>
      </c>
      <c r="N56" s="161">
        <v>777250145.76999998</v>
      </c>
      <c r="O56" s="161">
        <v>1909141471.0599999</v>
      </c>
      <c r="P56" s="161">
        <v>782455208.55999994</v>
      </c>
      <c r="Q56" s="161">
        <v>87676398.739999995</v>
      </c>
      <c r="R56" s="163"/>
      <c r="S56" s="160">
        <v>9372316440.1599979</v>
      </c>
    </row>
    <row r="57" spans="1:19" s="6" customFormat="1" x14ac:dyDescent="0.25">
      <c r="A57" s="110"/>
      <c r="B57" s="19" t="s">
        <v>38</v>
      </c>
      <c r="C57" s="161">
        <v>45809717</v>
      </c>
      <c r="D57" s="161">
        <v>4230922297.3611002</v>
      </c>
      <c r="E57" s="161">
        <v>8168351343.8199997</v>
      </c>
      <c r="F57" s="161">
        <v>780195096.37</v>
      </c>
      <c r="G57" s="161">
        <v>5392868366.6000004</v>
      </c>
      <c r="H57" s="161">
        <v>11885205982.299999</v>
      </c>
      <c r="I57" s="161">
        <v>4458070234.1000004</v>
      </c>
      <c r="J57" s="161">
        <v>655548362.07000005</v>
      </c>
      <c r="K57" s="161">
        <v>0</v>
      </c>
      <c r="L57" s="161">
        <v>5212160220.3699999</v>
      </c>
      <c r="M57" s="161">
        <v>0</v>
      </c>
      <c r="N57" s="161">
        <v>6780770497.1099997</v>
      </c>
      <c r="O57" s="161">
        <v>45816256714.160004</v>
      </c>
      <c r="P57" s="161">
        <v>4181819766.0900002</v>
      </c>
      <c r="Q57" s="161">
        <v>2333402596.3699999</v>
      </c>
      <c r="R57" s="163"/>
      <c r="S57" s="160">
        <v>99941381193.7211</v>
      </c>
    </row>
    <row r="58" spans="1:19" s="6" customFormat="1" x14ac:dyDescent="0.25">
      <c r="A58" s="110"/>
      <c r="B58" s="19" t="s">
        <v>39</v>
      </c>
      <c r="C58" s="161">
        <v>9006491708.5020695</v>
      </c>
      <c r="D58" s="161">
        <v>17615961899.966099</v>
      </c>
      <c r="E58" s="161">
        <v>23651090249.209999</v>
      </c>
      <c r="F58" s="161">
        <v>10868975618.7834</v>
      </c>
      <c r="G58" s="161">
        <v>28086545523.232899</v>
      </c>
      <c r="H58" s="161">
        <v>14563967521.57</v>
      </c>
      <c r="I58" s="161">
        <v>8094003586.6700001</v>
      </c>
      <c r="J58" s="161">
        <v>11083019008.59</v>
      </c>
      <c r="K58" s="161">
        <v>1611215777.0899999</v>
      </c>
      <c r="L58" s="161">
        <v>5785940565.7399998</v>
      </c>
      <c r="M58" s="161">
        <v>807586467</v>
      </c>
      <c r="N58" s="161">
        <v>21252316759.68</v>
      </c>
      <c r="O58" s="161">
        <v>21961968636.060001</v>
      </c>
      <c r="P58" s="161">
        <v>11765395421.389999</v>
      </c>
      <c r="Q58" s="161">
        <v>2524786321.6100001</v>
      </c>
      <c r="R58" s="163"/>
      <c r="S58" s="160">
        <v>188679265065.09442</v>
      </c>
    </row>
    <row r="59" spans="1:19" s="6" customFormat="1" x14ac:dyDescent="0.25">
      <c r="A59" s="110"/>
      <c r="B59" s="19" t="s">
        <v>42</v>
      </c>
      <c r="C59" s="161">
        <v>8226047641.3132095</v>
      </c>
      <c r="D59" s="161">
        <v>15015542814.829399</v>
      </c>
      <c r="E59" s="161">
        <v>19948049309.1012</v>
      </c>
      <c r="F59" s="161">
        <v>10081973100.463699</v>
      </c>
      <c r="G59" s="161">
        <v>25085950043.411499</v>
      </c>
      <c r="H59" s="161">
        <v>15987702424.610001</v>
      </c>
      <c r="I59" s="161">
        <v>8101148146.0699997</v>
      </c>
      <c r="J59" s="161">
        <v>10127008349.34</v>
      </c>
      <c r="K59" s="161">
        <v>1388251799.1600001</v>
      </c>
      <c r="L59" s="161">
        <v>5540955283.1899996</v>
      </c>
      <c r="M59" s="161">
        <v>801399956.14999998</v>
      </c>
      <c r="N59" s="161">
        <v>18681059960.9119</v>
      </c>
      <c r="O59" s="161">
        <v>20611284960.764099</v>
      </c>
      <c r="P59" s="161">
        <v>10940448746.668699</v>
      </c>
      <c r="Q59" s="161">
        <v>1721284082.3099999</v>
      </c>
      <c r="R59" s="163"/>
      <c r="S59" s="160">
        <v>172258106618.2937</v>
      </c>
    </row>
    <row r="60" spans="1:19" s="6" customFormat="1" x14ac:dyDescent="0.25">
      <c r="A60" s="110"/>
      <c r="B60" s="19" t="s">
        <v>43</v>
      </c>
      <c r="C60" s="161">
        <v>4178576505.3200002</v>
      </c>
      <c r="D60" s="161">
        <v>7858895561.4399996</v>
      </c>
      <c r="E60" s="161">
        <v>14587263841.23</v>
      </c>
      <c r="F60" s="161">
        <v>3801445857.5100002</v>
      </c>
      <c r="G60" s="161">
        <v>11958697191.389999</v>
      </c>
      <c r="H60" s="161">
        <v>7495068520.2200003</v>
      </c>
      <c r="I60" s="161">
        <v>3290076025.5</v>
      </c>
      <c r="J60" s="161">
        <v>9226970536.9099998</v>
      </c>
      <c r="K60" s="161">
        <v>199112680.47999999</v>
      </c>
      <c r="L60" s="161">
        <v>2153272598.0700002</v>
      </c>
      <c r="M60" s="161">
        <v>400299909</v>
      </c>
      <c r="N60" s="161">
        <v>11627831367.9</v>
      </c>
      <c r="O60" s="161">
        <v>11062366682.889999</v>
      </c>
      <c r="P60" s="161">
        <v>4729454269.4700003</v>
      </c>
      <c r="Q60" s="161">
        <v>300910294.30000001</v>
      </c>
      <c r="R60" s="163"/>
      <c r="S60" s="160">
        <v>92870241841.630005</v>
      </c>
    </row>
    <row r="61" spans="1:19" s="6" customFormat="1" x14ac:dyDescent="0.25">
      <c r="A61" s="110"/>
      <c r="B61" s="19" t="s">
        <v>44</v>
      </c>
      <c r="C61" s="161">
        <v>0</v>
      </c>
      <c r="D61" s="161">
        <v>254590149.77000001</v>
      </c>
      <c r="E61" s="161">
        <v>2228366312.5599999</v>
      </c>
      <c r="F61" s="161">
        <v>108488866.91</v>
      </c>
      <c r="G61" s="161">
        <v>333184209.69</v>
      </c>
      <c r="H61" s="161">
        <v>320565466.20999998</v>
      </c>
      <c r="I61" s="161">
        <v>1561664.2</v>
      </c>
      <c r="J61" s="161">
        <v>4137246468.4699998</v>
      </c>
      <c r="K61" s="161">
        <v>0</v>
      </c>
      <c r="L61" s="161">
        <v>25396197.800000001</v>
      </c>
      <c r="M61" s="161">
        <v>0</v>
      </c>
      <c r="N61" s="161">
        <v>101911615.16</v>
      </c>
      <c r="O61" s="161">
        <v>1260840412.4400001</v>
      </c>
      <c r="P61" s="161">
        <v>4482328</v>
      </c>
      <c r="Q61" s="161">
        <v>0</v>
      </c>
      <c r="R61" s="163"/>
      <c r="S61" s="160">
        <v>8776633691.2099991</v>
      </c>
    </row>
    <row r="62" spans="1:19" s="6" customFormat="1" x14ac:dyDescent="0.25">
      <c r="A62" s="110"/>
      <c r="B62" s="19" t="s">
        <v>45</v>
      </c>
      <c r="C62" s="161">
        <v>152153045.44999999</v>
      </c>
      <c r="D62" s="161">
        <v>1574203563</v>
      </c>
      <c r="E62" s="161">
        <v>216502983</v>
      </c>
      <c r="F62" s="161">
        <v>0</v>
      </c>
      <c r="G62" s="161">
        <v>1525320184.6700001</v>
      </c>
      <c r="H62" s="161">
        <v>252269515.74000001</v>
      </c>
      <c r="I62" s="161">
        <v>73560726</v>
      </c>
      <c r="J62" s="161">
        <v>25793672</v>
      </c>
      <c r="K62" s="161">
        <v>0</v>
      </c>
      <c r="L62" s="161">
        <v>38010765</v>
      </c>
      <c r="M62" s="161">
        <v>0</v>
      </c>
      <c r="N62" s="161">
        <v>2242710926.6700001</v>
      </c>
      <c r="O62" s="161">
        <v>127587940.91</v>
      </c>
      <c r="P62" s="161">
        <v>98680817</v>
      </c>
      <c r="Q62" s="161">
        <v>0</v>
      </c>
      <c r="R62" s="163"/>
      <c r="S62" s="160">
        <v>6326794139.4399996</v>
      </c>
    </row>
    <row r="63" spans="1:19" s="6" customFormat="1" x14ac:dyDescent="0.25">
      <c r="A63" s="110"/>
      <c r="B63" s="19" t="s">
        <v>46</v>
      </c>
      <c r="C63" s="161">
        <v>4026423459.8699999</v>
      </c>
      <c r="D63" s="161">
        <v>6030101848.6700001</v>
      </c>
      <c r="E63" s="161">
        <v>12142394545.67</v>
      </c>
      <c r="F63" s="161">
        <v>3692956990.5999999</v>
      </c>
      <c r="G63" s="161">
        <v>10100192797.030001</v>
      </c>
      <c r="H63" s="161">
        <v>6922233538.2700005</v>
      </c>
      <c r="I63" s="161">
        <v>3214953635.3000002</v>
      </c>
      <c r="J63" s="161">
        <v>5063930396.4399996</v>
      </c>
      <c r="K63" s="161">
        <v>199112680.47999999</v>
      </c>
      <c r="L63" s="161">
        <v>2089865635.27</v>
      </c>
      <c r="M63" s="161">
        <v>400299909</v>
      </c>
      <c r="N63" s="161">
        <v>9283208826.0699997</v>
      </c>
      <c r="O63" s="161">
        <v>9673938329.5400009</v>
      </c>
      <c r="P63" s="161">
        <v>4626291124.4700003</v>
      </c>
      <c r="Q63" s="161">
        <v>300910294.30000001</v>
      </c>
      <c r="R63" s="163"/>
      <c r="S63" s="160">
        <v>77766814010.980011</v>
      </c>
    </row>
    <row r="64" spans="1:19" s="6" customFormat="1" x14ac:dyDescent="0.25">
      <c r="A64" s="110"/>
      <c r="B64" s="19" t="s">
        <v>50</v>
      </c>
      <c r="C64" s="161">
        <v>4026191248.79245</v>
      </c>
      <c r="D64" s="161">
        <v>5753088883.3157997</v>
      </c>
      <c r="E64" s="161">
        <v>13011911898.069099</v>
      </c>
      <c r="F64" s="161">
        <v>4133773434.8056302</v>
      </c>
      <c r="G64" s="161">
        <v>11176410506.1028</v>
      </c>
      <c r="H64" s="161">
        <v>4446369026.8000002</v>
      </c>
      <c r="I64" s="161">
        <v>2469731718.75</v>
      </c>
      <c r="J64" s="161">
        <v>3998496628.6704602</v>
      </c>
      <c r="K64" s="161">
        <v>-89813598.290000007</v>
      </c>
      <c r="L64" s="161">
        <v>2330021867.0100002</v>
      </c>
      <c r="M64" s="161">
        <v>173973150.16999999</v>
      </c>
      <c r="N64" s="161">
        <v>9821109515.5939407</v>
      </c>
      <c r="O64" s="161">
        <v>9257348140.0775604</v>
      </c>
      <c r="P64" s="161">
        <v>4800467309.9981699</v>
      </c>
      <c r="Q64" s="161">
        <v>362636490.42000002</v>
      </c>
      <c r="R64" s="163"/>
      <c r="S64" s="160">
        <v>75671716220.285904</v>
      </c>
    </row>
    <row r="65" spans="1:19" s="6" customFormat="1" x14ac:dyDescent="0.25">
      <c r="A65" s="110"/>
      <c r="B65" s="19" t="s">
        <v>51</v>
      </c>
      <c r="C65" s="161">
        <v>2059554309.3599999</v>
      </c>
      <c r="D65" s="161">
        <v>2590349431.0303998</v>
      </c>
      <c r="E65" s="161">
        <v>3102617358.98</v>
      </c>
      <c r="F65" s="161">
        <v>1738051139.8280001</v>
      </c>
      <c r="G65" s="161">
        <v>5802049206.7074003</v>
      </c>
      <c r="H65" s="161">
        <v>2694308191.4299998</v>
      </c>
      <c r="I65" s="161">
        <v>1224227409.28667</v>
      </c>
      <c r="J65" s="161">
        <v>1603376712.3740001</v>
      </c>
      <c r="K65" s="161">
        <v>5118030.47</v>
      </c>
      <c r="L65" s="161">
        <v>1400425895.02</v>
      </c>
      <c r="M65" s="161">
        <v>0</v>
      </c>
      <c r="N65" s="161">
        <v>3643876464.2064099</v>
      </c>
      <c r="O65" s="161">
        <v>2564169466.02</v>
      </c>
      <c r="P65" s="161">
        <v>2031351866.4400001</v>
      </c>
      <c r="Q65" s="161">
        <v>187372793.571156</v>
      </c>
      <c r="R65" s="163"/>
      <c r="S65" s="160">
        <v>30646848274.724037</v>
      </c>
    </row>
    <row r="66" spans="1:19" s="6" customFormat="1" x14ac:dyDescent="0.25">
      <c r="A66" s="110"/>
      <c r="B66" s="19" t="s">
        <v>52</v>
      </c>
      <c r="C66" s="161">
        <v>0</v>
      </c>
      <c r="D66" s="161">
        <v>143466595.90000001</v>
      </c>
      <c r="E66" s="161">
        <v>2349095124.04</v>
      </c>
      <c r="F66" s="161">
        <v>0</v>
      </c>
      <c r="G66" s="161">
        <v>66803891</v>
      </c>
      <c r="H66" s="161">
        <v>507099645.38999999</v>
      </c>
      <c r="I66" s="161">
        <v>234330062.74000001</v>
      </c>
      <c r="J66" s="161">
        <v>0</v>
      </c>
      <c r="K66" s="161">
        <v>0</v>
      </c>
      <c r="L66" s="161">
        <v>23237708.620000001</v>
      </c>
      <c r="M66" s="161">
        <v>0</v>
      </c>
      <c r="N66" s="161">
        <v>5298553.1900000004</v>
      </c>
      <c r="O66" s="161">
        <v>451173202.48000002</v>
      </c>
      <c r="P66" s="161">
        <v>0</v>
      </c>
      <c r="Q66" s="161">
        <v>0</v>
      </c>
      <c r="R66" s="163"/>
      <c r="S66" s="160">
        <v>3780504783.3599997</v>
      </c>
    </row>
    <row r="67" spans="1:19" s="6" customFormat="1" x14ac:dyDescent="0.25">
      <c r="A67" s="110"/>
      <c r="B67" s="19" t="s">
        <v>53</v>
      </c>
      <c r="C67" s="161">
        <v>358283923.86000001</v>
      </c>
      <c r="D67" s="161">
        <v>252981283.86000001</v>
      </c>
      <c r="E67" s="161">
        <v>1092187083.0899999</v>
      </c>
      <c r="F67" s="161">
        <v>0</v>
      </c>
      <c r="G67" s="161">
        <v>1484975334.53</v>
      </c>
      <c r="H67" s="161">
        <v>357779461.95999998</v>
      </c>
      <c r="I67" s="161">
        <v>1998237255.21137</v>
      </c>
      <c r="J67" s="161">
        <v>0</v>
      </c>
      <c r="K67" s="161">
        <v>115303226.70999999</v>
      </c>
      <c r="L67" s="161">
        <v>1337092133.6800001</v>
      </c>
      <c r="M67" s="161">
        <v>655995342.39999998</v>
      </c>
      <c r="N67" s="161">
        <v>1838682556.6600001</v>
      </c>
      <c r="O67" s="161">
        <v>4884880662.96</v>
      </c>
      <c r="P67" s="161">
        <v>998556897.67999995</v>
      </c>
      <c r="Q67" s="161">
        <v>484910512.86000001</v>
      </c>
      <c r="R67" s="163"/>
      <c r="S67" s="160">
        <v>15859865675.461372</v>
      </c>
    </row>
    <row r="68" spans="1:19" s="6" customFormat="1" x14ac:dyDescent="0.25">
      <c r="A68" s="110"/>
      <c r="B68" s="19" t="s">
        <v>54</v>
      </c>
      <c r="C68" s="161">
        <v>2498586007.0207601</v>
      </c>
      <c r="D68" s="161">
        <v>7068552380.2431803</v>
      </c>
      <c r="E68" s="161">
        <v>7274802259.1820803</v>
      </c>
      <c r="F68" s="161">
        <v>4210148525.83008</v>
      </c>
      <c r="G68" s="161">
        <v>9659269556.1312904</v>
      </c>
      <c r="H68" s="161">
        <v>9711904313.7299995</v>
      </c>
      <c r="I68" s="161">
        <v>6639756335.9847002</v>
      </c>
      <c r="J68" s="161">
        <v>4525135008.2955399</v>
      </c>
      <c r="K68" s="161">
        <v>1588250593.6900001</v>
      </c>
      <c r="L68" s="161">
        <v>3170837363.46</v>
      </c>
      <c r="M68" s="161">
        <v>1283422148.3800001</v>
      </c>
      <c r="N68" s="161">
        <v>7060055090.9615202</v>
      </c>
      <c r="O68" s="161">
        <v>14125821220.1066</v>
      </c>
      <c r="P68" s="161">
        <v>5107186467.9105501</v>
      </c>
      <c r="Q68" s="161">
        <v>1656185311.1788399</v>
      </c>
      <c r="R68" s="163"/>
      <c r="S68" s="160">
        <v>85579912582.105133</v>
      </c>
    </row>
    <row r="69" spans="1:19" s="6" customFormat="1" x14ac:dyDescent="0.25">
      <c r="A69" s="110"/>
      <c r="B69" s="19" t="s">
        <v>56</v>
      </c>
      <c r="C69" s="161">
        <v>1340809830.8599999</v>
      </c>
      <c r="D69" s="161">
        <v>2355405815.73</v>
      </c>
      <c r="E69" s="161">
        <v>3726930052.6865001</v>
      </c>
      <c r="F69" s="161">
        <v>4166327485.04</v>
      </c>
      <c r="G69" s="161">
        <v>6749949163.1700001</v>
      </c>
      <c r="H69" s="161">
        <v>3708933793.6599998</v>
      </c>
      <c r="I69" s="161">
        <v>2552642519.6500001</v>
      </c>
      <c r="J69" s="161">
        <v>4071456668.4200001</v>
      </c>
      <c r="K69" s="161">
        <v>192825375.5</v>
      </c>
      <c r="L69" s="161">
        <v>1546358123.1199999</v>
      </c>
      <c r="M69" s="161">
        <v>426632210.50999999</v>
      </c>
      <c r="N69" s="161">
        <v>5216131472.0200005</v>
      </c>
      <c r="O69" s="161">
        <v>8729319772.3099995</v>
      </c>
      <c r="P69" s="161">
        <v>2171299411.3299999</v>
      </c>
      <c r="Q69" s="161">
        <v>631865318.27999997</v>
      </c>
      <c r="R69" s="163"/>
      <c r="S69" s="160">
        <v>47586887012.286499</v>
      </c>
    </row>
    <row r="70" spans="1:19" s="6" customFormat="1" x14ac:dyDescent="0.25">
      <c r="A70" s="110"/>
      <c r="B70" s="19" t="s">
        <v>58</v>
      </c>
      <c r="C70" s="161">
        <v>17204988.150759201</v>
      </c>
      <c r="D70" s="161">
        <v>786643382.68871796</v>
      </c>
      <c r="E70" s="161">
        <v>-1365484096.97102</v>
      </c>
      <c r="F70" s="161">
        <v>518086699.060085</v>
      </c>
      <c r="G70" s="161">
        <v>1609097415.7345099</v>
      </c>
      <c r="H70" s="161">
        <v>166070371.73999399</v>
      </c>
      <c r="I70" s="161">
        <v>2388691547.6912298</v>
      </c>
      <c r="J70" s="161">
        <v>1000071942.94554</v>
      </c>
      <c r="K70" s="161">
        <v>119981828.01000001</v>
      </c>
      <c r="L70" s="161">
        <v>1263139052.1500001</v>
      </c>
      <c r="M70" s="161">
        <v>770185568.63999999</v>
      </c>
      <c r="N70" s="161">
        <v>1509841496.86502</v>
      </c>
      <c r="O70" s="161">
        <v>4084406848.4965501</v>
      </c>
      <c r="P70" s="161">
        <v>2215045356.9105501</v>
      </c>
      <c r="Q70" s="161">
        <v>240501186.62884399</v>
      </c>
      <c r="R70" s="163"/>
      <c r="S70" s="160">
        <v>15323483588.740778</v>
      </c>
    </row>
    <row r="71" spans="1:19" s="6" customFormat="1" x14ac:dyDescent="0.25">
      <c r="A71" s="110"/>
      <c r="B71" s="19" t="s">
        <v>59</v>
      </c>
      <c r="C71" s="161">
        <v>17204988.150759201</v>
      </c>
      <c r="D71" s="161">
        <v>786643382.68871796</v>
      </c>
      <c r="E71" s="161">
        <v>-1365484096.97102</v>
      </c>
      <c r="F71" s="161">
        <v>518086699.060085</v>
      </c>
      <c r="G71" s="161">
        <v>1609097415.7345099</v>
      </c>
      <c r="H71" s="161">
        <v>166070371.73999399</v>
      </c>
      <c r="I71" s="161">
        <v>2388691547.6912298</v>
      </c>
      <c r="J71" s="161">
        <v>1000071942.94554</v>
      </c>
      <c r="K71" s="161">
        <v>119981828.01000001</v>
      </c>
      <c r="L71" s="161">
        <v>1263139052.1500001</v>
      </c>
      <c r="M71" s="161">
        <v>770185568.63999999</v>
      </c>
      <c r="N71" s="161">
        <v>1509841496.86502</v>
      </c>
      <c r="O71" s="161">
        <v>4084406848.4965501</v>
      </c>
      <c r="P71" s="161">
        <v>2215045356.9105501</v>
      </c>
      <c r="Q71" s="161">
        <v>240501186.62884399</v>
      </c>
      <c r="R71" s="163"/>
      <c r="S71" s="160">
        <v>15323483588.740778</v>
      </c>
    </row>
    <row r="72" spans="1:19" s="18" customFormat="1" x14ac:dyDescent="0.25">
      <c r="A72" s="154">
        <v>2023</v>
      </c>
      <c r="B72" s="155" t="s">
        <v>36</v>
      </c>
      <c r="C72" s="156">
        <v>5807483367.0317297</v>
      </c>
      <c r="D72" s="156">
        <v>32438209805.662102</v>
      </c>
      <c r="E72" s="156">
        <v>28989607308.82</v>
      </c>
      <c r="F72" s="156">
        <v>17367996033.127998</v>
      </c>
      <c r="G72" s="156">
        <v>46278426565.366302</v>
      </c>
      <c r="H72" s="156">
        <v>30409760701.48</v>
      </c>
      <c r="I72" s="156">
        <v>16704326530.49</v>
      </c>
      <c r="J72" s="156">
        <v>17599703895.869999</v>
      </c>
      <c r="K72" s="156">
        <v>2513278447.1900001</v>
      </c>
      <c r="L72" s="156">
        <v>20484444464.939999</v>
      </c>
      <c r="M72" s="156">
        <v>1255790014</v>
      </c>
      <c r="N72" s="156">
        <v>29629635581.630001</v>
      </c>
      <c r="O72" s="156">
        <v>109868114474.463</v>
      </c>
      <c r="P72" s="156">
        <v>24946892396.560001</v>
      </c>
      <c r="Q72" s="156">
        <v>4567281581.3299999</v>
      </c>
      <c r="R72" s="163"/>
      <c r="S72" s="157">
        <v>388860951167.961</v>
      </c>
    </row>
    <row r="73" spans="1:19" s="18" customFormat="1" x14ac:dyDescent="0.25">
      <c r="A73" s="154"/>
      <c r="B73" s="155" t="s">
        <v>37</v>
      </c>
      <c r="C73" s="156">
        <v>390892423.44</v>
      </c>
      <c r="D73" s="156">
        <v>827654951.59000003</v>
      </c>
      <c r="E73" s="156">
        <v>775373880.86000001</v>
      </c>
      <c r="F73" s="156">
        <v>331215766.48000002</v>
      </c>
      <c r="G73" s="156">
        <v>958837699.60599995</v>
      </c>
      <c r="H73" s="156">
        <v>588364547.20000005</v>
      </c>
      <c r="I73" s="156">
        <v>587385321.29999995</v>
      </c>
      <c r="J73" s="156">
        <v>843573762.80999994</v>
      </c>
      <c r="K73" s="156">
        <v>3485349.09</v>
      </c>
      <c r="L73" s="156">
        <v>295078096.10000002</v>
      </c>
      <c r="M73" s="156">
        <v>35827</v>
      </c>
      <c r="N73" s="156">
        <v>1547923847.5999999</v>
      </c>
      <c r="O73" s="156">
        <v>2254931432.7399998</v>
      </c>
      <c r="P73" s="156">
        <v>726274807.04000103</v>
      </c>
      <c r="Q73" s="156">
        <v>270620734.69</v>
      </c>
      <c r="R73" s="163"/>
      <c r="S73" s="157">
        <v>10401648447.546</v>
      </c>
    </row>
    <row r="74" spans="1:19" s="18" customFormat="1" x14ac:dyDescent="0.25">
      <c r="A74" s="154"/>
      <c r="B74" s="155" t="s">
        <v>38</v>
      </c>
      <c r="C74" s="156">
        <v>223902375.43000001</v>
      </c>
      <c r="D74" s="156">
        <v>5660406823.04</v>
      </c>
      <c r="E74" s="156">
        <v>6147002028.1499996</v>
      </c>
      <c r="F74" s="156">
        <v>1248575625.0527999</v>
      </c>
      <c r="G74" s="156">
        <v>8134443099.9099998</v>
      </c>
      <c r="H74" s="156">
        <v>12374921709.379999</v>
      </c>
      <c r="I74" s="156">
        <v>2861006219.0100002</v>
      </c>
      <c r="J74" s="156">
        <v>1063092684.05</v>
      </c>
      <c r="K74" s="156">
        <v>0</v>
      </c>
      <c r="L74" s="156">
        <v>9057472597.3999996</v>
      </c>
      <c r="M74" s="156">
        <v>0</v>
      </c>
      <c r="N74" s="156">
        <v>10087461707.34</v>
      </c>
      <c r="O74" s="156">
        <v>78456208804.770004</v>
      </c>
      <c r="P74" s="156">
        <v>5968855689.4200001</v>
      </c>
      <c r="Q74" s="156">
        <v>262706397.58000001</v>
      </c>
      <c r="R74" s="163"/>
      <c r="S74" s="157">
        <v>141546055760.53299</v>
      </c>
    </row>
    <row r="75" spans="1:19" s="18" customFormat="1" x14ac:dyDescent="0.25">
      <c r="A75" s="154"/>
      <c r="B75" s="155" t="s">
        <v>39</v>
      </c>
      <c r="C75" s="156">
        <v>5192688568.1617298</v>
      </c>
      <c r="D75" s="156">
        <v>25950148031.032101</v>
      </c>
      <c r="E75" s="156">
        <v>22067231399.810001</v>
      </c>
      <c r="F75" s="156">
        <v>15788204641.5952</v>
      </c>
      <c r="G75" s="156">
        <v>37185145765.850304</v>
      </c>
      <c r="H75" s="156">
        <v>17446474444.900002</v>
      </c>
      <c r="I75" s="156">
        <v>13255934990.18</v>
      </c>
      <c r="J75" s="156">
        <v>15693037449.01</v>
      </c>
      <c r="K75" s="156">
        <v>2509793098.0999999</v>
      </c>
      <c r="L75" s="156">
        <v>11131893771.440001</v>
      </c>
      <c r="M75" s="156">
        <v>1255754187</v>
      </c>
      <c r="N75" s="156">
        <v>17994250026.689999</v>
      </c>
      <c r="O75" s="156">
        <v>29156974236.952999</v>
      </c>
      <c r="P75" s="156">
        <v>18251761900.099998</v>
      </c>
      <c r="Q75" s="156">
        <v>4033954449.0599999</v>
      </c>
      <c r="R75" s="163"/>
      <c r="S75" s="157">
        <v>236913246959.88199</v>
      </c>
    </row>
    <row r="76" spans="1:19" s="18" customFormat="1" x14ac:dyDescent="0.25">
      <c r="A76" s="154"/>
      <c r="B76" s="155" t="s">
        <v>42</v>
      </c>
      <c r="C76" s="156">
        <v>5725676276.8947096</v>
      </c>
      <c r="D76" s="156">
        <v>20146781030.520699</v>
      </c>
      <c r="E76" s="156">
        <v>24637091213.128101</v>
      </c>
      <c r="F76" s="156">
        <v>13128634857.198799</v>
      </c>
      <c r="G76" s="156">
        <v>33321426308.4786</v>
      </c>
      <c r="H76" s="156">
        <v>16199512541.98</v>
      </c>
      <c r="I76" s="156">
        <v>10189052112.860001</v>
      </c>
      <c r="J76" s="156">
        <v>15852730607.76</v>
      </c>
      <c r="K76" s="156">
        <v>2290144515.9899998</v>
      </c>
      <c r="L76" s="156">
        <v>8320267795.7200003</v>
      </c>
      <c r="M76" s="156">
        <v>981070606.80999994</v>
      </c>
      <c r="N76" s="156">
        <v>20644907346.298698</v>
      </c>
      <c r="O76" s="156">
        <v>24301566151.949902</v>
      </c>
      <c r="P76" s="156">
        <v>14721013044.5221</v>
      </c>
      <c r="Q76" s="156">
        <v>3532890686.2414999</v>
      </c>
      <c r="R76" s="163"/>
      <c r="S76" s="157">
        <v>213992765096.353</v>
      </c>
    </row>
    <row r="77" spans="1:19" s="18" customFormat="1" x14ac:dyDescent="0.25">
      <c r="A77" s="154"/>
      <c r="B77" s="155" t="s">
        <v>43</v>
      </c>
      <c r="C77" s="156">
        <v>5937341133.6499996</v>
      </c>
      <c r="D77" s="156">
        <v>14095482880</v>
      </c>
      <c r="E77" s="156">
        <v>14611703764.870001</v>
      </c>
      <c r="F77" s="156">
        <v>5670193558.3000002</v>
      </c>
      <c r="G77" s="156">
        <v>15156529252.77</v>
      </c>
      <c r="H77" s="156">
        <v>7713057802.9399996</v>
      </c>
      <c r="I77" s="156">
        <v>4899857980.6599998</v>
      </c>
      <c r="J77" s="156">
        <v>7149434772.4300003</v>
      </c>
      <c r="K77" s="156">
        <v>300059938.10000002</v>
      </c>
      <c r="L77" s="156">
        <v>4114222282.27</v>
      </c>
      <c r="M77" s="156">
        <v>82164163</v>
      </c>
      <c r="N77" s="156">
        <v>16367337266.059999</v>
      </c>
      <c r="O77" s="156">
        <v>14784615612.309999</v>
      </c>
      <c r="P77" s="156">
        <v>6462697314.3999996</v>
      </c>
      <c r="Q77" s="156">
        <v>1459992006.3499999</v>
      </c>
      <c r="R77" s="163"/>
      <c r="S77" s="157">
        <v>118804689728.11</v>
      </c>
    </row>
    <row r="78" spans="1:19" s="18" customFormat="1" x14ac:dyDescent="0.25">
      <c r="A78" s="154"/>
      <c r="B78" s="155" t="s">
        <v>44</v>
      </c>
      <c r="C78" s="156">
        <v>179049109.06</v>
      </c>
      <c r="D78" s="156">
        <v>3803652924.1199999</v>
      </c>
      <c r="E78" s="156">
        <v>2677497796.04</v>
      </c>
      <c r="F78" s="156">
        <v>236187781.55000001</v>
      </c>
      <c r="G78" s="156">
        <v>857671115.09000003</v>
      </c>
      <c r="H78" s="156">
        <v>743487808.39999998</v>
      </c>
      <c r="I78" s="156">
        <v>579942166.75</v>
      </c>
      <c r="J78" s="156">
        <v>25029502.739999998</v>
      </c>
      <c r="K78" s="156">
        <v>0</v>
      </c>
      <c r="L78" s="156">
        <v>226174346.25</v>
      </c>
      <c r="M78" s="156">
        <v>0</v>
      </c>
      <c r="N78" s="156">
        <v>3892678162.1999998</v>
      </c>
      <c r="O78" s="156">
        <v>2817438819.8379998</v>
      </c>
      <c r="P78" s="156">
        <v>134152216.92</v>
      </c>
      <c r="Q78" s="156">
        <v>11772278.529999999</v>
      </c>
      <c r="R78" s="163"/>
      <c r="S78" s="157">
        <v>16184734027.488001</v>
      </c>
    </row>
    <row r="79" spans="1:19" s="18" customFormat="1" x14ac:dyDescent="0.25">
      <c r="A79" s="154"/>
      <c r="B79" s="155" t="s">
        <v>45</v>
      </c>
      <c r="C79" s="156">
        <v>142255732.72999999</v>
      </c>
      <c r="D79" s="156">
        <v>1950932021</v>
      </c>
      <c r="E79" s="156">
        <v>94950319.799999997</v>
      </c>
      <c r="F79" s="156">
        <v>65545900</v>
      </c>
      <c r="G79" s="156">
        <v>2100262833.26</v>
      </c>
      <c r="H79" s="156">
        <v>367218956.5</v>
      </c>
      <c r="I79" s="156">
        <v>34398841</v>
      </c>
      <c r="J79" s="156">
        <v>37677568</v>
      </c>
      <c r="K79" s="156">
        <v>1325200</v>
      </c>
      <c r="L79" s="156">
        <v>12218591</v>
      </c>
      <c r="M79" s="156">
        <v>0</v>
      </c>
      <c r="N79" s="156">
        <v>784722958.30999994</v>
      </c>
      <c r="O79" s="156">
        <v>263865212.36000001</v>
      </c>
      <c r="P79" s="156">
        <v>56315997</v>
      </c>
      <c r="Q79" s="156">
        <v>7404535.5999999996</v>
      </c>
      <c r="R79" s="163"/>
      <c r="S79" s="157">
        <v>5919094666.5600004</v>
      </c>
    </row>
    <row r="80" spans="1:19" s="18" customFormat="1" x14ac:dyDescent="0.25">
      <c r="A80" s="154"/>
      <c r="B80" s="155" t="s">
        <v>46</v>
      </c>
      <c r="C80" s="156">
        <v>5616036291.8599997</v>
      </c>
      <c r="D80" s="156">
        <v>8340897934.8800001</v>
      </c>
      <c r="E80" s="156">
        <v>11839255649.030001</v>
      </c>
      <c r="F80" s="156">
        <v>5368459876.75</v>
      </c>
      <c r="G80" s="156">
        <v>12198595304.42</v>
      </c>
      <c r="H80" s="156">
        <v>6602351038.04</v>
      </c>
      <c r="I80" s="156">
        <v>4285516972.9099998</v>
      </c>
      <c r="J80" s="156">
        <v>7086727701.6899996</v>
      </c>
      <c r="K80" s="156">
        <v>298734738.10000002</v>
      </c>
      <c r="L80" s="156">
        <v>3875829345.02</v>
      </c>
      <c r="M80" s="156">
        <v>82164163</v>
      </c>
      <c r="N80" s="156">
        <v>11689936145.549999</v>
      </c>
      <c r="O80" s="156">
        <v>11703311580.112</v>
      </c>
      <c r="P80" s="156">
        <v>6272229100.4799995</v>
      </c>
      <c r="Q80" s="156">
        <v>1440815192.22</v>
      </c>
      <c r="R80" s="163"/>
      <c r="S80" s="157">
        <v>96700861034.061996</v>
      </c>
    </row>
    <row r="81" spans="1:19" s="18" customFormat="1" x14ac:dyDescent="0.25">
      <c r="A81" s="154"/>
      <c r="B81" s="155" t="s">
        <v>50</v>
      </c>
      <c r="C81" s="156">
        <v>7911674371.2048502</v>
      </c>
      <c r="D81" s="156">
        <v>9682588514.64958</v>
      </c>
      <c r="E81" s="156">
        <v>13678762090.252899</v>
      </c>
      <c r="F81" s="156">
        <v>5225853970.5861902</v>
      </c>
      <c r="G81" s="156">
        <v>13019546899.573</v>
      </c>
      <c r="H81" s="156">
        <v>6485389438.04</v>
      </c>
      <c r="I81" s="156">
        <v>2752321938.2600002</v>
      </c>
      <c r="J81" s="156">
        <v>9154171247.0499992</v>
      </c>
      <c r="K81" s="156">
        <v>453918434</v>
      </c>
      <c r="L81" s="156">
        <v>4669104359.6800003</v>
      </c>
      <c r="M81" s="156">
        <v>218131459.19999999</v>
      </c>
      <c r="N81" s="156">
        <v>13182971072.5599</v>
      </c>
      <c r="O81" s="156">
        <v>12040893898.3745</v>
      </c>
      <c r="P81" s="156">
        <v>7943388343.4615698</v>
      </c>
      <c r="Q81" s="156">
        <v>1000658136.38</v>
      </c>
      <c r="R81" s="163"/>
      <c r="S81" s="157">
        <v>107419374173.27299</v>
      </c>
    </row>
    <row r="82" spans="1:19" s="18" customFormat="1" x14ac:dyDescent="0.25">
      <c r="A82" s="154"/>
      <c r="B82" s="155" t="s">
        <v>51</v>
      </c>
      <c r="C82" s="156">
        <v>1376021104.72</v>
      </c>
      <c r="D82" s="156">
        <v>4114930573.2528</v>
      </c>
      <c r="E82" s="156">
        <v>3564227736.6500001</v>
      </c>
      <c r="F82" s="156">
        <v>1805446596.6300001</v>
      </c>
      <c r="G82" s="156">
        <v>6931469625.0552998</v>
      </c>
      <c r="H82" s="156">
        <v>2879724885.04</v>
      </c>
      <c r="I82" s="156">
        <v>1524948623.79</v>
      </c>
      <c r="J82" s="156">
        <v>2419251100.54</v>
      </c>
      <c r="K82" s="156">
        <v>100598430.745</v>
      </c>
      <c r="L82" s="156">
        <v>1944733525.28</v>
      </c>
      <c r="M82" s="156">
        <v>0</v>
      </c>
      <c r="N82" s="156">
        <v>4231277171.1325798</v>
      </c>
      <c r="O82" s="156">
        <v>3241940513.4099998</v>
      </c>
      <c r="P82" s="156">
        <v>2513652662.3899999</v>
      </c>
      <c r="Q82" s="156">
        <v>634760247.51999998</v>
      </c>
      <c r="R82" s="163"/>
      <c r="S82" s="157">
        <v>37282982796.155701</v>
      </c>
    </row>
    <row r="83" spans="1:19" s="18" customFormat="1" x14ac:dyDescent="0.25">
      <c r="A83" s="154"/>
      <c r="B83" s="155" t="s">
        <v>52</v>
      </c>
      <c r="C83" s="156">
        <v>0</v>
      </c>
      <c r="D83" s="156">
        <v>172436155.683568</v>
      </c>
      <c r="E83" s="156">
        <v>1237329649.8699999</v>
      </c>
      <c r="F83" s="156">
        <v>29920370.84</v>
      </c>
      <c r="G83" s="156">
        <v>104072771.45</v>
      </c>
      <c r="H83" s="156">
        <v>382586780.49000001</v>
      </c>
      <c r="I83" s="156">
        <v>287824726.38999999</v>
      </c>
      <c r="J83" s="156">
        <v>0</v>
      </c>
      <c r="K83" s="156">
        <v>0</v>
      </c>
      <c r="L83" s="156">
        <v>14423310.3068028</v>
      </c>
      <c r="M83" s="156">
        <v>0</v>
      </c>
      <c r="N83" s="156">
        <v>0</v>
      </c>
      <c r="O83" s="156">
        <v>443958079.36000001</v>
      </c>
      <c r="P83" s="156">
        <v>110283136.75</v>
      </c>
      <c r="Q83" s="156">
        <v>0</v>
      </c>
      <c r="R83" s="163"/>
      <c r="S83" s="157">
        <v>2782834981.1403699</v>
      </c>
    </row>
    <row r="84" spans="1:19" s="18" customFormat="1" x14ac:dyDescent="0.25">
      <c r="A84" s="154"/>
      <c r="B84" s="155" t="s">
        <v>53</v>
      </c>
      <c r="C84" s="156">
        <v>476130101.20999998</v>
      </c>
      <c r="D84" s="156">
        <v>1930130871.97</v>
      </c>
      <c r="E84" s="156">
        <v>1100959163.8499999</v>
      </c>
      <c r="F84" s="156">
        <v>0</v>
      </c>
      <c r="G84" s="156">
        <v>2457998340.7800002</v>
      </c>
      <c r="H84" s="156">
        <v>449495193.62</v>
      </c>
      <c r="I84" s="156">
        <v>3720494075.0700002</v>
      </c>
      <c r="J84" s="156">
        <v>0</v>
      </c>
      <c r="K84" s="156">
        <v>269241248.95246398</v>
      </c>
      <c r="L84" s="156">
        <v>2119697498.1500001</v>
      </c>
      <c r="M84" s="156">
        <v>862170178.10000002</v>
      </c>
      <c r="N84" s="156">
        <v>2434866343.02</v>
      </c>
      <c r="O84" s="156">
        <v>7160407625.3900003</v>
      </c>
      <c r="P84" s="156">
        <v>1682906733.9000001</v>
      </c>
      <c r="Q84" s="156">
        <v>554956703.83000004</v>
      </c>
      <c r="R84" s="163"/>
      <c r="S84" s="157">
        <v>25219454077.842499</v>
      </c>
    </row>
    <row r="85" spans="1:19" s="18" customFormat="1" x14ac:dyDescent="0.25">
      <c r="A85" s="154"/>
      <c r="B85" s="155" t="s">
        <v>54</v>
      </c>
      <c r="C85" s="156">
        <v>-3085889097.8201399</v>
      </c>
      <c r="D85" s="156">
        <v>8451828970.2719297</v>
      </c>
      <c r="E85" s="156">
        <v>9732390199.94524</v>
      </c>
      <c r="F85" s="156">
        <v>6127254660.8225899</v>
      </c>
      <c r="G85" s="156">
        <v>15932480896.080299</v>
      </c>
      <c r="H85" s="156">
        <v>7666480193.0100002</v>
      </c>
      <c r="I85" s="156">
        <v>9920100352.2700005</v>
      </c>
      <c r="J85" s="156">
        <v>4279308260.1700101</v>
      </c>
      <c r="K85" s="156">
        <v>2004868900.1974599</v>
      </c>
      <c r="L85" s="156">
        <v>3840550719.2168002</v>
      </c>
      <c r="M85" s="156">
        <v>1625109325.71</v>
      </c>
      <c r="N85" s="156">
        <v>5665525445.6262102</v>
      </c>
      <c r="O85" s="156">
        <v>16623097444.9154</v>
      </c>
      <c r="P85" s="156">
        <v>6057161909.3205605</v>
      </c>
      <c r="Q85" s="156">
        <v>2452429006.1715002</v>
      </c>
      <c r="R85" s="163"/>
      <c r="S85" s="157">
        <v>97292697185.907806</v>
      </c>
    </row>
    <row r="86" spans="1:19" s="18" customFormat="1" x14ac:dyDescent="0.25">
      <c r="A86" s="154"/>
      <c r="B86" s="155" t="s">
        <v>56</v>
      </c>
      <c r="C86" s="156">
        <v>1942090257.1900001</v>
      </c>
      <c r="D86" s="156">
        <v>2034056625.6700001</v>
      </c>
      <c r="E86" s="156">
        <v>3831276432.1900001</v>
      </c>
      <c r="F86" s="156">
        <v>6214513586.9700003</v>
      </c>
      <c r="G86" s="156">
        <v>7321328422.6700001</v>
      </c>
      <c r="H86" s="156">
        <v>3969085397.1999998</v>
      </c>
      <c r="I86" s="156">
        <v>2972576665.1700001</v>
      </c>
      <c r="J86" s="156">
        <v>4620659518.7222996</v>
      </c>
      <c r="K86" s="156">
        <v>291654317.18699998</v>
      </c>
      <c r="L86" s="156">
        <v>1276325098.53</v>
      </c>
      <c r="M86" s="156">
        <v>483600889.76999998</v>
      </c>
      <c r="N86" s="156">
        <v>5742370854.1000004</v>
      </c>
      <c r="O86" s="156">
        <v>9865031121.75</v>
      </c>
      <c r="P86" s="156">
        <v>2553805378.0300002</v>
      </c>
      <c r="Q86" s="156">
        <v>1086918897.1199999</v>
      </c>
      <c r="R86" s="163"/>
      <c r="S86" s="157">
        <v>54205293462.269302</v>
      </c>
    </row>
    <row r="87" spans="1:19" s="18" customFormat="1" x14ac:dyDescent="0.25">
      <c r="A87" s="154"/>
      <c r="B87" s="155" t="s">
        <v>58</v>
      </c>
      <c r="C87" s="156">
        <v>-5986822764.4701405</v>
      </c>
      <c r="D87" s="156">
        <v>2218917696.5619302</v>
      </c>
      <c r="E87" s="156">
        <v>1392317546.1052401</v>
      </c>
      <c r="F87" s="156">
        <v>922910736.82722795</v>
      </c>
      <c r="G87" s="156">
        <v>430295612.72320998</v>
      </c>
      <c r="H87" s="156">
        <v>-1562269641.45</v>
      </c>
      <c r="I87" s="156">
        <v>5235876779.8895903</v>
      </c>
      <c r="J87" s="156">
        <v>869757709.91770506</v>
      </c>
      <c r="K87" s="156">
        <v>33153357.865811698</v>
      </c>
      <c r="L87" s="156">
        <v>1386435772.9068</v>
      </c>
      <c r="M87" s="156">
        <v>1029456186.59</v>
      </c>
      <c r="N87" s="156">
        <v>-2854473657.0637898</v>
      </c>
      <c r="O87" s="156">
        <v>5814869616.4453602</v>
      </c>
      <c r="P87" s="156">
        <v>175665393.25056499</v>
      </c>
      <c r="Q87" s="156">
        <v>88787218.731500506</v>
      </c>
      <c r="R87" s="163"/>
      <c r="S87" s="157">
        <v>9194877564.8310204</v>
      </c>
    </row>
    <row r="88" spans="1:19" s="18" customFormat="1" x14ac:dyDescent="0.25">
      <c r="A88" s="154"/>
      <c r="B88" s="155" t="s">
        <v>59</v>
      </c>
      <c r="C88" s="156">
        <v>-5986822764.4701405</v>
      </c>
      <c r="D88" s="156">
        <v>2218917696.5619302</v>
      </c>
      <c r="E88" s="156">
        <v>1392317546.1052401</v>
      </c>
      <c r="F88" s="156">
        <v>922910736.82722795</v>
      </c>
      <c r="G88" s="156">
        <v>430295612.72320998</v>
      </c>
      <c r="H88" s="156">
        <v>-1562269641.45</v>
      </c>
      <c r="I88" s="156">
        <v>5235876779.8895903</v>
      </c>
      <c r="J88" s="156">
        <v>869757709.91770506</v>
      </c>
      <c r="K88" s="156">
        <v>33153357.865811698</v>
      </c>
      <c r="L88" s="156">
        <v>1386435772.9068</v>
      </c>
      <c r="M88" s="156">
        <v>1029456186.59</v>
      </c>
      <c r="N88" s="156">
        <v>-2854473657.0637898</v>
      </c>
      <c r="O88" s="156">
        <v>5814869616.4453602</v>
      </c>
      <c r="P88" s="156">
        <v>175665393.25056499</v>
      </c>
      <c r="Q88" s="156">
        <v>88787218.731500506</v>
      </c>
      <c r="R88" s="164"/>
      <c r="S88" s="157">
        <v>9194877564.8310204</v>
      </c>
    </row>
  </sheetData>
  <mergeCells count="9">
    <mergeCell ref="R21:R88"/>
    <mergeCell ref="B2:B3"/>
    <mergeCell ref="A2:A3"/>
    <mergeCell ref="C2:S2"/>
    <mergeCell ref="A4:A20"/>
    <mergeCell ref="A21:A37"/>
    <mergeCell ref="A38:A54"/>
    <mergeCell ref="A55:A71"/>
    <mergeCell ref="A72:A8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99B6B-1171-4D49-9B5E-24C60395009C}">
  <dimension ref="A3:K60"/>
  <sheetViews>
    <sheetView workbookViewId="0">
      <selection activeCell="M11" sqref="M11"/>
    </sheetView>
  </sheetViews>
  <sheetFormatPr defaultRowHeight="15" x14ac:dyDescent="0.25"/>
  <cols>
    <col min="1" max="1" width="13.85546875" bestFit="1" customWidth="1"/>
    <col min="2" max="2" width="60" bestFit="1" customWidth="1"/>
    <col min="3" max="3" width="15.42578125" bestFit="1" customWidth="1"/>
    <col min="4" max="4" width="21" customWidth="1"/>
    <col min="5" max="5" width="15.42578125" bestFit="1" customWidth="1"/>
    <col min="6" max="6" width="16.5703125" bestFit="1" customWidth="1"/>
    <col min="7" max="7" width="15.5703125" customWidth="1"/>
    <col min="8" max="8" width="17" customWidth="1"/>
    <col min="9" max="9" width="16.42578125" bestFit="1" customWidth="1"/>
    <col min="10" max="10" width="15" bestFit="1" customWidth="1"/>
    <col min="11" max="11" width="16.42578125" bestFit="1" customWidth="1"/>
  </cols>
  <sheetData>
    <row r="3" spans="1:11" x14ac:dyDescent="0.25">
      <c r="B3" s="26"/>
      <c r="C3" s="26">
        <v>2019</v>
      </c>
      <c r="D3" s="26">
        <v>2020</v>
      </c>
      <c r="E3" s="26">
        <v>2021</v>
      </c>
      <c r="F3" s="113">
        <v>2022</v>
      </c>
      <c r="G3" s="113"/>
      <c r="H3" s="113"/>
      <c r="I3" s="113">
        <v>2023</v>
      </c>
      <c r="J3" s="113"/>
      <c r="K3" s="113"/>
    </row>
    <row r="4" spans="1:11" ht="15.75" customHeight="1" x14ac:dyDescent="0.25">
      <c r="B4" s="25" t="s">
        <v>125</v>
      </c>
      <c r="C4" s="112" t="s">
        <v>124</v>
      </c>
      <c r="D4" s="112"/>
      <c r="E4" s="112"/>
      <c r="F4" s="25" t="s">
        <v>161</v>
      </c>
      <c r="G4" s="25" t="s">
        <v>64</v>
      </c>
      <c r="H4" s="25" t="s">
        <v>124</v>
      </c>
      <c r="I4" s="25" t="s">
        <v>161</v>
      </c>
      <c r="J4" s="25" t="s">
        <v>64</v>
      </c>
      <c r="K4" s="25" t="s">
        <v>124</v>
      </c>
    </row>
    <row r="5" spans="1:11" x14ac:dyDescent="0.25">
      <c r="B5" s="23" t="s">
        <v>74</v>
      </c>
      <c r="C5" s="27">
        <v>1272398938.8</v>
      </c>
      <c r="D5" s="28">
        <v>1479138130.3499999</v>
      </c>
      <c r="E5" s="29">
        <v>1791792109.5899999</v>
      </c>
      <c r="F5" s="30">
        <v>2723660768.8600001</v>
      </c>
      <c r="G5" s="30">
        <v>0</v>
      </c>
      <c r="H5" s="169">
        <f>+F5+G5</f>
        <v>2723660768.8600001</v>
      </c>
      <c r="I5" s="30">
        <v>3000457025.71</v>
      </c>
      <c r="J5" s="30">
        <v>146268518.06999999</v>
      </c>
      <c r="K5" s="169">
        <v>3146725543.7800002</v>
      </c>
    </row>
    <row r="6" spans="1:11" x14ac:dyDescent="0.25">
      <c r="B6" s="23" t="s">
        <v>37</v>
      </c>
      <c r="C6" s="27">
        <v>3636598</v>
      </c>
      <c r="D6" s="28">
        <v>4728661</v>
      </c>
      <c r="E6" s="31">
        <v>1972183.13</v>
      </c>
      <c r="F6" s="32">
        <v>5746708.2999999998</v>
      </c>
      <c r="G6" s="32">
        <v>0</v>
      </c>
      <c r="H6" s="169">
        <f t="shared" ref="H6:H60" si="0">+F6+G6</f>
        <v>5746708.2999999998</v>
      </c>
      <c r="I6" s="32">
        <v>248703216.83000001</v>
      </c>
      <c r="J6" s="32">
        <v>3135537.25</v>
      </c>
      <c r="K6" s="169">
        <v>251838754.08000001</v>
      </c>
    </row>
    <row r="7" spans="1:11" x14ac:dyDescent="0.25">
      <c r="B7" s="23" t="s">
        <v>75</v>
      </c>
      <c r="C7" s="27">
        <v>25379114.359999999</v>
      </c>
      <c r="D7" s="28">
        <v>24107846.5</v>
      </c>
      <c r="E7" s="31">
        <v>25902481.449999999</v>
      </c>
      <c r="F7" s="30">
        <v>28112072.789999999</v>
      </c>
      <c r="G7" s="30">
        <v>0</v>
      </c>
      <c r="H7" s="169">
        <f t="shared" si="0"/>
        <v>28112072.789999999</v>
      </c>
      <c r="I7" s="30">
        <v>31863366.609999999</v>
      </c>
      <c r="J7" s="30">
        <v>18521676.129999999</v>
      </c>
      <c r="K7" s="169">
        <v>50385042.740000002</v>
      </c>
    </row>
    <row r="8" spans="1:11" x14ac:dyDescent="0.25">
      <c r="B8" s="24" t="s">
        <v>76</v>
      </c>
      <c r="C8" s="33">
        <v>1243383226.4400001</v>
      </c>
      <c r="D8" s="34">
        <v>1450301622.8499999</v>
      </c>
      <c r="E8" s="35">
        <v>1763917445.0099998</v>
      </c>
      <c r="F8" s="32">
        <v>2689801987.77</v>
      </c>
      <c r="G8" s="32">
        <v>0</v>
      </c>
      <c r="H8" s="169">
        <f t="shared" si="0"/>
        <v>2689801987.77</v>
      </c>
      <c r="I8" s="32">
        <v>2719890442.27</v>
      </c>
      <c r="J8" s="32">
        <v>124611304.69</v>
      </c>
      <c r="K8" s="169">
        <v>2844501746.96</v>
      </c>
    </row>
    <row r="9" spans="1:11" x14ac:dyDescent="0.25">
      <c r="B9" s="23" t="s">
        <v>77</v>
      </c>
      <c r="C9" s="27">
        <v>511726132.00999999</v>
      </c>
      <c r="D9" s="28">
        <v>582086465.61000001</v>
      </c>
      <c r="E9" s="29">
        <v>1743228506.8900001</v>
      </c>
      <c r="F9" s="30">
        <v>1368777453.29</v>
      </c>
      <c r="G9" s="30">
        <v>0</v>
      </c>
      <c r="H9" s="169">
        <f t="shared" si="0"/>
        <v>1368777453.29</v>
      </c>
      <c r="I9" s="30">
        <v>2067545148.5</v>
      </c>
      <c r="J9" s="30">
        <v>0</v>
      </c>
      <c r="K9" s="169">
        <v>2067545148.5</v>
      </c>
    </row>
    <row r="10" spans="1:11" x14ac:dyDescent="0.25">
      <c r="A10" s="47"/>
      <c r="B10" s="24" t="s">
        <v>78</v>
      </c>
      <c r="C10" s="33">
        <v>731657094.43000019</v>
      </c>
      <c r="D10" s="34">
        <v>868215157.23999989</v>
      </c>
      <c r="E10" s="35">
        <v>20688938.119999647</v>
      </c>
      <c r="F10" s="32">
        <v>1321024534.48</v>
      </c>
      <c r="G10" s="32">
        <v>0</v>
      </c>
      <c r="H10" s="169">
        <f t="shared" si="0"/>
        <v>1321024534.48</v>
      </c>
      <c r="I10" s="32">
        <v>652345293.76999998</v>
      </c>
      <c r="J10" s="32">
        <v>124611304.69</v>
      </c>
      <c r="K10" s="169">
        <v>776956598.46000004</v>
      </c>
    </row>
    <row r="11" spans="1:11" x14ac:dyDescent="0.25">
      <c r="B11" s="23" t="s">
        <v>79</v>
      </c>
      <c r="C11" s="27" t="s">
        <v>25</v>
      </c>
      <c r="D11" s="28">
        <v>9999999</v>
      </c>
      <c r="E11" s="31"/>
      <c r="F11" s="32"/>
      <c r="G11" s="32"/>
      <c r="H11" s="169">
        <f t="shared" si="0"/>
        <v>0</v>
      </c>
      <c r="I11" s="32">
        <v>0</v>
      </c>
      <c r="J11" s="32">
        <v>0</v>
      </c>
      <c r="K11" s="169">
        <v>0</v>
      </c>
    </row>
    <row r="12" spans="1:11" x14ac:dyDescent="0.25">
      <c r="B12" s="23" t="s">
        <v>80</v>
      </c>
      <c r="C12" s="27" t="s">
        <v>25</v>
      </c>
      <c r="D12" s="28">
        <v>9999999</v>
      </c>
      <c r="E12" s="31"/>
      <c r="F12" s="32">
        <v>0</v>
      </c>
      <c r="G12" s="32">
        <v>0</v>
      </c>
      <c r="H12" s="169">
        <f t="shared" si="0"/>
        <v>0</v>
      </c>
      <c r="I12" s="32">
        <v>0</v>
      </c>
      <c r="J12" s="32">
        <v>0</v>
      </c>
      <c r="K12" s="169">
        <v>0</v>
      </c>
    </row>
    <row r="13" spans="1:11" x14ac:dyDescent="0.25">
      <c r="B13" s="23" t="s">
        <v>81</v>
      </c>
      <c r="C13" s="27">
        <v>282860384.32999998</v>
      </c>
      <c r="D13" s="28">
        <v>511726131.99000001</v>
      </c>
      <c r="E13" s="31">
        <v>-422817735.31</v>
      </c>
      <c r="F13" s="32">
        <v>466804942.93000001</v>
      </c>
      <c r="G13" s="32">
        <v>0</v>
      </c>
      <c r="H13" s="169">
        <f t="shared" si="0"/>
        <v>466804942.93000001</v>
      </c>
      <c r="I13" s="32">
        <v>122669220.63</v>
      </c>
      <c r="J13" s="32">
        <v>114112572.90000001</v>
      </c>
      <c r="K13" s="169">
        <v>236781793.53</v>
      </c>
    </row>
    <row r="14" spans="1:11" x14ac:dyDescent="0.25">
      <c r="B14" s="23" t="s">
        <v>82</v>
      </c>
      <c r="C14" s="27" t="s">
        <v>25</v>
      </c>
      <c r="D14" s="28">
        <v>9999999</v>
      </c>
      <c r="E14" s="31"/>
      <c r="F14" s="32">
        <v>0</v>
      </c>
      <c r="G14" s="32">
        <v>0</v>
      </c>
      <c r="H14" s="169">
        <f t="shared" si="0"/>
        <v>0</v>
      </c>
      <c r="I14" s="32">
        <v>-897719.91</v>
      </c>
      <c r="J14" s="32">
        <v>0</v>
      </c>
      <c r="K14" s="169">
        <v>-897719.91</v>
      </c>
    </row>
    <row r="15" spans="1:11" x14ac:dyDescent="0.25">
      <c r="B15" s="24" t="s">
        <v>83</v>
      </c>
      <c r="C15" s="33">
        <v>282860384.32999998</v>
      </c>
      <c r="D15" s="34">
        <v>511726131.99000001</v>
      </c>
      <c r="E15" s="35">
        <v>-422817735.31</v>
      </c>
      <c r="F15" s="32">
        <v>466804942.93000001</v>
      </c>
      <c r="G15" s="32">
        <v>0</v>
      </c>
      <c r="H15" s="169">
        <f t="shared" si="0"/>
        <v>466804942.93000001</v>
      </c>
      <c r="I15" s="32">
        <v>121771500.72</v>
      </c>
      <c r="J15" s="32">
        <v>114112572.90000001</v>
      </c>
      <c r="K15" s="169">
        <v>235884073.62</v>
      </c>
    </row>
    <row r="16" spans="1:11" x14ac:dyDescent="0.25">
      <c r="B16" s="23" t="s">
        <v>84</v>
      </c>
      <c r="C16" s="27" t="s">
        <v>25</v>
      </c>
      <c r="D16" s="28">
        <v>9999999</v>
      </c>
      <c r="E16" s="31"/>
      <c r="F16" s="32"/>
      <c r="G16" s="32"/>
      <c r="H16" s="169">
        <f t="shared" si="0"/>
        <v>0</v>
      </c>
      <c r="I16" s="32">
        <v>0</v>
      </c>
      <c r="J16" s="32">
        <v>0</v>
      </c>
      <c r="K16" s="169">
        <v>0</v>
      </c>
    </row>
    <row r="17" spans="2:11" x14ac:dyDescent="0.25">
      <c r="B17" s="23" t="s">
        <v>85</v>
      </c>
      <c r="C17" s="27">
        <v>859996535.53999996</v>
      </c>
      <c r="D17" s="28">
        <v>959925762.83000004</v>
      </c>
      <c r="E17" s="31">
        <v>923453010.55999994</v>
      </c>
      <c r="F17" s="32">
        <v>825584785.47000003</v>
      </c>
      <c r="G17" s="32">
        <v>169171101.16999999</v>
      </c>
      <c r="H17" s="169">
        <f t="shared" si="0"/>
        <v>994755886.63999999</v>
      </c>
      <c r="I17" s="32">
        <v>1053973131.2</v>
      </c>
      <c r="J17" s="32">
        <v>900136477.79999995</v>
      </c>
      <c r="K17" s="169">
        <v>1954109609</v>
      </c>
    </row>
    <row r="18" spans="2:11" x14ac:dyDescent="0.25">
      <c r="B18" s="23" t="s">
        <v>86</v>
      </c>
      <c r="C18" s="27">
        <v>55474</v>
      </c>
      <c r="D18" s="28">
        <v>9999999</v>
      </c>
      <c r="E18" s="31">
        <v>0</v>
      </c>
      <c r="F18" s="32">
        <v>0</v>
      </c>
      <c r="G18" s="32">
        <v>0</v>
      </c>
      <c r="H18" s="169">
        <f t="shared" si="0"/>
        <v>0</v>
      </c>
      <c r="I18" s="32">
        <v>0</v>
      </c>
      <c r="J18" s="32">
        <v>0</v>
      </c>
      <c r="K18" s="169">
        <v>0</v>
      </c>
    </row>
    <row r="19" spans="2:11" x14ac:dyDescent="0.25">
      <c r="B19" s="23" t="s">
        <v>55</v>
      </c>
      <c r="C19" s="27">
        <v>27783419.039999999</v>
      </c>
      <c r="D19" s="28">
        <v>39212335.189999998</v>
      </c>
      <c r="E19" s="31">
        <v>49473375.990000002</v>
      </c>
      <c r="F19" s="32">
        <v>36746550.009999998</v>
      </c>
      <c r="G19" s="32">
        <v>232328767.12</v>
      </c>
      <c r="H19" s="169">
        <f t="shared" si="0"/>
        <v>269075317.13</v>
      </c>
      <c r="I19" s="32">
        <v>0</v>
      </c>
      <c r="J19" s="32">
        <v>4596396.6100000003</v>
      </c>
      <c r="K19" s="169">
        <v>4596396.6100000003</v>
      </c>
    </row>
    <row r="20" spans="2:11" x14ac:dyDescent="0.25">
      <c r="B20" s="24" t="s">
        <v>87</v>
      </c>
      <c r="C20" s="33">
        <v>887835428.5799998</v>
      </c>
      <c r="D20" s="34">
        <v>999138098.01999998</v>
      </c>
      <c r="E20" s="35">
        <v>972926386.54999995</v>
      </c>
      <c r="F20" s="32">
        <v>862331335.48000002</v>
      </c>
      <c r="G20" s="32">
        <v>401499868.28999996</v>
      </c>
      <c r="H20" s="169">
        <f t="shared" si="0"/>
        <v>1263831203.77</v>
      </c>
      <c r="I20" s="32">
        <v>1053973131.2</v>
      </c>
      <c r="J20" s="32">
        <v>904732874.40999997</v>
      </c>
      <c r="K20" s="169">
        <v>1958706005.6099999</v>
      </c>
    </row>
    <row r="21" spans="2:11" x14ac:dyDescent="0.25">
      <c r="B21" s="24" t="s">
        <v>88</v>
      </c>
      <c r="C21" s="33">
        <v>1336632138.6800001</v>
      </c>
      <c r="D21" s="34">
        <v>1355627123.27</v>
      </c>
      <c r="E21" s="35">
        <v>1416433059.9799995</v>
      </c>
      <c r="F21" s="32">
        <v>1716550927.03</v>
      </c>
      <c r="G21" s="32">
        <v>401499868.28999996</v>
      </c>
      <c r="H21" s="169">
        <f t="shared" si="0"/>
        <v>2118050795.3199999</v>
      </c>
      <c r="I21" s="32">
        <v>1584546924.25</v>
      </c>
      <c r="J21" s="32">
        <v>915231606.20000005</v>
      </c>
      <c r="K21" s="169">
        <v>2499778530.4499998</v>
      </c>
    </row>
    <row r="22" spans="2:11" x14ac:dyDescent="0.25">
      <c r="B22" s="23" t="s">
        <v>89</v>
      </c>
      <c r="C22" s="27" t="s">
        <v>25</v>
      </c>
      <c r="D22" s="28">
        <v>9999999</v>
      </c>
      <c r="E22" s="31"/>
      <c r="F22" s="32"/>
      <c r="G22" s="32"/>
      <c r="H22" s="169">
        <f t="shared" si="0"/>
        <v>0</v>
      </c>
      <c r="I22" s="32">
        <v>0</v>
      </c>
      <c r="J22" s="32">
        <v>0</v>
      </c>
      <c r="K22" s="169">
        <v>0</v>
      </c>
    </row>
    <row r="23" spans="2:11" x14ac:dyDescent="0.25">
      <c r="B23" s="23" t="s">
        <v>90</v>
      </c>
      <c r="C23" s="27">
        <v>619350119.99000001</v>
      </c>
      <c r="D23" s="28">
        <v>671667786.22000003</v>
      </c>
      <c r="E23" s="31">
        <v>710434092.21000004</v>
      </c>
      <c r="F23" s="32">
        <v>788162360.25</v>
      </c>
      <c r="G23" s="32">
        <v>202692951.90000001</v>
      </c>
      <c r="H23" s="169">
        <f t="shared" si="0"/>
        <v>990855312.14999998</v>
      </c>
      <c r="I23" s="32">
        <v>756512378.5</v>
      </c>
      <c r="J23" s="32">
        <v>377720469.88999999</v>
      </c>
      <c r="K23" s="169">
        <v>1134232848.3900001</v>
      </c>
    </row>
    <row r="24" spans="2:11" x14ac:dyDescent="0.25">
      <c r="B24" s="23" t="s">
        <v>91</v>
      </c>
      <c r="C24" s="27">
        <v>77138404.930000007</v>
      </c>
      <c r="D24" s="28">
        <v>84361233.079999998</v>
      </c>
      <c r="E24" s="31">
        <v>94633247.870000005</v>
      </c>
      <c r="F24" s="32">
        <v>100562592.62</v>
      </c>
      <c r="G24" s="32">
        <v>25321057.949999999</v>
      </c>
      <c r="H24" s="169">
        <f t="shared" si="0"/>
        <v>125883650.57000001</v>
      </c>
      <c r="I24" s="32">
        <v>98147167.299999997</v>
      </c>
      <c r="J24" s="32">
        <v>47517008.490000002</v>
      </c>
      <c r="K24" s="169">
        <v>145664175.78999999</v>
      </c>
    </row>
    <row r="25" spans="2:11" x14ac:dyDescent="0.25">
      <c r="B25" s="23" t="s">
        <v>92</v>
      </c>
      <c r="C25" s="27">
        <v>7702820</v>
      </c>
      <c r="D25" s="28">
        <v>19037207.449999999</v>
      </c>
      <c r="E25" s="31">
        <v>9886850</v>
      </c>
      <c r="F25" s="32">
        <v>12435100</v>
      </c>
      <c r="G25" s="32">
        <v>8422929.1999999993</v>
      </c>
      <c r="H25" s="169">
        <f t="shared" si="0"/>
        <v>20858029.199999999</v>
      </c>
      <c r="I25" s="32">
        <v>33748973</v>
      </c>
      <c r="J25" s="32">
        <v>55000</v>
      </c>
      <c r="K25" s="169">
        <v>33803973</v>
      </c>
    </row>
    <row r="26" spans="2:11" x14ac:dyDescent="0.25">
      <c r="B26" s="23" t="s">
        <v>93</v>
      </c>
      <c r="C26" s="27">
        <v>14677944.73</v>
      </c>
      <c r="D26" s="28">
        <v>33706938.640000001</v>
      </c>
      <c r="E26" s="31">
        <v>18715143.850000001</v>
      </c>
      <c r="F26" s="32">
        <v>18019267.649999999</v>
      </c>
      <c r="G26" s="32">
        <v>1305261.68</v>
      </c>
      <c r="H26" s="169">
        <f t="shared" si="0"/>
        <v>19324529.329999998</v>
      </c>
      <c r="I26" s="32">
        <v>7206000</v>
      </c>
      <c r="J26" s="32">
        <v>4136476.28</v>
      </c>
      <c r="K26" s="169">
        <v>11342476.279999999</v>
      </c>
    </row>
    <row r="27" spans="2:11" x14ac:dyDescent="0.25">
      <c r="B27" s="23" t="s">
        <v>94</v>
      </c>
      <c r="C27" s="27">
        <v>2707250</v>
      </c>
      <c r="D27" s="28">
        <v>1887500</v>
      </c>
      <c r="E27" s="31">
        <v>0</v>
      </c>
      <c r="F27" s="32">
        <v>0</v>
      </c>
      <c r="G27" s="32">
        <v>35426300</v>
      </c>
      <c r="H27" s="169">
        <f t="shared" si="0"/>
        <v>35426300</v>
      </c>
      <c r="I27" s="32">
        <v>5228000</v>
      </c>
      <c r="J27" s="32">
        <v>107361836.56</v>
      </c>
      <c r="K27" s="169">
        <v>112589836.56</v>
      </c>
    </row>
    <row r="28" spans="2:11" x14ac:dyDescent="0.25">
      <c r="B28" s="23" t="s">
        <v>95</v>
      </c>
      <c r="C28" s="27">
        <v>4324527.17</v>
      </c>
      <c r="D28" s="28">
        <v>1634034</v>
      </c>
      <c r="E28" s="31">
        <v>0</v>
      </c>
      <c r="F28" s="32">
        <v>52008423.469999999</v>
      </c>
      <c r="G28" s="32">
        <v>0</v>
      </c>
      <c r="H28" s="169">
        <f t="shared" si="0"/>
        <v>52008423.469999999</v>
      </c>
      <c r="I28" s="32">
        <v>6775573.25</v>
      </c>
      <c r="J28" s="32">
        <v>36402165.170000002</v>
      </c>
      <c r="K28" s="169">
        <v>43177738.420000002</v>
      </c>
    </row>
    <row r="29" spans="2:11" x14ac:dyDescent="0.25">
      <c r="B29" s="23" t="s">
        <v>96</v>
      </c>
      <c r="C29" s="27">
        <v>85936.63</v>
      </c>
      <c r="D29" s="28">
        <v>4000</v>
      </c>
      <c r="E29" s="31">
        <v>33007.519999999997</v>
      </c>
      <c r="F29" s="32">
        <v>12780</v>
      </c>
      <c r="G29" s="32">
        <v>0</v>
      </c>
      <c r="H29" s="169">
        <f t="shared" si="0"/>
        <v>12780</v>
      </c>
      <c r="I29" s="32">
        <v>34940</v>
      </c>
      <c r="J29" s="32">
        <v>0</v>
      </c>
      <c r="K29" s="169">
        <v>34940</v>
      </c>
    </row>
    <row r="30" spans="2:11" x14ac:dyDescent="0.25">
      <c r="B30" s="23" t="s">
        <v>97</v>
      </c>
      <c r="C30" s="27">
        <v>7383620.4900000002</v>
      </c>
      <c r="D30" s="28">
        <v>7645717</v>
      </c>
      <c r="E30" s="31">
        <v>11070328</v>
      </c>
      <c r="F30" s="32">
        <v>9081631</v>
      </c>
      <c r="G30" s="32">
        <v>4736458</v>
      </c>
      <c r="H30" s="169">
        <f t="shared" si="0"/>
        <v>13818089</v>
      </c>
      <c r="I30" s="32">
        <v>7906170</v>
      </c>
      <c r="J30" s="32">
        <v>17615585</v>
      </c>
      <c r="K30" s="169">
        <v>25521755</v>
      </c>
    </row>
    <row r="31" spans="2:11" x14ac:dyDescent="0.25">
      <c r="B31" s="23" t="s">
        <v>98</v>
      </c>
      <c r="C31" s="27">
        <v>133423684.12</v>
      </c>
      <c r="D31" s="28">
        <v>139222249.49000001</v>
      </c>
      <c r="E31" s="31">
        <v>130349673.86</v>
      </c>
      <c r="F31" s="32">
        <v>105005412.3</v>
      </c>
      <c r="G31" s="32">
        <v>8530231.1400000006</v>
      </c>
      <c r="H31" s="169">
        <f t="shared" si="0"/>
        <v>113535643.44</v>
      </c>
      <c r="I31" s="32">
        <v>59290352.509999998</v>
      </c>
      <c r="J31" s="32">
        <v>17788213.079999998</v>
      </c>
      <c r="K31" s="169">
        <v>77078565.590000004</v>
      </c>
    </row>
    <row r="32" spans="2:11" x14ac:dyDescent="0.25">
      <c r="B32" s="23" t="s">
        <v>99</v>
      </c>
      <c r="C32" s="27">
        <v>67385033.620000005</v>
      </c>
      <c r="D32" s="28">
        <v>59924834.549999997</v>
      </c>
      <c r="E32" s="31">
        <v>75372234.959999993</v>
      </c>
      <c r="F32" s="32">
        <v>127907261.5</v>
      </c>
      <c r="G32" s="32">
        <v>6660653.8200000003</v>
      </c>
      <c r="H32" s="169">
        <f t="shared" si="0"/>
        <v>134567915.31999999</v>
      </c>
      <c r="I32" s="32">
        <v>247146303.61000001</v>
      </c>
      <c r="J32" s="32">
        <v>9284701.3499999996</v>
      </c>
      <c r="K32" s="169">
        <v>256431004.96000001</v>
      </c>
    </row>
    <row r="33" spans="2:11" x14ac:dyDescent="0.25">
      <c r="B33" s="23" t="s">
        <v>100</v>
      </c>
      <c r="C33" s="27">
        <v>2420117.5299999998</v>
      </c>
      <c r="D33" s="28">
        <v>6103715.7599999998</v>
      </c>
      <c r="E33" s="31">
        <v>5995948.6500000004</v>
      </c>
      <c r="F33" s="32">
        <v>6470572.6799999997</v>
      </c>
      <c r="G33" s="32">
        <v>10733347.68</v>
      </c>
      <c r="H33" s="169">
        <f t="shared" si="0"/>
        <v>17203920.359999999</v>
      </c>
      <c r="I33" s="32">
        <v>23600470.899999999</v>
      </c>
      <c r="J33" s="32">
        <v>27821158.969999999</v>
      </c>
      <c r="K33" s="169">
        <v>51421629.869999997</v>
      </c>
    </row>
    <row r="34" spans="2:11" x14ac:dyDescent="0.25">
      <c r="B34" s="23" t="s">
        <v>101</v>
      </c>
      <c r="C34" s="27">
        <v>4800140</v>
      </c>
      <c r="D34" s="28">
        <v>5660591</v>
      </c>
      <c r="E34" s="31">
        <v>6515265</v>
      </c>
      <c r="F34" s="32">
        <v>8037359</v>
      </c>
      <c r="G34" s="32">
        <v>72000</v>
      </c>
      <c r="H34" s="169">
        <f t="shared" si="0"/>
        <v>8109359</v>
      </c>
      <c r="I34" s="32">
        <v>7887002</v>
      </c>
      <c r="J34" s="32">
        <v>268190</v>
      </c>
      <c r="K34" s="169">
        <v>8155192</v>
      </c>
    </row>
    <row r="35" spans="2:11" x14ac:dyDescent="0.25">
      <c r="B35" s="23" t="s">
        <v>102</v>
      </c>
      <c r="C35" s="27" t="s">
        <v>25</v>
      </c>
      <c r="D35" s="28">
        <v>9999999</v>
      </c>
      <c r="E35" s="31"/>
      <c r="F35" s="32">
        <v>3854426</v>
      </c>
      <c r="G35" s="32">
        <v>54300289.149999999</v>
      </c>
      <c r="H35" s="169">
        <f t="shared" si="0"/>
        <v>58154715.149999999</v>
      </c>
      <c r="I35" s="32">
        <v>0</v>
      </c>
      <c r="J35" s="32">
        <v>105967906.31999999</v>
      </c>
      <c r="K35" s="169">
        <v>105967906.31999999</v>
      </c>
    </row>
    <row r="36" spans="2:11" x14ac:dyDescent="0.25">
      <c r="B36" s="23" t="s">
        <v>103</v>
      </c>
      <c r="C36" s="27" t="s">
        <v>25</v>
      </c>
      <c r="D36" s="28">
        <v>9999999</v>
      </c>
      <c r="E36" s="31">
        <v>1733991.07</v>
      </c>
      <c r="F36" s="32">
        <v>1398356.16</v>
      </c>
      <c r="G36" s="32"/>
      <c r="H36" s="169">
        <f t="shared" si="0"/>
        <v>1398356.16</v>
      </c>
      <c r="I36" s="32">
        <v>696164.38</v>
      </c>
      <c r="J36" s="32">
        <v>0</v>
      </c>
      <c r="K36" s="169">
        <v>696164.38</v>
      </c>
    </row>
    <row r="37" spans="2:11" x14ac:dyDescent="0.25">
      <c r="B37" s="23" t="s">
        <v>104</v>
      </c>
      <c r="C37" s="27">
        <v>75651617.519999996</v>
      </c>
      <c r="D37" s="28">
        <v>88219944.670000002</v>
      </c>
      <c r="E37" s="31">
        <v>129274566.39</v>
      </c>
      <c r="F37" s="32">
        <v>69854077.450000003</v>
      </c>
      <c r="G37" s="32">
        <v>0</v>
      </c>
      <c r="H37" s="169">
        <f t="shared" si="0"/>
        <v>69854077.450000003</v>
      </c>
      <c r="I37" s="32">
        <v>158669934.56</v>
      </c>
      <c r="J37" s="32">
        <v>0</v>
      </c>
      <c r="K37" s="169">
        <v>158669934.56</v>
      </c>
    </row>
    <row r="38" spans="2:11" x14ac:dyDescent="0.25">
      <c r="B38" s="23" t="s">
        <v>105</v>
      </c>
      <c r="C38" s="27">
        <v>339555</v>
      </c>
      <c r="D38" s="28">
        <v>9999999</v>
      </c>
      <c r="E38" s="31">
        <v>115772.03</v>
      </c>
      <c r="F38" s="32">
        <v>11954716.050000001</v>
      </c>
      <c r="G38" s="32"/>
      <c r="H38" s="169">
        <f t="shared" si="0"/>
        <v>11954716.050000001</v>
      </c>
      <c r="I38" s="32">
        <v>1973580</v>
      </c>
      <c r="J38" s="32">
        <v>0</v>
      </c>
      <c r="K38" s="169">
        <v>1973580</v>
      </c>
    </row>
    <row r="39" spans="2:11" x14ac:dyDescent="0.25">
      <c r="B39" s="23" t="s">
        <v>106</v>
      </c>
      <c r="C39" s="27">
        <v>15402403</v>
      </c>
      <c r="D39" s="28">
        <v>16452274.6</v>
      </c>
      <c r="E39" s="31">
        <v>17009170</v>
      </c>
      <c r="F39" s="32">
        <v>17590960</v>
      </c>
      <c r="G39" s="32"/>
      <c r="H39" s="169">
        <f t="shared" si="0"/>
        <v>17590960</v>
      </c>
      <c r="I39" s="32">
        <v>20369756.399999999</v>
      </c>
      <c r="J39" s="32">
        <v>0</v>
      </c>
      <c r="K39" s="169">
        <v>20369756.399999999</v>
      </c>
    </row>
    <row r="40" spans="2:11" x14ac:dyDescent="0.25">
      <c r="B40" s="23" t="s">
        <v>57</v>
      </c>
      <c r="C40" s="27">
        <v>96469763.900000006</v>
      </c>
      <c r="D40" s="28">
        <v>82713267.040000007</v>
      </c>
      <c r="E40" s="31">
        <v>119004023.47</v>
      </c>
      <c r="F40" s="32">
        <v>199364717.78999999</v>
      </c>
      <c r="G40" s="32">
        <v>1972226.89</v>
      </c>
      <c r="H40" s="169">
        <f t="shared" si="0"/>
        <v>201336944.67999998</v>
      </c>
      <c r="I40" s="32">
        <v>289443731.68000001</v>
      </c>
      <c r="J40" s="32">
        <v>72031348.599999994</v>
      </c>
      <c r="K40" s="169">
        <v>361475080.27999997</v>
      </c>
    </row>
    <row r="41" spans="2:11" x14ac:dyDescent="0.25">
      <c r="B41" s="24" t="s">
        <v>107</v>
      </c>
      <c r="C41" s="33">
        <v>1129262938.6299999</v>
      </c>
      <c r="D41" s="34">
        <v>1218241293.5</v>
      </c>
      <c r="E41" s="36">
        <v>1330143314.8800001</v>
      </c>
      <c r="F41" s="30">
        <v>1531720013.9200001</v>
      </c>
      <c r="G41" s="30">
        <v>360173707.40999997</v>
      </c>
      <c r="H41" s="169">
        <f t="shared" si="0"/>
        <v>1891893721.3299999</v>
      </c>
      <c r="I41" s="30">
        <v>1724636498.0899999</v>
      </c>
      <c r="J41" s="30">
        <v>823970059.71000004</v>
      </c>
      <c r="K41" s="169">
        <v>2548606557.8000002</v>
      </c>
    </row>
    <row r="42" spans="2:11" x14ac:dyDescent="0.25">
      <c r="B42" s="24" t="s">
        <v>108</v>
      </c>
      <c r="C42" s="33">
        <v>207369200.04999995</v>
      </c>
      <c r="D42" s="34">
        <v>137385829.76999998</v>
      </c>
      <c r="E42" s="35">
        <v>86289745.099999428</v>
      </c>
      <c r="F42" s="32">
        <v>184830913.1099999</v>
      </c>
      <c r="G42" s="32">
        <v>41326160.879999995</v>
      </c>
      <c r="H42" s="169">
        <f t="shared" si="0"/>
        <v>226157073.98999989</v>
      </c>
      <c r="I42" s="32">
        <v>-140089573.84</v>
      </c>
      <c r="J42" s="32">
        <v>91261546.489999801</v>
      </c>
      <c r="K42" s="169">
        <v>-48828027.350000598</v>
      </c>
    </row>
    <row r="43" spans="2:11" x14ac:dyDescent="0.25">
      <c r="B43" s="23" t="s">
        <v>109</v>
      </c>
      <c r="C43" s="27" t="s">
        <v>25</v>
      </c>
      <c r="D43" s="28">
        <v>9999999</v>
      </c>
      <c r="E43" s="31"/>
      <c r="F43" s="32"/>
      <c r="G43" s="32"/>
      <c r="H43" s="169">
        <f t="shared" si="0"/>
        <v>0</v>
      </c>
      <c r="I43" s="32">
        <v>0</v>
      </c>
      <c r="J43" s="32">
        <v>0</v>
      </c>
      <c r="K43" s="169">
        <v>0</v>
      </c>
    </row>
    <row r="44" spans="2:11" x14ac:dyDescent="0.25">
      <c r="B44" s="23" t="s">
        <v>110</v>
      </c>
      <c r="C44" s="27">
        <v>4080152.61</v>
      </c>
      <c r="D44" s="28">
        <v>-387909.09</v>
      </c>
      <c r="E44" s="31">
        <v>0</v>
      </c>
      <c r="F44" s="32"/>
      <c r="G44" s="32"/>
      <c r="H44" s="169">
        <f t="shared" si="0"/>
        <v>0</v>
      </c>
      <c r="I44" s="32">
        <v>0</v>
      </c>
      <c r="J44" s="32">
        <v>0</v>
      </c>
      <c r="K44" s="169">
        <v>0</v>
      </c>
    </row>
    <row r="45" spans="2:11" x14ac:dyDescent="0.25">
      <c r="B45" s="23" t="s">
        <v>111</v>
      </c>
      <c r="C45" s="27" t="s">
        <v>25</v>
      </c>
      <c r="D45" s="28">
        <v>923400</v>
      </c>
      <c r="E45" s="31">
        <v>0</v>
      </c>
      <c r="F45" s="32">
        <v>-10000000</v>
      </c>
      <c r="G45" s="32">
        <v>-500000</v>
      </c>
      <c r="H45" s="169">
        <f t="shared" si="0"/>
        <v>-10500000</v>
      </c>
      <c r="I45" s="32">
        <v>52139547.310000002</v>
      </c>
      <c r="J45" s="32">
        <v>0</v>
      </c>
      <c r="K45" s="169">
        <v>52139547.310000002</v>
      </c>
    </row>
    <row r="46" spans="2:11" x14ac:dyDescent="0.25">
      <c r="B46" s="23" t="s">
        <v>112</v>
      </c>
      <c r="C46" s="27" t="s">
        <v>25</v>
      </c>
      <c r="D46" s="28">
        <v>9999999</v>
      </c>
      <c r="E46" s="31"/>
      <c r="F46" s="32"/>
      <c r="G46" s="32"/>
      <c r="H46" s="169">
        <f t="shared" si="0"/>
        <v>0</v>
      </c>
      <c r="I46" s="32">
        <v>0</v>
      </c>
      <c r="J46" s="32">
        <v>0</v>
      </c>
      <c r="K46" s="169">
        <v>0</v>
      </c>
    </row>
    <row r="47" spans="2:11" x14ac:dyDescent="0.25">
      <c r="B47" s="23" t="s">
        <v>113</v>
      </c>
      <c r="C47" s="27">
        <v>45021.53</v>
      </c>
      <c r="D47" s="28">
        <v>-80264.34</v>
      </c>
      <c r="E47" s="31">
        <v>3202.07</v>
      </c>
      <c r="F47" s="32">
        <v>-2298816.42</v>
      </c>
      <c r="G47" s="32">
        <v>45512899.170000002</v>
      </c>
      <c r="H47" s="169">
        <f t="shared" si="0"/>
        <v>43214082.75</v>
      </c>
      <c r="I47" s="32">
        <v>-3053056.56</v>
      </c>
      <c r="J47" s="32">
        <v>36433188.630000003</v>
      </c>
      <c r="K47" s="169">
        <v>33380132.07</v>
      </c>
    </row>
    <row r="48" spans="2:11" x14ac:dyDescent="0.25">
      <c r="B48" s="23" t="s">
        <v>114</v>
      </c>
      <c r="C48" s="27">
        <v>-50009.23</v>
      </c>
      <c r="D48" s="28">
        <v>19786.32</v>
      </c>
      <c r="E48" s="31">
        <v>-826614.7</v>
      </c>
      <c r="F48" s="32">
        <v>109538605.15000001</v>
      </c>
      <c r="G48" s="32"/>
      <c r="H48" s="169">
        <f t="shared" si="0"/>
        <v>109538605.15000001</v>
      </c>
      <c r="I48" s="32">
        <v>-24208511.350000001</v>
      </c>
      <c r="J48" s="32">
        <v>0</v>
      </c>
      <c r="K48" s="169">
        <v>-24208511.350000001</v>
      </c>
    </row>
    <row r="49" spans="2:11" x14ac:dyDescent="0.25">
      <c r="B49" s="23" t="s">
        <v>115</v>
      </c>
      <c r="C49" s="27" t="s">
        <v>25</v>
      </c>
      <c r="D49" s="28">
        <v>9999999</v>
      </c>
      <c r="E49" s="31"/>
      <c r="F49" s="32"/>
      <c r="G49" s="32"/>
      <c r="H49" s="169">
        <f t="shared" si="0"/>
        <v>0</v>
      </c>
      <c r="I49" s="32">
        <v>0</v>
      </c>
      <c r="J49" s="32">
        <v>0</v>
      </c>
      <c r="K49" s="169">
        <v>0</v>
      </c>
    </row>
    <row r="50" spans="2:11" x14ac:dyDescent="0.25">
      <c r="B50" s="23" t="s">
        <v>116</v>
      </c>
      <c r="C50" s="27" t="s">
        <v>25</v>
      </c>
      <c r="D50" s="28">
        <v>9999999</v>
      </c>
      <c r="E50" s="31"/>
      <c r="F50" s="32"/>
      <c r="G50" s="32"/>
      <c r="H50" s="169">
        <f t="shared" si="0"/>
        <v>0</v>
      </c>
      <c r="I50" s="32">
        <v>0</v>
      </c>
      <c r="J50" s="32">
        <v>0</v>
      </c>
      <c r="K50" s="169">
        <v>0</v>
      </c>
    </row>
    <row r="51" spans="2:11" x14ac:dyDescent="0.25">
      <c r="B51" s="23" t="s">
        <v>23</v>
      </c>
      <c r="C51" s="27">
        <v>70140.539999999994</v>
      </c>
      <c r="D51" s="28">
        <v>-46435594.740000002</v>
      </c>
      <c r="E51" s="31">
        <v>11895434.42</v>
      </c>
      <c r="F51" s="32">
        <v>0</v>
      </c>
      <c r="G51" s="32">
        <v>-13004846.210000001</v>
      </c>
      <c r="H51" s="169">
        <f t="shared" si="0"/>
        <v>-13004846.210000001</v>
      </c>
      <c r="I51" s="32">
        <v>0</v>
      </c>
      <c r="J51" s="32">
        <v>-519300</v>
      </c>
      <c r="K51" s="169">
        <v>-519300</v>
      </c>
    </row>
    <row r="52" spans="2:11" x14ac:dyDescent="0.25">
      <c r="B52" s="24" t="s">
        <v>117</v>
      </c>
      <c r="C52" s="33">
        <v>4145305.45</v>
      </c>
      <c r="D52" s="34">
        <v>-45960581.850000001</v>
      </c>
      <c r="E52" s="35">
        <v>11072021.789999999</v>
      </c>
      <c r="F52" s="32">
        <v>97239788.730000004</v>
      </c>
      <c r="G52" s="32">
        <v>32008052.960000001</v>
      </c>
      <c r="H52" s="169">
        <f t="shared" si="0"/>
        <v>129247841.69</v>
      </c>
      <c r="I52" s="32">
        <v>24877979.399999999</v>
      </c>
      <c r="J52" s="32">
        <v>35913888.630000003</v>
      </c>
      <c r="K52" s="169">
        <v>60791868.030000001</v>
      </c>
    </row>
    <row r="53" spans="2:11" x14ac:dyDescent="0.25">
      <c r="B53" s="24" t="s">
        <v>118</v>
      </c>
      <c r="C53" s="33">
        <v>203223894.59999996</v>
      </c>
      <c r="D53" s="34">
        <v>183346411.61999997</v>
      </c>
      <c r="E53" s="35">
        <v>97361766.889999419</v>
      </c>
      <c r="F53" s="32">
        <v>282070701.83999991</v>
      </c>
      <c r="G53" s="32">
        <v>73334213.840000004</v>
      </c>
      <c r="H53" s="169">
        <f t="shared" si="0"/>
        <v>355404915.67999995</v>
      </c>
      <c r="I53" s="32">
        <v>-115211594.44</v>
      </c>
      <c r="J53" s="32">
        <v>127175435.12</v>
      </c>
      <c r="K53" s="169">
        <v>11963840.6799994</v>
      </c>
    </row>
    <row r="54" spans="2:11" x14ac:dyDescent="0.25">
      <c r="B54" s="23" t="s">
        <v>119</v>
      </c>
      <c r="C54" s="27">
        <v>86175334.359999999</v>
      </c>
      <c r="D54" s="28">
        <v>103063180.27</v>
      </c>
      <c r="E54" s="31">
        <v>95812399.010000005</v>
      </c>
      <c r="F54" s="32">
        <v>98686343.620000005</v>
      </c>
      <c r="G54" s="32">
        <v>37260334.32</v>
      </c>
      <c r="H54" s="169">
        <f t="shared" si="0"/>
        <v>135946677.94</v>
      </c>
      <c r="I54" s="32">
        <v>103325931.59999999</v>
      </c>
      <c r="J54" s="32">
        <v>78224679.219999999</v>
      </c>
      <c r="K54" s="169">
        <v>181550610.81999999</v>
      </c>
    </row>
    <row r="55" spans="2:11" x14ac:dyDescent="0.25">
      <c r="B55" s="24" t="s">
        <v>58</v>
      </c>
      <c r="C55" s="33">
        <v>117048560.23999996</v>
      </c>
      <c r="D55" s="34">
        <v>80283231.349999979</v>
      </c>
      <c r="E55" s="35">
        <v>1549367.8799994141</v>
      </c>
      <c r="F55" s="32">
        <v>183384358.21999991</v>
      </c>
      <c r="G55" s="32">
        <v>36073879.520000003</v>
      </c>
      <c r="H55" s="169">
        <f t="shared" si="0"/>
        <v>219458237.73999992</v>
      </c>
      <c r="I55" s="32">
        <v>-218537526.03999999</v>
      </c>
      <c r="J55" s="32">
        <v>48950755.899999797</v>
      </c>
      <c r="K55" s="169">
        <v>-169586770.140001</v>
      </c>
    </row>
    <row r="56" spans="2:11" x14ac:dyDescent="0.25">
      <c r="B56" s="23" t="s">
        <v>120</v>
      </c>
      <c r="C56" s="27" t="s">
        <v>25</v>
      </c>
      <c r="D56" s="28">
        <v>9999999</v>
      </c>
      <c r="E56" s="31">
        <v>0</v>
      </c>
      <c r="F56" s="32"/>
      <c r="G56" s="32"/>
      <c r="H56" s="169">
        <f t="shared" si="0"/>
        <v>0</v>
      </c>
      <c r="I56" s="32">
        <v>0</v>
      </c>
      <c r="J56" s="32">
        <v>0</v>
      </c>
      <c r="K56" s="169">
        <v>0</v>
      </c>
    </row>
    <row r="57" spans="2:11" x14ac:dyDescent="0.25">
      <c r="B57" s="24" t="s">
        <v>121</v>
      </c>
      <c r="C57" s="33">
        <v>117048560.23999996</v>
      </c>
      <c r="D57" s="34">
        <v>80283231.349999979</v>
      </c>
      <c r="E57" s="35">
        <v>1549367.8799994141</v>
      </c>
      <c r="F57" s="32">
        <v>183384358.21999991</v>
      </c>
      <c r="G57" s="32">
        <v>36073879.520000003</v>
      </c>
      <c r="H57" s="169">
        <f t="shared" si="0"/>
        <v>219458237.73999992</v>
      </c>
      <c r="I57" s="32">
        <v>-218537526.03999999</v>
      </c>
      <c r="J57" s="32">
        <v>48950755.899999797</v>
      </c>
      <c r="K57" s="169">
        <v>-169586770.140001</v>
      </c>
    </row>
    <row r="58" spans="2:11" x14ac:dyDescent="0.25">
      <c r="B58" s="23" t="s">
        <v>122</v>
      </c>
      <c r="C58" s="27" t="s">
        <v>25</v>
      </c>
      <c r="D58" s="28">
        <v>9999999</v>
      </c>
      <c r="E58" s="31">
        <v>0</v>
      </c>
      <c r="F58" s="32"/>
      <c r="G58" s="32"/>
      <c r="H58" s="169">
        <f t="shared" si="0"/>
        <v>0</v>
      </c>
      <c r="I58" s="32">
        <v>0</v>
      </c>
      <c r="J58" s="32">
        <v>0</v>
      </c>
      <c r="K58" s="169">
        <v>0</v>
      </c>
    </row>
    <row r="59" spans="2:11" x14ac:dyDescent="0.25">
      <c r="B59" s="24" t="s">
        <v>61</v>
      </c>
      <c r="C59" s="33">
        <v>117048560.23999996</v>
      </c>
      <c r="D59" s="34">
        <v>80283231.349999979</v>
      </c>
      <c r="E59" s="35">
        <v>1549367.8799994141</v>
      </c>
      <c r="F59" s="32">
        <v>183384358.21999991</v>
      </c>
      <c r="G59" s="32">
        <v>36073879.520000003</v>
      </c>
      <c r="H59" s="169">
        <f t="shared" si="0"/>
        <v>219458237.73999992</v>
      </c>
      <c r="I59" s="32">
        <v>-218537526.03999999</v>
      </c>
      <c r="J59" s="32">
        <v>48950755.899999797</v>
      </c>
      <c r="K59" s="169">
        <v>-169586770.140001</v>
      </c>
    </row>
    <row r="60" spans="2:11" x14ac:dyDescent="0.25">
      <c r="B60" s="23" t="s">
        <v>123</v>
      </c>
      <c r="C60" s="27" t="s">
        <v>25</v>
      </c>
      <c r="D60" s="28">
        <v>9999999</v>
      </c>
      <c r="E60" s="31"/>
      <c r="F60" s="32"/>
      <c r="G60" s="32"/>
      <c r="H60" s="169">
        <f t="shared" si="0"/>
        <v>0</v>
      </c>
      <c r="I60" s="32">
        <v>0</v>
      </c>
      <c r="J60" s="32">
        <v>0</v>
      </c>
      <c r="K60" s="169">
        <v>0</v>
      </c>
    </row>
  </sheetData>
  <mergeCells count="3">
    <mergeCell ref="C4:E4"/>
    <mergeCell ref="F3:H3"/>
    <mergeCell ref="I3:K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E903D-7779-4B1F-B09B-978B6566E623}">
  <dimension ref="C7:K68"/>
  <sheetViews>
    <sheetView topLeftCell="A29" workbookViewId="0">
      <selection activeCell="J65" sqref="J65"/>
    </sheetView>
  </sheetViews>
  <sheetFormatPr defaultRowHeight="15" x14ac:dyDescent="0.25"/>
  <cols>
    <col min="3" max="3" width="58.7109375" bestFit="1" customWidth="1"/>
    <col min="4" max="5" width="15.42578125" bestFit="1" customWidth="1"/>
    <col min="6" max="6" width="15.42578125" style="46" customWidth="1"/>
    <col min="7" max="7" width="58.7109375" bestFit="1" customWidth="1"/>
    <col min="8" max="8" width="15" bestFit="1" customWidth="1"/>
    <col min="9" max="9" width="16.42578125" style="39" bestFit="1" customWidth="1"/>
    <col min="10" max="10" width="37.28515625" customWidth="1"/>
    <col min="11" max="11" width="24.28515625" bestFit="1" customWidth="1"/>
  </cols>
  <sheetData>
    <row r="7" spans="3:11" x14ac:dyDescent="0.25">
      <c r="C7" s="173" t="s">
        <v>179</v>
      </c>
      <c r="D7" s="174">
        <v>2019</v>
      </c>
      <c r="E7" s="174"/>
      <c r="F7" s="175">
        <v>2020</v>
      </c>
      <c r="G7" s="173" t="s">
        <v>179</v>
      </c>
      <c r="H7" s="175">
        <v>2021</v>
      </c>
      <c r="I7" s="175">
        <v>2022</v>
      </c>
      <c r="J7" s="173" t="s">
        <v>179</v>
      </c>
      <c r="K7" s="175">
        <v>2023</v>
      </c>
    </row>
    <row r="8" spans="3:11" x14ac:dyDescent="0.25">
      <c r="C8" s="176"/>
      <c r="D8" s="177" t="s">
        <v>65</v>
      </c>
      <c r="E8" s="178" t="s">
        <v>71</v>
      </c>
      <c r="F8" s="177" t="s">
        <v>65</v>
      </c>
      <c r="G8" s="176"/>
      <c r="H8" s="179" t="s">
        <v>65</v>
      </c>
      <c r="I8" s="179"/>
      <c r="J8" s="176"/>
      <c r="K8" s="180" t="s">
        <v>65</v>
      </c>
    </row>
    <row r="9" spans="3:11" x14ac:dyDescent="0.25">
      <c r="C9" s="37" t="s">
        <v>74</v>
      </c>
      <c r="D9" s="37">
        <v>2074863492.21</v>
      </c>
      <c r="E9" s="51">
        <v>30354155.77</v>
      </c>
      <c r="F9" s="37">
        <v>3572021662.8000002</v>
      </c>
      <c r="G9" s="37" t="s">
        <v>36</v>
      </c>
      <c r="H9" s="37">
        <v>4153338648.5999994</v>
      </c>
      <c r="I9" s="172">
        <v>4084231691.04</v>
      </c>
      <c r="J9" s="37" t="s">
        <v>36</v>
      </c>
      <c r="K9" s="37">
        <v>6728573717.04</v>
      </c>
    </row>
    <row r="10" spans="3:11" x14ac:dyDescent="0.25">
      <c r="C10" s="37" t="s">
        <v>37</v>
      </c>
      <c r="D10" s="37" t="s">
        <v>25</v>
      </c>
      <c r="E10" s="51">
        <v>0</v>
      </c>
      <c r="F10" s="37">
        <v>539537.30000000005</v>
      </c>
      <c r="G10" s="37" t="s">
        <v>37</v>
      </c>
      <c r="H10" s="37">
        <v>74478168.280000001</v>
      </c>
      <c r="I10" s="172">
        <v>76986286.829999998</v>
      </c>
      <c r="J10" s="37" t="s">
        <v>37</v>
      </c>
      <c r="K10" s="37">
        <v>115969655.5</v>
      </c>
    </row>
    <row r="11" spans="3:11" x14ac:dyDescent="0.25">
      <c r="C11" s="37" t="s">
        <v>75</v>
      </c>
      <c r="D11" s="37">
        <v>1707969234.3699999</v>
      </c>
      <c r="E11" s="51">
        <v>0</v>
      </c>
      <c r="F11" s="37">
        <v>1858925595.8399999</v>
      </c>
      <c r="G11" s="37" t="s">
        <v>38</v>
      </c>
      <c r="H11" s="37">
        <v>1767431579.9000001</v>
      </c>
      <c r="I11" s="172">
        <v>1598285617.2</v>
      </c>
      <c r="J11" s="37" t="s">
        <v>162</v>
      </c>
      <c r="K11" s="37">
        <v>2517984594.2800002</v>
      </c>
    </row>
    <row r="12" spans="3:11" x14ac:dyDescent="0.25">
      <c r="C12" s="22" t="s">
        <v>76</v>
      </c>
      <c r="D12" s="38">
        <v>366894257.83999997</v>
      </c>
      <c r="E12" s="52">
        <v>30354155.77</v>
      </c>
      <c r="F12" s="38">
        <v>1712556529.6600001</v>
      </c>
      <c r="G12" s="22" t="s">
        <v>39</v>
      </c>
      <c r="H12" s="38">
        <v>2311428900.4199991</v>
      </c>
      <c r="I12" s="172">
        <v>2408959787.0100002</v>
      </c>
      <c r="J12" s="22" t="s">
        <v>163</v>
      </c>
      <c r="K12" s="37">
        <v>4094619467.2599998</v>
      </c>
    </row>
    <row r="13" spans="3:11" x14ac:dyDescent="0.25">
      <c r="C13" s="37" t="s">
        <v>77</v>
      </c>
      <c r="D13" s="37">
        <v>18450000</v>
      </c>
      <c r="E13" s="51" t="s">
        <v>25</v>
      </c>
      <c r="F13" s="37" t="s">
        <v>25</v>
      </c>
      <c r="G13" s="37" t="s">
        <v>136</v>
      </c>
      <c r="H13" s="37">
        <v>545006552.46000004</v>
      </c>
      <c r="I13" s="172">
        <v>-36835040.049999997</v>
      </c>
      <c r="J13" s="37" t="s">
        <v>40</v>
      </c>
      <c r="K13" s="37">
        <v>857797086.21000099</v>
      </c>
    </row>
    <row r="14" spans="3:11" x14ac:dyDescent="0.25">
      <c r="C14" s="22" t="s">
        <v>78</v>
      </c>
      <c r="D14" s="38">
        <v>348444257.83999997</v>
      </c>
      <c r="E14" s="52">
        <v>30354155.77</v>
      </c>
      <c r="F14" s="38">
        <v>1712556529.6600001</v>
      </c>
      <c r="G14" s="22" t="s">
        <v>41</v>
      </c>
      <c r="H14" s="38">
        <v>-149637181.12</v>
      </c>
      <c r="I14" s="172">
        <v>130390136.61</v>
      </c>
      <c r="J14" s="22" t="s">
        <v>164</v>
      </c>
      <c r="K14" s="37">
        <v>286676369.8499999</v>
      </c>
    </row>
    <row r="15" spans="3:11" x14ac:dyDescent="0.25">
      <c r="C15" s="37" t="s">
        <v>79</v>
      </c>
      <c r="D15" s="37" t="s">
        <v>25</v>
      </c>
      <c r="E15" s="51">
        <v>0</v>
      </c>
      <c r="F15" s="37" t="s">
        <v>25</v>
      </c>
      <c r="G15" s="37" t="s">
        <v>42</v>
      </c>
      <c r="H15" s="37">
        <v>1616785166.8399992</v>
      </c>
      <c r="I15" s="172">
        <v>2576184963.6700001</v>
      </c>
      <c r="J15" s="37" t="s">
        <v>165</v>
      </c>
      <c r="K15" s="37">
        <v>3523498750.8999987</v>
      </c>
    </row>
    <row r="16" spans="3:11" x14ac:dyDescent="0.25">
      <c r="C16" s="37" t="s">
        <v>126</v>
      </c>
      <c r="D16" s="37" t="s">
        <v>25</v>
      </c>
      <c r="E16" s="51" t="s">
        <v>25</v>
      </c>
      <c r="F16" s="37" t="s">
        <v>25</v>
      </c>
      <c r="G16" s="37" t="s">
        <v>77</v>
      </c>
      <c r="H16" s="37">
        <v>1046660904.4000001</v>
      </c>
      <c r="I16" s="172">
        <v>184506473.00999999</v>
      </c>
      <c r="J16" s="37" t="s">
        <v>77</v>
      </c>
      <c r="K16" s="37">
        <v>5802958187.3900003</v>
      </c>
    </row>
    <row r="17" spans="3:11" x14ac:dyDescent="0.25">
      <c r="C17" s="37" t="s">
        <v>127</v>
      </c>
      <c r="D17" s="37" t="s">
        <v>25</v>
      </c>
      <c r="E17" s="51" t="s">
        <v>25</v>
      </c>
      <c r="F17" s="37" t="s">
        <v>25</v>
      </c>
      <c r="G17" s="37" t="s">
        <v>88</v>
      </c>
      <c r="H17" s="37">
        <v>570124262.4399991</v>
      </c>
      <c r="I17" s="172">
        <v>2391678490.6599998</v>
      </c>
      <c r="J17" s="37" t="s">
        <v>166</v>
      </c>
      <c r="K17" s="37">
        <v>-2279459436.4900017</v>
      </c>
    </row>
    <row r="18" spans="3:11" x14ac:dyDescent="0.25">
      <c r="C18" s="37" t="s">
        <v>128</v>
      </c>
      <c r="D18" s="37">
        <v>-229669139.08000001</v>
      </c>
      <c r="E18" s="51">
        <v>6565964.2800000003</v>
      </c>
      <c r="F18" s="37">
        <v>1590714552.6099999</v>
      </c>
      <c r="G18" s="37" t="s">
        <v>79</v>
      </c>
      <c r="H18" s="37">
        <v>0</v>
      </c>
      <c r="I18" s="172">
        <v>0</v>
      </c>
      <c r="J18" s="37" t="s">
        <v>79</v>
      </c>
      <c r="K18" s="37">
        <v>0</v>
      </c>
    </row>
    <row r="19" spans="3:11" x14ac:dyDescent="0.25">
      <c r="C19" s="22" t="s">
        <v>83</v>
      </c>
      <c r="D19" s="38">
        <v>-229669139.08000001</v>
      </c>
      <c r="E19" s="52">
        <v>6565964.2800000003</v>
      </c>
      <c r="F19" s="38">
        <v>1590714552.6099999</v>
      </c>
      <c r="G19" s="22" t="s">
        <v>126</v>
      </c>
      <c r="H19" s="38">
        <v>0</v>
      </c>
      <c r="I19" s="172">
        <v>0</v>
      </c>
      <c r="J19" s="22" t="s">
        <v>126</v>
      </c>
      <c r="K19" s="37">
        <v>0</v>
      </c>
    </row>
    <row r="20" spans="3:11" x14ac:dyDescent="0.25">
      <c r="C20" s="37" t="s">
        <v>84</v>
      </c>
      <c r="D20" s="37" t="s">
        <v>25</v>
      </c>
      <c r="E20" s="51" t="s">
        <v>25</v>
      </c>
      <c r="F20" s="37" t="s">
        <v>25</v>
      </c>
      <c r="G20" s="37" t="s">
        <v>127</v>
      </c>
      <c r="H20" s="37">
        <v>0</v>
      </c>
      <c r="I20" s="172">
        <v>0</v>
      </c>
      <c r="J20" s="37" t="s">
        <v>127</v>
      </c>
      <c r="K20" s="37">
        <v>0</v>
      </c>
    </row>
    <row r="21" spans="3:11" x14ac:dyDescent="0.25">
      <c r="C21" s="37" t="s">
        <v>85</v>
      </c>
      <c r="D21" s="37">
        <v>6065077130.0100002</v>
      </c>
      <c r="E21" s="51">
        <v>2411810264.4899998</v>
      </c>
      <c r="F21" s="37">
        <v>6208700215.6700001</v>
      </c>
      <c r="G21" s="37" t="s">
        <v>128</v>
      </c>
      <c r="H21" s="37">
        <v>521974282.56999999</v>
      </c>
      <c r="I21" s="172">
        <v>809551319.38</v>
      </c>
      <c r="J21" s="37" t="s">
        <v>47</v>
      </c>
      <c r="K21" s="37">
        <v>799987226.60000038</v>
      </c>
    </row>
    <row r="22" spans="3:11" x14ac:dyDescent="0.25">
      <c r="C22" s="37" t="s">
        <v>86</v>
      </c>
      <c r="D22" s="37">
        <v>4926908.88</v>
      </c>
      <c r="E22" s="51" t="s">
        <v>25</v>
      </c>
      <c r="F22" s="37">
        <v>65152441.210000001</v>
      </c>
      <c r="G22" s="37" t="s">
        <v>83</v>
      </c>
      <c r="H22" s="37">
        <v>521974282.56999999</v>
      </c>
      <c r="I22" s="172">
        <v>809551319.38</v>
      </c>
      <c r="J22" s="37" t="s">
        <v>48</v>
      </c>
      <c r="K22" s="37">
        <v>0</v>
      </c>
    </row>
    <row r="23" spans="3:11" x14ac:dyDescent="0.25">
      <c r="C23" s="37" t="s">
        <v>55</v>
      </c>
      <c r="D23" s="37">
        <v>248728450.06</v>
      </c>
      <c r="E23" s="51">
        <v>1.03</v>
      </c>
      <c r="F23" s="37">
        <v>16884521.050000001</v>
      </c>
      <c r="G23" s="37" t="s">
        <v>84</v>
      </c>
      <c r="H23" s="37">
        <v>0</v>
      </c>
      <c r="I23" s="172">
        <v>0</v>
      </c>
      <c r="J23" s="37" t="s">
        <v>167</v>
      </c>
      <c r="K23" s="37">
        <v>-67057964.790000021</v>
      </c>
    </row>
    <row r="24" spans="3:11" x14ac:dyDescent="0.25">
      <c r="C24" s="22" t="s">
        <v>87</v>
      </c>
      <c r="D24" s="38">
        <v>6318732488.9499998</v>
      </c>
      <c r="E24" s="52">
        <v>2411810265.52</v>
      </c>
      <c r="F24" s="38">
        <v>6290737177.9300003</v>
      </c>
      <c r="G24" s="22" t="s">
        <v>85</v>
      </c>
      <c r="H24" s="38">
        <v>5353090337.6500006</v>
      </c>
      <c r="I24" s="172">
        <v>4956652090.5699997</v>
      </c>
      <c r="J24" s="22" t="s">
        <v>49</v>
      </c>
      <c r="K24" s="37">
        <v>216712439.32999945</v>
      </c>
    </row>
    <row r="25" spans="3:11" x14ac:dyDescent="0.25">
      <c r="C25" s="22" t="s">
        <v>88</v>
      </c>
      <c r="D25" s="38">
        <v>6896845885.8699999</v>
      </c>
      <c r="E25" s="52">
        <v>2435598457.0100002</v>
      </c>
      <c r="F25" s="38">
        <v>6412579154.9799995</v>
      </c>
      <c r="G25" s="22" t="s">
        <v>60</v>
      </c>
      <c r="H25" s="38">
        <v>0</v>
      </c>
      <c r="I25" s="172">
        <v>82375627.420000002</v>
      </c>
      <c r="J25" s="22" t="s">
        <v>128</v>
      </c>
      <c r="K25" s="37">
        <v>0</v>
      </c>
    </row>
    <row r="26" spans="3:11" x14ac:dyDescent="0.25">
      <c r="C26" s="37" t="s">
        <v>89</v>
      </c>
      <c r="D26" s="37" t="s">
        <v>25</v>
      </c>
      <c r="E26" s="51" t="s">
        <v>25</v>
      </c>
      <c r="F26" s="37" t="s">
        <v>25</v>
      </c>
      <c r="G26" s="37" t="s">
        <v>55</v>
      </c>
      <c r="H26" s="37">
        <v>430593456.76999998</v>
      </c>
      <c r="I26" s="172">
        <v>52482580.469999999</v>
      </c>
      <c r="J26" s="37" t="s">
        <v>168</v>
      </c>
      <c r="K26" s="37">
        <v>949641701.13999987</v>
      </c>
    </row>
    <row r="27" spans="3:11" x14ac:dyDescent="0.25">
      <c r="C27" s="37" t="s">
        <v>90</v>
      </c>
      <c r="D27" s="37">
        <v>1274119407.1800001</v>
      </c>
      <c r="E27" s="51">
        <v>146492175.91999999</v>
      </c>
      <c r="F27" s="37">
        <v>1330022381.1600001</v>
      </c>
      <c r="G27" s="37" t="s">
        <v>87</v>
      </c>
      <c r="H27" s="37">
        <v>5783683794.4200001</v>
      </c>
      <c r="I27" s="172">
        <v>5091510298.46</v>
      </c>
      <c r="J27" s="37" t="s">
        <v>84</v>
      </c>
      <c r="K27" s="37">
        <v>0</v>
      </c>
    </row>
    <row r="28" spans="3:11" x14ac:dyDescent="0.25">
      <c r="C28" s="37" t="s">
        <v>91</v>
      </c>
      <c r="D28" s="37">
        <v>170246290.86000001</v>
      </c>
      <c r="E28" s="51">
        <v>18311521.98</v>
      </c>
      <c r="F28" s="37">
        <v>175188508.52000001</v>
      </c>
      <c r="G28" s="37" t="s">
        <v>137</v>
      </c>
      <c r="H28" s="37">
        <v>5831833774.289999</v>
      </c>
      <c r="I28" s="172">
        <v>6673637469.7399998</v>
      </c>
      <c r="J28" s="37" t="s">
        <v>85</v>
      </c>
      <c r="K28" s="37">
        <v>7471094477.96</v>
      </c>
    </row>
    <row r="29" spans="3:11" x14ac:dyDescent="0.25">
      <c r="C29" s="37" t="s">
        <v>92</v>
      </c>
      <c r="D29" s="37">
        <v>30970810</v>
      </c>
      <c r="E29" s="51" t="s">
        <v>25</v>
      </c>
      <c r="F29" s="37">
        <v>8154900</v>
      </c>
      <c r="G29" s="37" t="s">
        <v>89</v>
      </c>
      <c r="H29" s="37">
        <v>0</v>
      </c>
      <c r="I29" s="172">
        <v>0</v>
      </c>
      <c r="J29" s="37" t="s">
        <v>60</v>
      </c>
      <c r="K29" s="37">
        <v>0</v>
      </c>
    </row>
    <row r="30" spans="3:11" x14ac:dyDescent="0.25">
      <c r="C30" s="37" t="s">
        <v>93</v>
      </c>
      <c r="D30" s="37">
        <v>477200</v>
      </c>
      <c r="E30" s="51" t="s">
        <v>25</v>
      </c>
      <c r="F30" s="37">
        <v>89100</v>
      </c>
      <c r="G30" s="37" t="s">
        <v>90</v>
      </c>
      <c r="H30" s="37">
        <v>1385610428.5699999</v>
      </c>
      <c r="I30" s="172">
        <v>1724730179.1199999</v>
      </c>
      <c r="J30" s="37" t="s">
        <v>55</v>
      </c>
      <c r="K30" s="37">
        <v>3894218064.5999999</v>
      </c>
    </row>
    <row r="31" spans="3:11" x14ac:dyDescent="0.25">
      <c r="C31" s="37" t="s">
        <v>94</v>
      </c>
      <c r="D31" s="37">
        <v>137218100</v>
      </c>
      <c r="E31" s="51">
        <v>41654407</v>
      </c>
      <c r="F31" s="37">
        <v>24588580</v>
      </c>
      <c r="G31" s="37" t="s">
        <v>91</v>
      </c>
      <c r="H31" s="37">
        <v>184175376.80000001</v>
      </c>
      <c r="I31" s="172">
        <v>222196797.16</v>
      </c>
      <c r="J31" s="37" t="s">
        <v>169</v>
      </c>
      <c r="K31" s="37">
        <v>11365312542.559999</v>
      </c>
    </row>
    <row r="32" spans="3:11" x14ac:dyDescent="0.25">
      <c r="C32" s="37" t="s">
        <v>95</v>
      </c>
      <c r="D32" s="37">
        <v>123926931.09999999</v>
      </c>
      <c r="E32" s="51">
        <v>31066968</v>
      </c>
      <c r="F32" s="37">
        <v>24156705.399999999</v>
      </c>
      <c r="G32" s="37" t="s">
        <v>92</v>
      </c>
      <c r="H32" s="37">
        <v>16378500</v>
      </c>
      <c r="I32" s="172">
        <v>10074870</v>
      </c>
      <c r="J32" s="37" t="s">
        <v>170</v>
      </c>
      <c r="K32" s="37">
        <v>8136211404.9299984</v>
      </c>
    </row>
    <row r="33" spans="3:11" x14ac:dyDescent="0.25">
      <c r="C33" s="37" t="s">
        <v>96</v>
      </c>
      <c r="D33" s="37">
        <v>30000</v>
      </c>
      <c r="E33" s="51" t="s">
        <v>25</v>
      </c>
      <c r="F33" s="37">
        <v>0</v>
      </c>
      <c r="G33" s="37" t="s">
        <v>93</v>
      </c>
      <c r="H33" s="37">
        <v>740500</v>
      </c>
      <c r="I33" s="172">
        <v>393800</v>
      </c>
      <c r="J33" s="37" t="s">
        <v>89</v>
      </c>
      <c r="K33" s="37">
        <v>0</v>
      </c>
    </row>
    <row r="34" spans="3:11" x14ac:dyDescent="0.25">
      <c r="C34" s="37" t="s">
        <v>97</v>
      </c>
      <c r="D34" s="37">
        <v>486325</v>
      </c>
      <c r="E34" s="51" t="s">
        <v>25</v>
      </c>
      <c r="F34" s="37">
        <v>1329977</v>
      </c>
      <c r="G34" s="37" t="s">
        <v>94</v>
      </c>
      <c r="H34" s="37">
        <v>10393230</v>
      </c>
      <c r="I34" s="172">
        <v>54488969.990000002</v>
      </c>
      <c r="J34" s="37" t="s">
        <v>90</v>
      </c>
      <c r="K34" s="37">
        <v>1942923714.53</v>
      </c>
    </row>
    <row r="35" spans="3:11" x14ac:dyDescent="0.25">
      <c r="C35" s="37" t="s">
        <v>98</v>
      </c>
      <c r="D35" s="37">
        <v>143254181.03</v>
      </c>
      <c r="E35" s="51">
        <v>13118786.960000001</v>
      </c>
      <c r="F35" s="37">
        <v>307403927.39999998</v>
      </c>
      <c r="G35" s="37" t="s">
        <v>95</v>
      </c>
      <c r="H35" s="37">
        <v>12387946</v>
      </c>
      <c r="I35" s="172">
        <v>27697017</v>
      </c>
      <c r="J35" s="37" t="s">
        <v>91</v>
      </c>
      <c r="K35" s="37">
        <v>252914696.59</v>
      </c>
    </row>
    <row r="36" spans="3:11" x14ac:dyDescent="0.25">
      <c r="C36" s="37" t="s">
        <v>99</v>
      </c>
      <c r="D36" s="37">
        <v>258821777</v>
      </c>
      <c r="E36" s="51">
        <v>36675661.75</v>
      </c>
      <c r="F36" s="37">
        <v>297993602</v>
      </c>
      <c r="G36" s="37" t="s">
        <v>96</v>
      </c>
      <c r="H36" s="37">
        <v>40000</v>
      </c>
      <c r="I36" s="172">
        <v>0</v>
      </c>
      <c r="J36" s="37" t="s">
        <v>92</v>
      </c>
      <c r="K36" s="37">
        <v>69432137</v>
      </c>
    </row>
    <row r="37" spans="3:11" x14ac:dyDescent="0.25">
      <c r="C37" s="37" t="s">
        <v>100</v>
      </c>
      <c r="D37" s="37">
        <v>19262955.870000001</v>
      </c>
      <c r="E37" s="51">
        <v>5476752.7699999996</v>
      </c>
      <c r="F37" s="37">
        <v>20786938.32</v>
      </c>
      <c r="G37" s="37" t="s">
        <v>97</v>
      </c>
      <c r="H37" s="37">
        <v>761130</v>
      </c>
      <c r="I37" s="172">
        <v>529200</v>
      </c>
      <c r="J37" s="37" t="s">
        <v>93</v>
      </c>
      <c r="K37" s="37">
        <v>225500</v>
      </c>
    </row>
    <row r="38" spans="3:11" x14ac:dyDescent="0.25">
      <c r="C38" s="37" t="s">
        <v>101</v>
      </c>
      <c r="D38" s="37">
        <v>17910075</v>
      </c>
      <c r="E38" s="51">
        <v>71300</v>
      </c>
      <c r="F38" s="37">
        <v>20337522</v>
      </c>
      <c r="G38" s="37" t="s">
        <v>98</v>
      </c>
      <c r="H38" s="37">
        <v>344491908.45999998</v>
      </c>
      <c r="I38" s="172">
        <v>331710998.76999998</v>
      </c>
      <c r="J38" s="37" t="s">
        <v>94</v>
      </c>
      <c r="K38" s="37">
        <v>27787500</v>
      </c>
    </row>
    <row r="39" spans="3:11" x14ac:dyDescent="0.25">
      <c r="C39" s="37" t="s">
        <v>102</v>
      </c>
      <c r="D39" s="37" t="s">
        <v>25</v>
      </c>
      <c r="E39" s="51" t="s">
        <v>25</v>
      </c>
      <c r="F39" s="37" t="s">
        <v>25</v>
      </c>
      <c r="G39" s="37" t="s">
        <v>99</v>
      </c>
      <c r="H39" s="37">
        <v>70534841.620000005</v>
      </c>
      <c r="I39" s="172">
        <v>153396999.31</v>
      </c>
      <c r="J39" s="37" t="s">
        <v>95</v>
      </c>
      <c r="K39" s="37">
        <v>167923456.05000001</v>
      </c>
    </row>
    <row r="40" spans="3:11" x14ac:dyDescent="0.25">
      <c r="C40" s="37" t="s">
        <v>103</v>
      </c>
      <c r="D40" s="37" t="s">
        <v>25</v>
      </c>
      <c r="E40" s="51" t="s">
        <v>25</v>
      </c>
      <c r="F40" s="37" t="s">
        <v>25</v>
      </c>
      <c r="G40" s="37" t="s">
        <v>100</v>
      </c>
      <c r="H40" s="37">
        <v>20432887</v>
      </c>
      <c r="I40" s="172">
        <v>15000991.5</v>
      </c>
      <c r="J40" s="37" t="s">
        <v>96</v>
      </c>
      <c r="K40" s="37">
        <v>0</v>
      </c>
    </row>
    <row r="41" spans="3:11" x14ac:dyDescent="0.25">
      <c r="C41" s="37" t="s">
        <v>104</v>
      </c>
      <c r="D41" s="37">
        <v>76612750</v>
      </c>
      <c r="E41" s="51">
        <v>143157311.44999999</v>
      </c>
      <c r="F41" s="37">
        <v>71620000</v>
      </c>
      <c r="G41" s="37" t="s">
        <v>101</v>
      </c>
      <c r="H41" s="37">
        <v>17643419.949999999</v>
      </c>
      <c r="I41" s="172">
        <v>7094070</v>
      </c>
      <c r="J41" s="37" t="s">
        <v>97</v>
      </c>
      <c r="K41" s="37">
        <v>809400</v>
      </c>
    </row>
    <row r="42" spans="3:11" x14ac:dyDescent="0.25">
      <c r="C42" s="37" t="s">
        <v>105</v>
      </c>
      <c r="D42" s="37">
        <v>43795938.520000003</v>
      </c>
      <c r="E42" s="51" t="s">
        <v>25</v>
      </c>
      <c r="F42" s="37">
        <v>145946933.69</v>
      </c>
      <c r="G42" s="37" t="s">
        <v>102</v>
      </c>
      <c r="H42" s="37">
        <v>0</v>
      </c>
      <c r="I42" s="172">
        <v>0</v>
      </c>
      <c r="J42" s="37" t="s">
        <v>98</v>
      </c>
      <c r="K42" s="37">
        <v>322964532.63</v>
      </c>
    </row>
    <row r="43" spans="3:11" x14ac:dyDescent="0.25">
      <c r="C43" s="37" t="s">
        <v>106</v>
      </c>
      <c r="D43" s="37" t="s">
        <v>25</v>
      </c>
      <c r="E43" s="51" t="s">
        <v>25</v>
      </c>
      <c r="F43" s="37" t="s">
        <v>25</v>
      </c>
      <c r="G43" s="37" t="s">
        <v>104</v>
      </c>
      <c r="H43" s="37">
        <v>46376468.419999994</v>
      </c>
      <c r="I43" s="172">
        <v>60372299.439999998</v>
      </c>
      <c r="J43" s="37" t="s">
        <v>99</v>
      </c>
      <c r="K43" s="37">
        <v>268149085.44999999</v>
      </c>
    </row>
    <row r="44" spans="3:11" x14ac:dyDescent="0.25">
      <c r="C44" s="37" t="s">
        <v>57</v>
      </c>
      <c r="D44" s="37">
        <v>213745789.34999999</v>
      </c>
      <c r="E44" s="51">
        <v>38031614.020000003</v>
      </c>
      <c r="F44" s="37">
        <v>193723193.94</v>
      </c>
      <c r="G44" s="37" t="s">
        <v>57</v>
      </c>
      <c r="H44" s="37">
        <v>514641082.24000001</v>
      </c>
      <c r="I44" s="172">
        <v>354826798.39999998</v>
      </c>
      <c r="J44" s="37" t="s">
        <v>100</v>
      </c>
      <c r="K44" s="37">
        <v>14178878.82</v>
      </c>
    </row>
    <row r="45" spans="3:11" x14ac:dyDescent="0.25">
      <c r="C45" s="22" t="s">
        <v>107</v>
      </c>
      <c r="D45" s="38">
        <v>2510878530.9099998</v>
      </c>
      <c r="E45" s="52">
        <v>474056499.85000002</v>
      </c>
      <c r="F45" s="38">
        <v>2621342269.4299998</v>
      </c>
      <c r="G45" s="22" t="s">
        <v>107</v>
      </c>
      <c r="H45" s="38">
        <v>2624607719.0599999</v>
      </c>
      <c r="I45" s="172">
        <v>2962512990.6900001</v>
      </c>
      <c r="J45" s="22" t="s">
        <v>101</v>
      </c>
      <c r="K45" s="37">
        <v>3955700</v>
      </c>
    </row>
    <row r="46" spans="3:11" x14ac:dyDescent="0.25">
      <c r="C46" s="22" t="s">
        <v>108</v>
      </c>
      <c r="D46" s="38">
        <v>4385967354.96</v>
      </c>
      <c r="E46" s="52">
        <v>1961541957.1600001</v>
      </c>
      <c r="F46" s="38">
        <v>3791236885.5500002</v>
      </c>
      <c r="G46" s="22" t="s">
        <v>108</v>
      </c>
      <c r="H46" s="38">
        <v>3207226055.2299991</v>
      </c>
      <c r="I46" s="172">
        <v>3711124479.0500002</v>
      </c>
      <c r="J46" s="22" t="s">
        <v>102</v>
      </c>
      <c r="K46" s="37">
        <v>0</v>
      </c>
    </row>
    <row r="47" spans="3:11" x14ac:dyDescent="0.25">
      <c r="C47" s="37" t="s">
        <v>109</v>
      </c>
      <c r="D47" s="37" t="s">
        <v>73</v>
      </c>
      <c r="E47" s="51">
        <v>0</v>
      </c>
      <c r="F47" s="37" t="s">
        <v>25</v>
      </c>
      <c r="G47" s="37" t="s">
        <v>109</v>
      </c>
      <c r="H47" s="37">
        <v>0</v>
      </c>
      <c r="I47" s="172">
        <v>0</v>
      </c>
      <c r="J47" s="37" t="s">
        <v>104</v>
      </c>
      <c r="K47" s="37">
        <v>84400000</v>
      </c>
    </row>
    <row r="48" spans="3:11" x14ac:dyDescent="0.25">
      <c r="C48" s="37" t="s">
        <v>110</v>
      </c>
      <c r="D48" s="37">
        <v>223907807.66</v>
      </c>
      <c r="E48" s="51">
        <v>0</v>
      </c>
      <c r="F48" s="37">
        <v>19195704.23</v>
      </c>
      <c r="G48" s="37" t="s">
        <v>110</v>
      </c>
      <c r="H48" s="37">
        <v>-2793928.56</v>
      </c>
      <c r="I48" s="172">
        <v>7736926.2199999997</v>
      </c>
      <c r="J48" s="37" t="s">
        <v>57</v>
      </c>
      <c r="K48" s="37">
        <v>1365244342.73</v>
      </c>
    </row>
    <row r="49" spans="3:11" x14ac:dyDescent="0.25">
      <c r="C49" s="37" t="s">
        <v>111</v>
      </c>
      <c r="D49" s="37" t="s">
        <v>25</v>
      </c>
      <c r="E49" s="51">
        <v>0</v>
      </c>
      <c r="F49" s="37" t="s">
        <v>25</v>
      </c>
      <c r="G49" s="37" t="s">
        <v>111</v>
      </c>
      <c r="H49" s="37">
        <v>145208.04999999999</v>
      </c>
      <c r="I49" s="172">
        <v>0</v>
      </c>
      <c r="J49" s="37" t="s">
        <v>171</v>
      </c>
      <c r="K49" s="37">
        <v>4520908943.8000002</v>
      </c>
    </row>
    <row r="50" spans="3:11" x14ac:dyDescent="0.25">
      <c r="C50" s="37" t="s">
        <v>112</v>
      </c>
      <c r="D50" s="37" t="s">
        <v>25</v>
      </c>
      <c r="E50" s="51">
        <v>0</v>
      </c>
      <c r="F50" s="37" t="s">
        <v>25</v>
      </c>
      <c r="G50" s="37" t="s">
        <v>112</v>
      </c>
      <c r="H50" s="37">
        <v>0</v>
      </c>
      <c r="I50" s="172">
        <v>0</v>
      </c>
      <c r="J50" s="37" t="s">
        <v>172</v>
      </c>
      <c r="K50" s="37">
        <v>3615302461.1299982</v>
      </c>
    </row>
    <row r="51" spans="3:11" x14ac:dyDescent="0.25">
      <c r="C51" s="37" t="s">
        <v>113</v>
      </c>
      <c r="D51" s="37">
        <v>3870328.25</v>
      </c>
      <c r="E51" s="51">
        <v>0</v>
      </c>
      <c r="F51" s="37">
        <v>-936365.44</v>
      </c>
      <c r="G51" s="37" t="s">
        <v>113</v>
      </c>
      <c r="H51" s="37">
        <v>-283268.19999999995</v>
      </c>
      <c r="I51" s="172">
        <v>25936423.149999999</v>
      </c>
      <c r="J51" s="37" t="s">
        <v>109</v>
      </c>
      <c r="K51" s="37">
        <v>0</v>
      </c>
    </row>
    <row r="52" spans="3:11" x14ac:dyDescent="0.25">
      <c r="C52" s="37" t="s">
        <v>114</v>
      </c>
      <c r="D52" s="37">
        <v>-13260837.310000001</v>
      </c>
      <c r="E52" s="51">
        <v>-26267768.199999999</v>
      </c>
      <c r="F52" s="37">
        <v>-51561733.810000002</v>
      </c>
      <c r="G52" s="37" t="s">
        <v>114</v>
      </c>
      <c r="H52" s="37">
        <v>0</v>
      </c>
      <c r="I52" s="172">
        <v>0</v>
      </c>
      <c r="J52" s="37" t="s">
        <v>110</v>
      </c>
      <c r="K52" s="37">
        <v>0</v>
      </c>
    </row>
    <row r="53" spans="3:11" x14ac:dyDescent="0.25">
      <c r="C53" s="37" t="s">
        <v>115</v>
      </c>
      <c r="D53" s="37" t="s">
        <v>25</v>
      </c>
      <c r="E53" s="51">
        <v>0</v>
      </c>
      <c r="F53" s="37" t="s">
        <v>25</v>
      </c>
      <c r="G53" s="37" t="s">
        <v>115</v>
      </c>
      <c r="H53" s="37">
        <v>0</v>
      </c>
      <c r="I53" s="172">
        <v>0</v>
      </c>
      <c r="J53" s="37" t="s">
        <v>111</v>
      </c>
      <c r="K53" s="37">
        <v>2082046.6800000002</v>
      </c>
    </row>
    <row r="54" spans="3:11" x14ac:dyDescent="0.25">
      <c r="C54" s="37" t="s">
        <v>116</v>
      </c>
      <c r="D54" s="37" t="s">
        <v>25</v>
      </c>
      <c r="E54" s="51">
        <v>0</v>
      </c>
      <c r="F54" s="37" t="s">
        <v>25</v>
      </c>
      <c r="G54" s="37" t="s">
        <v>116</v>
      </c>
      <c r="H54" s="37">
        <v>0</v>
      </c>
      <c r="I54" s="172">
        <v>0</v>
      </c>
      <c r="J54" s="37" t="s">
        <v>112</v>
      </c>
      <c r="K54" s="37">
        <v>0</v>
      </c>
    </row>
    <row r="55" spans="3:11" x14ac:dyDescent="0.25">
      <c r="C55" s="37" t="s">
        <v>23</v>
      </c>
      <c r="D55" s="37">
        <v>63508110.299999997</v>
      </c>
      <c r="E55" s="51">
        <v>0</v>
      </c>
      <c r="F55" s="37">
        <v>74000.009999999995</v>
      </c>
      <c r="G55" s="37" t="s">
        <v>23</v>
      </c>
      <c r="H55" s="37">
        <v>433228665.99000001</v>
      </c>
      <c r="I55" s="172">
        <v>265405721.13</v>
      </c>
      <c r="J55" s="37" t="s">
        <v>113</v>
      </c>
      <c r="K55" s="37">
        <v>51279752.07</v>
      </c>
    </row>
    <row r="56" spans="3:11" x14ac:dyDescent="0.25">
      <c r="C56" s="22" t="s">
        <v>117</v>
      </c>
      <c r="D56" s="38">
        <v>278025408.89999998</v>
      </c>
      <c r="E56" s="52">
        <v>-26267768.199999999</v>
      </c>
      <c r="F56" s="38">
        <v>-33228395.010000002</v>
      </c>
      <c r="G56" s="22" t="s">
        <v>117</v>
      </c>
      <c r="H56" s="38">
        <v>430296677.28000003</v>
      </c>
      <c r="I56" s="172">
        <v>299079070.5</v>
      </c>
      <c r="J56" s="22" t="s">
        <v>114</v>
      </c>
      <c r="K56" s="37">
        <v>0</v>
      </c>
    </row>
    <row r="57" spans="3:11" x14ac:dyDescent="0.25">
      <c r="C57" s="22" t="s">
        <v>118</v>
      </c>
      <c r="D57" s="38">
        <v>4107941946.0599999</v>
      </c>
      <c r="E57" s="52">
        <v>1987809725.3599999</v>
      </c>
      <c r="F57" s="38">
        <v>3824465280.5599999</v>
      </c>
      <c r="G57" s="22" t="s">
        <v>118</v>
      </c>
      <c r="H57" s="38">
        <v>2776929377.9499993</v>
      </c>
      <c r="I57" s="172">
        <v>3412045408.5500002</v>
      </c>
      <c r="J57" s="22" t="s">
        <v>115</v>
      </c>
      <c r="K57" s="37">
        <v>0</v>
      </c>
    </row>
    <row r="58" spans="3:11" x14ac:dyDescent="0.25">
      <c r="C58" s="37" t="s">
        <v>119</v>
      </c>
      <c r="D58" s="37">
        <v>611840449.54999995</v>
      </c>
      <c r="E58" s="51">
        <v>241181026.44999999</v>
      </c>
      <c r="F58" s="37">
        <v>627015863.94000006</v>
      </c>
      <c r="G58" s="37" t="s">
        <v>119</v>
      </c>
      <c r="H58" s="37">
        <v>546055028</v>
      </c>
      <c r="I58" s="172">
        <v>498788296.97000003</v>
      </c>
      <c r="J58" s="37" t="s">
        <v>116</v>
      </c>
      <c r="K58" s="37">
        <v>0</v>
      </c>
    </row>
    <row r="59" spans="3:11" x14ac:dyDescent="0.25">
      <c r="C59" s="22" t="s">
        <v>58</v>
      </c>
      <c r="D59" s="38">
        <v>3496101496.5100002</v>
      </c>
      <c r="E59" s="52">
        <v>1746628698.9100001</v>
      </c>
      <c r="F59" s="38">
        <v>3197449416.6199999</v>
      </c>
      <c r="G59" s="22" t="s">
        <v>58</v>
      </c>
      <c r="H59" s="38">
        <v>2230874349.9499993</v>
      </c>
      <c r="I59" s="172">
        <v>2913257111.5799999</v>
      </c>
      <c r="J59" s="22" t="s">
        <v>173</v>
      </c>
      <c r="K59" s="37">
        <v>38286720.859999999</v>
      </c>
    </row>
    <row r="60" spans="3:11" x14ac:dyDescent="0.25">
      <c r="C60" s="37" t="s">
        <v>120</v>
      </c>
      <c r="D60" s="37" t="s">
        <v>25</v>
      </c>
      <c r="E60" s="51" t="s">
        <v>25</v>
      </c>
      <c r="F60" s="37" t="s">
        <v>25</v>
      </c>
      <c r="G60" s="37" t="s">
        <v>138</v>
      </c>
      <c r="H60" s="37">
        <v>0</v>
      </c>
      <c r="I60" s="172">
        <v>0</v>
      </c>
      <c r="J60" s="37" t="s">
        <v>174</v>
      </c>
      <c r="K60" s="37">
        <v>91648519.609999999</v>
      </c>
    </row>
    <row r="61" spans="3:11" x14ac:dyDescent="0.25">
      <c r="C61" s="22" t="s">
        <v>121</v>
      </c>
      <c r="D61" s="38">
        <v>3496101496.5100002</v>
      </c>
      <c r="E61" s="52">
        <v>1746628698.9100001</v>
      </c>
      <c r="F61" s="38">
        <v>3197449416.6199999</v>
      </c>
      <c r="G61" s="22" t="s">
        <v>121</v>
      </c>
      <c r="H61" s="38">
        <v>2230874349.9499993</v>
      </c>
      <c r="I61" s="172">
        <v>2913257111.5799999</v>
      </c>
      <c r="J61" s="22" t="s">
        <v>175</v>
      </c>
      <c r="K61" s="37">
        <v>3523653941.5199981</v>
      </c>
    </row>
    <row r="62" spans="3:11" x14ac:dyDescent="0.25">
      <c r="C62" s="37" t="s">
        <v>122</v>
      </c>
      <c r="D62" s="37" t="s">
        <v>25</v>
      </c>
      <c r="E62" s="51" t="s">
        <v>25</v>
      </c>
      <c r="F62" s="37" t="s">
        <v>25</v>
      </c>
      <c r="G62" s="37" t="s">
        <v>139</v>
      </c>
      <c r="H62" s="37">
        <v>0</v>
      </c>
      <c r="I62" s="172">
        <v>0</v>
      </c>
      <c r="J62" s="37" t="s">
        <v>119</v>
      </c>
      <c r="K62" s="37">
        <v>740759802.13999999</v>
      </c>
    </row>
    <row r="63" spans="3:11" x14ac:dyDescent="0.25">
      <c r="C63" s="22" t="s">
        <v>61</v>
      </c>
      <c r="D63" s="38">
        <v>3496101496.5100002</v>
      </c>
      <c r="E63" s="52">
        <v>1746628698.9100001</v>
      </c>
      <c r="F63" s="38">
        <v>3197449416.6199999</v>
      </c>
      <c r="G63" s="22" t="s">
        <v>61</v>
      </c>
      <c r="H63" s="38">
        <v>2230874349.9499993</v>
      </c>
      <c r="I63" s="172">
        <v>2913257111.5799999</v>
      </c>
      <c r="J63" s="22" t="s">
        <v>176</v>
      </c>
      <c r="K63" s="37">
        <v>2782894139.3799982</v>
      </c>
    </row>
    <row r="64" spans="3:11" x14ac:dyDescent="0.25">
      <c r="C64" s="37" t="s">
        <v>123</v>
      </c>
      <c r="D64" s="37" t="s">
        <v>25</v>
      </c>
      <c r="E64" s="51" t="s">
        <v>25</v>
      </c>
      <c r="F64" s="37" t="s">
        <v>25</v>
      </c>
      <c r="G64" s="37" t="s">
        <v>123</v>
      </c>
      <c r="H64" s="37">
        <v>0</v>
      </c>
      <c r="I64" s="172">
        <v>0</v>
      </c>
      <c r="J64" s="37" t="s">
        <v>120</v>
      </c>
      <c r="K64" s="37">
        <v>0</v>
      </c>
    </row>
    <row r="65" spans="10:11" x14ac:dyDescent="0.25">
      <c r="J65" s="37" t="s">
        <v>177</v>
      </c>
      <c r="K65" s="37">
        <v>2782894139.3799982</v>
      </c>
    </row>
    <row r="66" spans="10:11" x14ac:dyDescent="0.25">
      <c r="J66" s="37" t="s">
        <v>122</v>
      </c>
      <c r="K66" s="37">
        <v>0</v>
      </c>
    </row>
    <row r="67" spans="10:11" x14ac:dyDescent="0.25">
      <c r="J67" s="37" t="s">
        <v>178</v>
      </c>
      <c r="K67" s="37">
        <v>2782894139.3799982</v>
      </c>
    </row>
    <row r="68" spans="10:11" x14ac:dyDescent="0.25">
      <c r="J68" s="22" t="s">
        <v>123</v>
      </c>
      <c r="K68" s="37">
        <v>0</v>
      </c>
    </row>
  </sheetData>
  <mergeCells count="5">
    <mergeCell ref="D7:E7"/>
    <mergeCell ref="H8:I8"/>
    <mergeCell ref="C7:C8"/>
    <mergeCell ref="G7:G8"/>
    <mergeCell ref="J7:J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2E157-3AF9-4D54-AC14-A5350125913C}">
  <dimension ref="B6:H93"/>
  <sheetViews>
    <sheetView topLeftCell="A81" workbookViewId="0">
      <selection activeCell="J88" sqref="J88"/>
    </sheetView>
  </sheetViews>
  <sheetFormatPr defaultRowHeight="15" x14ac:dyDescent="0.25"/>
  <cols>
    <col min="4" max="6" width="11.28515625" bestFit="1" customWidth="1"/>
    <col min="7" max="7" width="9.42578125" bestFit="1" customWidth="1"/>
  </cols>
  <sheetData>
    <row r="6" s="69" customFormat="1" ht="12.75" x14ac:dyDescent="0.2"/>
    <row r="7" s="69" customFormat="1" ht="12.75" x14ac:dyDescent="0.2"/>
    <row r="8" s="69" customFormat="1" ht="12.75" x14ac:dyDescent="0.2"/>
    <row r="9" s="69" customFormat="1" ht="12.75" x14ac:dyDescent="0.2"/>
    <row r="10" s="69" customFormat="1" ht="12.75" x14ac:dyDescent="0.2"/>
    <row r="11" s="69" customFormat="1" ht="12.75" x14ac:dyDescent="0.2"/>
    <row r="12" s="69" customFormat="1" ht="12.75" x14ac:dyDescent="0.2"/>
    <row r="68" spans="2:8" ht="15.75" thickBot="1" x14ac:dyDescent="0.3"/>
    <row r="69" spans="2:8" ht="15.75" thickBot="1" x14ac:dyDescent="0.3">
      <c r="B69" s="181"/>
      <c r="C69" s="192" t="s">
        <v>140</v>
      </c>
      <c r="D69" s="191"/>
      <c r="E69" s="191"/>
      <c r="F69" s="191"/>
      <c r="G69" s="191"/>
      <c r="H69" s="193"/>
    </row>
    <row r="70" spans="2:8" ht="60.75" thickBot="1" x14ac:dyDescent="0.3">
      <c r="B70" s="182" t="s">
        <v>147</v>
      </c>
      <c r="C70" s="183" t="s">
        <v>125</v>
      </c>
      <c r="D70" s="184" t="s">
        <v>42</v>
      </c>
      <c r="E70" s="184" t="s">
        <v>43</v>
      </c>
      <c r="F70" s="184" t="s">
        <v>142</v>
      </c>
      <c r="G70" s="184" t="s">
        <v>144</v>
      </c>
      <c r="H70" s="184" t="s">
        <v>143</v>
      </c>
    </row>
    <row r="71" spans="2:8" ht="30.75" thickBot="1" x14ac:dyDescent="0.3">
      <c r="B71" s="182">
        <v>1</v>
      </c>
      <c r="C71" s="73" t="s">
        <v>1</v>
      </c>
      <c r="D71" s="185">
        <v>5725.7</v>
      </c>
      <c r="E71" s="185">
        <v>5937.3</v>
      </c>
      <c r="F71" s="185">
        <v>5297.2</v>
      </c>
      <c r="G71" s="186">
        <v>1.0369999999999999</v>
      </c>
      <c r="H71" s="186">
        <v>1.962</v>
      </c>
    </row>
    <row r="72" spans="2:8" ht="30.75" thickBot="1" x14ac:dyDescent="0.3">
      <c r="B72" s="182">
        <v>2</v>
      </c>
      <c r="C72" s="73" t="s">
        <v>2</v>
      </c>
      <c r="D72" s="185">
        <v>20146.8</v>
      </c>
      <c r="E72" s="185">
        <v>14095.5</v>
      </c>
      <c r="F72" s="185">
        <v>11252</v>
      </c>
      <c r="G72" s="186">
        <v>0.7</v>
      </c>
      <c r="H72" s="186">
        <v>1.258</v>
      </c>
    </row>
    <row r="73" spans="2:8" ht="30.75" thickBot="1" x14ac:dyDescent="0.3">
      <c r="B73" s="182">
        <v>3</v>
      </c>
      <c r="C73" s="73" t="s">
        <v>3</v>
      </c>
      <c r="D73" s="185">
        <v>24637.1</v>
      </c>
      <c r="E73" s="185">
        <v>14611.7</v>
      </c>
      <c r="F73" s="185">
        <v>11752.1</v>
      </c>
      <c r="G73" s="186">
        <v>0.59299999999999997</v>
      </c>
      <c r="H73" s="186">
        <v>1.07</v>
      </c>
    </row>
    <row r="74" spans="2:8" ht="30.75" thickBot="1" x14ac:dyDescent="0.3">
      <c r="B74" s="182">
        <v>4</v>
      </c>
      <c r="C74" s="73" t="s">
        <v>4</v>
      </c>
      <c r="D74" s="185">
        <v>13128.6</v>
      </c>
      <c r="E74" s="185">
        <v>5670.2</v>
      </c>
      <c r="F74" s="185">
        <v>8020</v>
      </c>
      <c r="G74" s="186">
        <v>0.432</v>
      </c>
      <c r="H74" s="186">
        <v>1.0429999999999999</v>
      </c>
    </row>
    <row r="75" spans="2:8" ht="30.75" thickBot="1" x14ac:dyDescent="0.3">
      <c r="B75" s="182">
        <v>5</v>
      </c>
      <c r="C75" s="73" t="s">
        <v>5</v>
      </c>
      <c r="D75" s="185">
        <v>33321.4</v>
      </c>
      <c r="E75" s="185">
        <v>15156.5</v>
      </c>
      <c r="F75" s="185">
        <v>21919.9</v>
      </c>
      <c r="G75" s="186">
        <v>0.45500000000000002</v>
      </c>
      <c r="H75" s="186">
        <v>1.113</v>
      </c>
    </row>
    <row r="76" spans="2:8" ht="30.75" thickBot="1" x14ac:dyDescent="0.3">
      <c r="B76" s="182">
        <v>6</v>
      </c>
      <c r="C76" s="73" t="s">
        <v>6</v>
      </c>
      <c r="D76" s="185">
        <v>16199.5</v>
      </c>
      <c r="E76" s="185">
        <v>7713.1</v>
      </c>
      <c r="F76" s="185">
        <v>12245.5</v>
      </c>
      <c r="G76" s="186">
        <v>0.47599999999999998</v>
      </c>
      <c r="H76" s="186">
        <v>1.232</v>
      </c>
    </row>
    <row r="77" spans="2:8" ht="30.75" thickBot="1" x14ac:dyDescent="0.3">
      <c r="B77" s="182">
        <v>7</v>
      </c>
      <c r="C77" s="73" t="s">
        <v>7</v>
      </c>
      <c r="D77" s="185">
        <v>10189.1</v>
      </c>
      <c r="E77" s="185">
        <v>4899.8999999999996</v>
      </c>
      <c r="F77" s="185">
        <v>5960.5</v>
      </c>
      <c r="G77" s="186">
        <v>0.48099999999999998</v>
      </c>
      <c r="H77" s="186">
        <v>1.0660000000000001</v>
      </c>
    </row>
    <row r="78" spans="2:8" ht="30.75" thickBot="1" x14ac:dyDescent="0.3">
      <c r="B78" s="182">
        <v>8</v>
      </c>
      <c r="C78" s="73" t="s">
        <v>8</v>
      </c>
      <c r="D78" s="185">
        <v>15852.7</v>
      </c>
      <c r="E78" s="185">
        <v>7149.4</v>
      </c>
      <c r="F78" s="185">
        <v>8284.6</v>
      </c>
      <c r="G78" s="186">
        <v>0.45100000000000001</v>
      </c>
      <c r="H78" s="186">
        <v>0.97399999999999998</v>
      </c>
    </row>
    <row r="79" spans="2:8" ht="60.75" thickBot="1" x14ac:dyDescent="0.3">
      <c r="B79" s="182">
        <v>9</v>
      </c>
      <c r="C79" s="73" t="s">
        <v>9</v>
      </c>
      <c r="D79" s="185">
        <v>2290.1</v>
      </c>
      <c r="E79" s="187">
        <v>300.10000000000002</v>
      </c>
      <c r="F79" s="185">
        <v>2043</v>
      </c>
      <c r="G79" s="186">
        <v>0.13100000000000001</v>
      </c>
      <c r="H79" s="186">
        <v>1.0229999999999999</v>
      </c>
    </row>
    <row r="80" spans="2:8" ht="30.75" thickBot="1" x14ac:dyDescent="0.3">
      <c r="B80" s="182">
        <v>10</v>
      </c>
      <c r="C80" s="73" t="s">
        <v>10</v>
      </c>
      <c r="D80" s="185">
        <v>8320.2999999999993</v>
      </c>
      <c r="E80" s="185">
        <v>4114.2</v>
      </c>
      <c r="F80" s="185">
        <v>4239.3999999999996</v>
      </c>
      <c r="G80" s="186">
        <v>0.49399999999999999</v>
      </c>
      <c r="H80" s="186">
        <v>1.004</v>
      </c>
    </row>
    <row r="81" spans="2:8" ht="30.75" thickBot="1" x14ac:dyDescent="0.3">
      <c r="B81" s="182">
        <v>11</v>
      </c>
      <c r="C81" s="73" t="s">
        <v>11</v>
      </c>
      <c r="D81" s="187">
        <v>981.1</v>
      </c>
      <c r="E81" s="187">
        <v>82.2</v>
      </c>
      <c r="F81" s="187">
        <v>483.6</v>
      </c>
      <c r="G81" s="186">
        <v>8.4000000000000005E-2</v>
      </c>
      <c r="H81" s="186">
        <v>0.57699999999999996</v>
      </c>
    </row>
    <row r="82" spans="2:8" ht="45.75" thickBot="1" x14ac:dyDescent="0.3">
      <c r="B82" s="182">
        <v>12</v>
      </c>
      <c r="C82" s="73" t="s">
        <v>12</v>
      </c>
      <c r="D82" s="185">
        <v>20644.900000000001</v>
      </c>
      <c r="E82" s="185">
        <v>16367.3</v>
      </c>
      <c r="F82" s="185">
        <v>11622.1</v>
      </c>
      <c r="G82" s="186">
        <v>0.79300000000000004</v>
      </c>
      <c r="H82" s="186">
        <v>1.3560000000000001</v>
      </c>
    </row>
    <row r="83" spans="2:8" ht="30.75" thickBot="1" x14ac:dyDescent="0.3">
      <c r="B83" s="182">
        <v>13</v>
      </c>
      <c r="C83" s="73" t="s">
        <v>13</v>
      </c>
      <c r="D83" s="185">
        <v>24301.599999999999</v>
      </c>
      <c r="E83" s="185">
        <v>14784.6</v>
      </c>
      <c r="F83" s="185">
        <v>14040.2</v>
      </c>
      <c r="G83" s="186">
        <v>0.60799999999999998</v>
      </c>
      <c r="H83" s="186">
        <v>1.1859999999999999</v>
      </c>
    </row>
    <row r="84" spans="2:8" ht="30.75" thickBot="1" x14ac:dyDescent="0.3">
      <c r="B84" s="182">
        <v>14</v>
      </c>
      <c r="C84" s="73" t="s">
        <v>14</v>
      </c>
      <c r="D84" s="185">
        <v>14721</v>
      </c>
      <c r="E84" s="185">
        <v>6462.7</v>
      </c>
      <c r="F84" s="185">
        <v>8304.5</v>
      </c>
      <c r="G84" s="186">
        <v>0.439</v>
      </c>
      <c r="H84" s="186">
        <v>1.0029999999999999</v>
      </c>
    </row>
    <row r="85" spans="2:8" ht="30.75" thickBot="1" x14ac:dyDescent="0.3">
      <c r="B85" s="182">
        <v>15</v>
      </c>
      <c r="C85" s="73" t="s">
        <v>15</v>
      </c>
      <c r="D85" s="185">
        <v>3532.9</v>
      </c>
      <c r="E85" s="185">
        <v>1460</v>
      </c>
      <c r="F85" s="185">
        <v>2989.1</v>
      </c>
      <c r="G85" s="186">
        <v>0.41299999999999998</v>
      </c>
      <c r="H85" s="186">
        <v>1.2589999999999999</v>
      </c>
    </row>
    <row r="86" spans="2:8" ht="15.75" thickBot="1" x14ac:dyDescent="0.3">
      <c r="B86" s="194" t="s">
        <v>180</v>
      </c>
      <c r="C86" s="195"/>
      <c r="D86" s="188">
        <v>213992.8</v>
      </c>
      <c r="E86" s="188">
        <v>118804.7</v>
      </c>
      <c r="F86" s="188">
        <v>128453.6</v>
      </c>
      <c r="G86" s="186">
        <v>0.55500000000000005</v>
      </c>
      <c r="H86" s="186">
        <v>1.155</v>
      </c>
    </row>
    <row r="87" spans="2:8" ht="15.75" thickBot="1" x14ac:dyDescent="0.3">
      <c r="B87" s="192" t="s">
        <v>141</v>
      </c>
      <c r="C87" s="191"/>
      <c r="D87" s="191"/>
      <c r="E87" s="191"/>
      <c r="F87" s="191"/>
      <c r="G87" s="191"/>
      <c r="H87" s="196"/>
    </row>
    <row r="88" spans="2:8" ht="75.75" thickBot="1" x14ac:dyDescent="0.3">
      <c r="B88" s="182"/>
      <c r="C88" s="183" t="s">
        <v>125</v>
      </c>
      <c r="D88" s="184" t="s">
        <v>76</v>
      </c>
      <c r="E88" s="184" t="s">
        <v>77</v>
      </c>
      <c r="F88" s="184" t="s">
        <v>107</v>
      </c>
      <c r="G88" s="184" t="s">
        <v>144</v>
      </c>
      <c r="H88" s="184" t="s">
        <v>143</v>
      </c>
    </row>
    <row r="89" spans="2:8" ht="45.75" thickBot="1" x14ac:dyDescent="0.3">
      <c r="B89" s="182">
        <v>1</v>
      </c>
      <c r="C89" s="73" t="s">
        <v>145</v>
      </c>
      <c r="D89" s="185">
        <v>2719.9</v>
      </c>
      <c r="E89" s="185">
        <v>2067.5</v>
      </c>
      <c r="F89" s="185">
        <v>1724.6</v>
      </c>
      <c r="G89" s="189">
        <v>0.76</v>
      </c>
      <c r="H89" s="189">
        <v>1.3939999999999999</v>
      </c>
    </row>
    <row r="90" spans="2:8" ht="45.75" thickBot="1" x14ac:dyDescent="0.3">
      <c r="B90" s="182">
        <v>2</v>
      </c>
      <c r="C90" s="73" t="s">
        <v>146</v>
      </c>
      <c r="D90" s="187">
        <v>124.6</v>
      </c>
      <c r="E90" s="187">
        <v>0</v>
      </c>
      <c r="F90" s="187">
        <v>824</v>
      </c>
      <c r="G90" s="190">
        <v>0</v>
      </c>
      <c r="H90" s="190">
        <v>6.6120000000000001</v>
      </c>
    </row>
    <row r="91" spans="2:8" ht="15.75" thickBot="1" x14ac:dyDescent="0.3">
      <c r="B91" s="194" t="s">
        <v>180</v>
      </c>
      <c r="C91" s="195"/>
      <c r="D91" s="188">
        <v>2844.5</v>
      </c>
      <c r="E91" s="188">
        <v>2067.5</v>
      </c>
      <c r="F91" s="188">
        <v>2548.6</v>
      </c>
      <c r="G91" s="186">
        <v>0.72699999999999998</v>
      </c>
      <c r="H91" s="186">
        <v>1.623</v>
      </c>
    </row>
    <row r="92" spans="2:8" ht="15.75" thickBot="1" x14ac:dyDescent="0.3">
      <c r="B92" s="192" t="s">
        <v>150</v>
      </c>
      <c r="C92" s="191"/>
      <c r="D92" s="191"/>
      <c r="E92" s="191"/>
      <c r="F92" s="191"/>
      <c r="G92" s="191"/>
      <c r="H92" s="196"/>
    </row>
    <row r="93" spans="2:8" ht="45.75" thickBot="1" x14ac:dyDescent="0.3">
      <c r="B93" s="182">
        <v>1</v>
      </c>
      <c r="C93" s="73" t="s">
        <v>65</v>
      </c>
      <c r="D93" s="188">
        <v>4094.6</v>
      </c>
      <c r="E93" s="188">
        <v>5803</v>
      </c>
      <c r="F93" s="188">
        <v>4520.8999999999996</v>
      </c>
      <c r="G93" s="186">
        <v>1.417</v>
      </c>
      <c r="H93" s="186">
        <v>2.5209999999999999</v>
      </c>
    </row>
  </sheetData>
  <mergeCells count="5">
    <mergeCell ref="C69:H69"/>
    <mergeCell ref="B86:C86"/>
    <mergeCell ref="B87:H87"/>
    <mergeCell ref="B91:C91"/>
    <mergeCell ref="B92:H9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7F918-F43A-4800-AC64-966D93494E2F}">
  <dimension ref="C7:J35"/>
  <sheetViews>
    <sheetView topLeftCell="A27" workbookViewId="0">
      <selection activeCell="P37" sqref="P37"/>
    </sheetView>
  </sheetViews>
  <sheetFormatPr defaultRowHeight="15" x14ac:dyDescent="0.25"/>
  <sheetData>
    <row r="7" spans="3:10" ht="15.75" thickBot="1" x14ac:dyDescent="0.3"/>
    <row r="8" spans="3:10" ht="57.75" thickBot="1" x14ac:dyDescent="0.3">
      <c r="C8" s="70" t="s">
        <v>147</v>
      </c>
      <c r="D8" s="71" t="s">
        <v>125</v>
      </c>
      <c r="E8" s="71">
        <v>2019</v>
      </c>
      <c r="F8" s="71">
        <v>2020</v>
      </c>
      <c r="G8" s="71">
        <v>2021</v>
      </c>
      <c r="H8" s="71">
        <v>2022</v>
      </c>
      <c r="I8" s="71">
        <v>2023</v>
      </c>
      <c r="J8" s="71" t="s">
        <v>153</v>
      </c>
    </row>
    <row r="9" spans="3:10" ht="15.75" thickBot="1" x14ac:dyDescent="0.3">
      <c r="C9" s="116" t="s">
        <v>148</v>
      </c>
      <c r="D9" s="117"/>
      <c r="E9" s="117"/>
      <c r="F9" s="117"/>
      <c r="G9" s="117"/>
      <c r="H9" s="117"/>
      <c r="I9" s="117"/>
      <c r="J9" s="118"/>
    </row>
    <row r="10" spans="3:10" ht="30.75" thickBot="1" x14ac:dyDescent="0.3">
      <c r="C10" s="72">
        <v>1</v>
      </c>
      <c r="D10" s="73" t="s">
        <v>1</v>
      </c>
      <c r="E10" s="75">
        <v>1370.1</v>
      </c>
      <c r="F10" s="74">
        <v>100</v>
      </c>
      <c r="G10" s="75">
        <v>1625.2</v>
      </c>
      <c r="H10" s="74">
        <v>17.2</v>
      </c>
      <c r="I10" s="75">
        <v>-5986.8</v>
      </c>
      <c r="J10" s="81">
        <f>+I10/H10-1</f>
        <v>-349.06976744186051</v>
      </c>
    </row>
    <row r="11" spans="3:10" ht="30.75" thickBot="1" x14ac:dyDescent="0.3">
      <c r="C11" s="72">
        <v>2</v>
      </c>
      <c r="D11" s="73" t="s">
        <v>2</v>
      </c>
      <c r="E11" s="75">
        <v>1718.7</v>
      </c>
      <c r="F11" s="75">
        <v>2077</v>
      </c>
      <c r="G11" s="75">
        <v>7123.8</v>
      </c>
      <c r="H11" s="74">
        <v>786.6</v>
      </c>
      <c r="I11" s="75">
        <v>2218.9</v>
      </c>
      <c r="J11" s="81">
        <f t="shared" ref="J11:J26" si="0">+I11/H11-1</f>
        <v>1.8208746503941011</v>
      </c>
    </row>
    <row r="12" spans="3:10" ht="30.75" thickBot="1" x14ac:dyDescent="0.3">
      <c r="C12" s="72">
        <v>3</v>
      </c>
      <c r="D12" s="73" t="s">
        <v>3</v>
      </c>
      <c r="E12" s="75">
        <v>1700.4</v>
      </c>
      <c r="F12" s="75">
        <v>1926.1</v>
      </c>
      <c r="G12" s="75">
        <v>2339.1</v>
      </c>
      <c r="H12" s="75">
        <v>-1365.5</v>
      </c>
      <c r="I12" s="75">
        <v>1392.3</v>
      </c>
      <c r="J12" s="81">
        <f t="shared" si="0"/>
        <v>-2.0196265104357378</v>
      </c>
    </row>
    <row r="13" spans="3:10" ht="30.75" thickBot="1" x14ac:dyDescent="0.3">
      <c r="C13" s="72">
        <v>4</v>
      </c>
      <c r="D13" s="73" t="s">
        <v>4</v>
      </c>
      <c r="E13" s="74">
        <v>212.1</v>
      </c>
      <c r="F13" s="74">
        <v>551.1</v>
      </c>
      <c r="G13" s="74">
        <v>419.2</v>
      </c>
      <c r="H13" s="74">
        <v>518.1</v>
      </c>
      <c r="I13" s="74">
        <v>922.9</v>
      </c>
      <c r="J13" s="81">
        <f t="shared" si="0"/>
        <v>0.78131634819532891</v>
      </c>
    </row>
    <row r="14" spans="3:10" ht="30.75" thickBot="1" x14ac:dyDescent="0.3">
      <c r="C14" s="72">
        <v>5</v>
      </c>
      <c r="D14" s="73" t="s">
        <v>5</v>
      </c>
      <c r="E14" s="74">
        <v>409.6</v>
      </c>
      <c r="F14" s="74">
        <v>85.7</v>
      </c>
      <c r="G14" s="74">
        <v>223.4</v>
      </c>
      <c r="H14" s="75">
        <v>1609.1</v>
      </c>
      <c r="I14" s="74">
        <v>430.3</v>
      </c>
      <c r="J14" s="81">
        <f t="shared" si="0"/>
        <v>-0.73258343173202412</v>
      </c>
    </row>
    <row r="15" spans="3:10" ht="30.75" thickBot="1" x14ac:dyDescent="0.3">
      <c r="C15" s="72">
        <v>6</v>
      </c>
      <c r="D15" s="73" t="s">
        <v>6</v>
      </c>
      <c r="E15" s="74">
        <v>105.4</v>
      </c>
      <c r="F15" s="74">
        <v>162.9</v>
      </c>
      <c r="G15" s="74">
        <v>114</v>
      </c>
      <c r="H15" s="74">
        <v>166.1</v>
      </c>
      <c r="I15" s="75">
        <v>-1562.3</v>
      </c>
      <c r="J15" s="81">
        <f t="shared" si="0"/>
        <v>-10.405779650812763</v>
      </c>
    </row>
    <row r="16" spans="3:10" ht="30.75" thickBot="1" x14ac:dyDescent="0.3">
      <c r="C16" s="72">
        <v>7</v>
      </c>
      <c r="D16" s="73" t="s">
        <v>7</v>
      </c>
      <c r="E16" s="74">
        <v>650.9</v>
      </c>
      <c r="F16" s="75">
        <v>1632.7</v>
      </c>
      <c r="G16" s="75">
        <v>2317</v>
      </c>
      <c r="H16" s="75">
        <v>2388.6999999999998</v>
      </c>
      <c r="I16" s="75">
        <v>5235.8999999999996</v>
      </c>
      <c r="J16" s="81">
        <f t="shared" si="0"/>
        <v>1.1919454096370412</v>
      </c>
    </row>
    <row r="17" spans="3:10" ht="30.75" thickBot="1" x14ac:dyDescent="0.3">
      <c r="C17" s="72">
        <v>8</v>
      </c>
      <c r="D17" s="73" t="s">
        <v>8</v>
      </c>
      <c r="E17" s="75">
        <v>1042.3</v>
      </c>
      <c r="F17" s="74">
        <v>727.5</v>
      </c>
      <c r="G17" s="74">
        <v>813.2</v>
      </c>
      <c r="H17" s="75">
        <v>1000.1</v>
      </c>
      <c r="I17" s="74">
        <v>869.8</v>
      </c>
      <c r="J17" s="81">
        <f t="shared" si="0"/>
        <v>-0.13028697130286981</v>
      </c>
    </row>
    <row r="18" spans="3:10" ht="60.75" thickBot="1" x14ac:dyDescent="0.3">
      <c r="C18" s="72">
        <v>9</v>
      </c>
      <c r="D18" s="73" t="s">
        <v>9</v>
      </c>
      <c r="E18" s="74">
        <v>262.3</v>
      </c>
      <c r="F18" s="74">
        <v>160.30000000000001</v>
      </c>
      <c r="G18" s="74">
        <v>14</v>
      </c>
      <c r="H18" s="74">
        <v>120</v>
      </c>
      <c r="I18" s="74">
        <v>33.200000000000003</v>
      </c>
      <c r="J18" s="81">
        <f t="shared" si="0"/>
        <v>-0.72333333333333338</v>
      </c>
    </row>
    <row r="19" spans="3:10" ht="30.75" thickBot="1" x14ac:dyDescent="0.3">
      <c r="C19" s="72">
        <v>10</v>
      </c>
      <c r="D19" s="73" t="s">
        <v>10</v>
      </c>
      <c r="E19" s="74">
        <v>59.3</v>
      </c>
      <c r="F19" s="75">
        <v>1353.7</v>
      </c>
      <c r="G19" s="75">
        <v>1407.1</v>
      </c>
      <c r="H19" s="75">
        <v>1263.0999999999999</v>
      </c>
      <c r="I19" s="75">
        <v>1386.4</v>
      </c>
      <c r="J19" s="81">
        <f t="shared" si="0"/>
        <v>9.7616974111313537E-2</v>
      </c>
    </row>
    <row r="20" spans="3:10" ht="30.75" thickBot="1" x14ac:dyDescent="0.3">
      <c r="C20" s="72">
        <v>11</v>
      </c>
      <c r="D20" s="73" t="s">
        <v>11</v>
      </c>
      <c r="E20" s="75">
        <v>1029.0999999999999</v>
      </c>
      <c r="F20" s="75">
        <v>1001.4</v>
      </c>
      <c r="G20" s="74">
        <v>488.5</v>
      </c>
      <c r="H20" s="74">
        <v>770.2</v>
      </c>
      <c r="I20" s="75">
        <v>1029.5</v>
      </c>
      <c r="J20" s="81">
        <f t="shared" si="0"/>
        <v>0.33666580109062583</v>
      </c>
    </row>
    <row r="21" spans="3:10" ht="45.75" thickBot="1" x14ac:dyDescent="0.3">
      <c r="C21" s="72">
        <v>12</v>
      </c>
      <c r="D21" s="73" t="s">
        <v>12</v>
      </c>
      <c r="E21" s="75">
        <v>2036.9</v>
      </c>
      <c r="F21" s="75">
        <v>2354.6</v>
      </c>
      <c r="G21" s="74">
        <v>238.3</v>
      </c>
      <c r="H21" s="75">
        <v>1509.8</v>
      </c>
      <c r="I21" s="75">
        <v>-2854.5</v>
      </c>
      <c r="J21" s="81">
        <f t="shared" si="0"/>
        <v>-2.8906477679162803</v>
      </c>
    </row>
    <row r="22" spans="3:10" ht="30.75" thickBot="1" x14ac:dyDescent="0.3">
      <c r="C22" s="72">
        <v>13</v>
      </c>
      <c r="D22" s="73" t="s">
        <v>13</v>
      </c>
      <c r="E22" s="75">
        <v>5820.3</v>
      </c>
      <c r="F22" s="75">
        <v>4511.5</v>
      </c>
      <c r="G22" s="75">
        <v>5405.4</v>
      </c>
      <c r="H22" s="75">
        <v>4084.4</v>
      </c>
      <c r="I22" s="75">
        <v>5814.9</v>
      </c>
      <c r="J22" s="81">
        <f t="shared" si="0"/>
        <v>0.42368524140632635</v>
      </c>
    </row>
    <row r="23" spans="3:10" ht="30.75" thickBot="1" x14ac:dyDescent="0.3">
      <c r="C23" s="72">
        <v>14</v>
      </c>
      <c r="D23" s="73" t="s">
        <v>14</v>
      </c>
      <c r="E23" s="74">
        <v>249.6</v>
      </c>
      <c r="F23" s="74">
        <v>953.8</v>
      </c>
      <c r="G23" s="74">
        <v>274.8</v>
      </c>
      <c r="H23" s="75">
        <v>2215</v>
      </c>
      <c r="I23" s="74">
        <v>175.7</v>
      </c>
      <c r="J23" s="81">
        <f t="shared" si="0"/>
        <v>-0.92067720090293459</v>
      </c>
    </row>
    <row r="24" spans="3:10" ht="30.75" thickBot="1" x14ac:dyDescent="0.3">
      <c r="C24" s="72">
        <v>15</v>
      </c>
      <c r="D24" s="73" t="s">
        <v>15</v>
      </c>
      <c r="E24" s="119"/>
      <c r="F24" s="120"/>
      <c r="G24" s="79">
        <v>158.1</v>
      </c>
      <c r="H24" s="74">
        <v>240.5</v>
      </c>
      <c r="I24" s="74">
        <v>88.8</v>
      </c>
      <c r="J24" s="81">
        <f t="shared" si="0"/>
        <v>-0.63076923076923075</v>
      </c>
    </row>
    <row r="25" spans="3:10" ht="15.75" thickBot="1" x14ac:dyDescent="0.3">
      <c r="C25" s="72">
        <v>16</v>
      </c>
      <c r="D25" s="73" t="s">
        <v>70</v>
      </c>
      <c r="E25" s="74">
        <v>685</v>
      </c>
      <c r="F25" s="121"/>
      <c r="G25" s="122"/>
      <c r="H25" s="122"/>
      <c r="I25" s="122"/>
      <c r="J25" s="123"/>
    </row>
    <row r="26" spans="3:10" ht="15.75" thickBot="1" x14ac:dyDescent="0.3">
      <c r="C26" s="124" t="s">
        <v>0</v>
      </c>
      <c r="D26" s="125"/>
      <c r="E26" s="76">
        <v>17352.2</v>
      </c>
      <c r="F26" s="76">
        <v>17598.400000000001</v>
      </c>
      <c r="G26" s="76">
        <v>22961.1</v>
      </c>
      <c r="H26" s="76">
        <v>15323.5</v>
      </c>
      <c r="I26" s="76">
        <v>9194.9</v>
      </c>
      <c r="J26" s="81">
        <f t="shared" si="0"/>
        <v>-0.39994779260612789</v>
      </c>
    </row>
    <row r="27" spans="3:10" ht="15.75" thickBot="1" x14ac:dyDescent="0.3">
      <c r="C27" s="126" t="s">
        <v>149</v>
      </c>
      <c r="D27" s="127"/>
      <c r="E27" s="127"/>
      <c r="F27" s="127"/>
      <c r="G27" s="127"/>
      <c r="H27" s="127"/>
      <c r="I27" s="127"/>
      <c r="J27" s="128"/>
    </row>
    <row r="28" spans="3:10" ht="45.75" thickBot="1" x14ac:dyDescent="0.3">
      <c r="C28" s="72">
        <v>1</v>
      </c>
      <c r="D28" s="73" t="s">
        <v>145</v>
      </c>
      <c r="E28" s="74">
        <v>117</v>
      </c>
      <c r="F28" s="74">
        <v>80.3</v>
      </c>
      <c r="G28" s="74">
        <v>1.5</v>
      </c>
      <c r="H28" s="74">
        <v>183.4</v>
      </c>
      <c r="I28" s="74">
        <v>-218.5</v>
      </c>
      <c r="J28" s="81">
        <f t="shared" ref="J28:J30" si="1">+I28/H28-1</f>
        <v>-2.1913849509269356</v>
      </c>
    </row>
    <row r="29" spans="3:10" ht="45.75" thickBot="1" x14ac:dyDescent="0.3">
      <c r="C29" s="72">
        <v>2</v>
      </c>
      <c r="D29" s="73" t="s">
        <v>146</v>
      </c>
      <c r="E29" s="129"/>
      <c r="F29" s="130"/>
      <c r="G29" s="131"/>
      <c r="H29" s="80">
        <v>36.1</v>
      </c>
      <c r="I29" s="74">
        <v>49</v>
      </c>
      <c r="J29" s="81">
        <f t="shared" si="1"/>
        <v>0.35734072022160657</v>
      </c>
    </row>
    <row r="30" spans="3:10" ht="15.75" thickBot="1" x14ac:dyDescent="0.3">
      <c r="C30" s="124" t="s">
        <v>0</v>
      </c>
      <c r="D30" s="125"/>
      <c r="E30" s="77">
        <v>117</v>
      </c>
      <c r="F30" s="77">
        <v>80.3</v>
      </c>
      <c r="G30" s="77">
        <v>1.5</v>
      </c>
      <c r="H30" s="77">
        <v>219.5</v>
      </c>
      <c r="I30" s="77">
        <v>-169.6</v>
      </c>
      <c r="J30" s="81">
        <f t="shared" si="1"/>
        <v>-1.7726651480637812</v>
      </c>
    </row>
    <row r="31" spans="3:10" ht="15.75" thickBot="1" x14ac:dyDescent="0.3">
      <c r="C31" s="126" t="s">
        <v>150</v>
      </c>
      <c r="D31" s="127"/>
      <c r="E31" s="127"/>
      <c r="F31" s="127"/>
      <c r="G31" s="127"/>
      <c r="H31" s="127"/>
      <c r="I31" s="127"/>
      <c r="J31" s="128"/>
    </row>
    <row r="32" spans="3:10" ht="45.75" thickBot="1" x14ac:dyDescent="0.3">
      <c r="C32" s="72">
        <v>1</v>
      </c>
      <c r="D32" s="73" t="s">
        <v>65</v>
      </c>
      <c r="E32" s="75">
        <v>3496.1</v>
      </c>
      <c r="F32" s="75">
        <v>3197.4</v>
      </c>
      <c r="G32" s="75">
        <v>2230.9</v>
      </c>
      <c r="H32" s="75">
        <v>2913.3</v>
      </c>
      <c r="I32" s="75">
        <v>2782.9</v>
      </c>
      <c r="J32" s="81">
        <f t="shared" ref="J32" si="2">+I32/H32-1</f>
        <v>-4.4760237531321856E-2</v>
      </c>
    </row>
    <row r="33" spans="3:10" ht="45.75" thickBot="1" x14ac:dyDescent="0.3">
      <c r="C33" s="72">
        <v>2</v>
      </c>
      <c r="D33" s="73" t="s">
        <v>151</v>
      </c>
      <c r="E33" s="75">
        <v>1746.6</v>
      </c>
      <c r="F33" s="132"/>
      <c r="G33" s="133"/>
      <c r="H33" s="133"/>
      <c r="I33" s="133"/>
      <c r="J33" s="134"/>
    </row>
    <row r="34" spans="3:10" ht="15.75" thickBot="1" x14ac:dyDescent="0.3">
      <c r="C34" s="124" t="s">
        <v>0</v>
      </c>
      <c r="D34" s="125"/>
      <c r="E34" s="76">
        <v>5242.7</v>
      </c>
      <c r="F34" s="76">
        <v>3197.4</v>
      </c>
      <c r="G34" s="76">
        <v>2230.9</v>
      </c>
      <c r="H34" s="76">
        <v>2913.3</v>
      </c>
      <c r="I34" s="76">
        <v>2782.9</v>
      </c>
      <c r="J34" s="81">
        <f t="shared" ref="J34:J35" si="3">+I34/H34-1</f>
        <v>-4.4760237531321856E-2</v>
      </c>
    </row>
    <row r="35" spans="3:10" ht="15.75" thickBot="1" x14ac:dyDescent="0.3">
      <c r="C35" s="114" t="s">
        <v>152</v>
      </c>
      <c r="D35" s="115"/>
      <c r="E35" s="78">
        <v>22712</v>
      </c>
      <c r="F35" s="78">
        <v>20876.2</v>
      </c>
      <c r="G35" s="78">
        <v>25193.5</v>
      </c>
      <c r="H35" s="78">
        <v>18456.2</v>
      </c>
      <c r="I35" s="78">
        <v>11808.2</v>
      </c>
      <c r="J35" s="81">
        <f t="shared" si="3"/>
        <v>-0.3602041590359879</v>
      </c>
    </row>
  </sheetData>
  <mergeCells count="11">
    <mergeCell ref="C35:D35"/>
    <mergeCell ref="C9:J9"/>
    <mergeCell ref="E24:F24"/>
    <mergeCell ref="F25:J25"/>
    <mergeCell ref="C26:D26"/>
    <mergeCell ref="C27:J27"/>
    <mergeCell ref="E29:G29"/>
    <mergeCell ref="C30:D30"/>
    <mergeCell ref="C31:J31"/>
    <mergeCell ref="F33:J33"/>
    <mergeCell ref="C34:D3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5C0E4-BA64-4920-AFE4-73774784346A}">
  <dimension ref="B6:H34"/>
  <sheetViews>
    <sheetView tabSelected="1" workbookViewId="0">
      <selection activeCell="O38" sqref="O38"/>
    </sheetView>
  </sheetViews>
  <sheetFormatPr defaultRowHeight="15" x14ac:dyDescent="0.25"/>
  <cols>
    <col min="3" max="3" width="22.85546875" bestFit="1" customWidth="1"/>
    <col min="4" max="4" width="13.140625" bestFit="1" customWidth="1"/>
    <col min="5" max="5" width="13.5703125" bestFit="1" customWidth="1"/>
    <col min="6" max="6" width="15.5703125" bestFit="1" customWidth="1"/>
    <col min="7" max="7" width="14" bestFit="1" customWidth="1"/>
    <col min="8" max="8" width="13.140625" bestFit="1" customWidth="1"/>
    <col min="9" max="9" width="12" bestFit="1" customWidth="1"/>
  </cols>
  <sheetData>
    <row r="6" spans="2:8" ht="15.75" thickBot="1" x14ac:dyDescent="0.3"/>
    <row r="7" spans="2:8" ht="16.5" thickBot="1" x14ac:dyDescent="0.3">
      <c r="B7" s="135" t="s">
        <v>154</v>
      </c>
      <c r="C7" s="137"/>
      <c r="D7" s="137"/>
      <c r="E7" s="137"/>
      <c r="F7" s="137"/>
      <c r="G7" s="137"/>
      <c r="H7" s="136"/>
    </row>
    <row r="8" spans="2:8" ht="16.5" thickBot="1" x14ac:dyDescent="0.3">
      <c r="B8" s="82" t="s">
        <v>147</v>
      </c>
      <c r="C8" s="83" t="s">
        <v>125</v>
      </c>
      <c r="D8" s="84">
        <v>2019</v>
      </c>
      <c r="E8" s="84">
        <v>2020</v>
      </c>
      <c r="F8" s="84">
        <v>2021</v>
      </c>
      <c r="G8" s="84">
        <v>2022</v>
      </c>
      <c r="H8" s="84">
        <v>2023</v>
      </c>
    </row>
    <row r="9" spans="2:8" ht="16.5" thickBot="1" x14ac:dyDescent="0.3">
      <c r="B9" s="135" t="s">
        <v>140</v>
      </c>
      <c r="C9" s="137"/>
      <c r="D9" s="137"/>
      <c r="E9" s="137"/>
      <c r="F9" s="137"/>
      <c r="G9" s="137"/>
      <c r="H9" s="136"/>
    </row>
    <row r="10" spans="2:8" ht="16.5" thickBot="1" x14ac:dyDescent="0.3">
      <c r="B10" s="85">
        <v>1</v>
      </c>
      <c r="C10" s="86" t="s">
        <v>1</v>
      </c>
      <c r="D10" s="74">
        <v>236.6</v>
      </c>
      <c r="E10" s="74">
        <v>83.1</v>
      </c>
      <c r="F10" s="74">
        <v>134.19999999999999</v>
      </c>
      <c r="G10" s="74">
        <v>45.8</v>
      </c>
      <c r="H10" s="74">
        <v>223.9</v>
      </c>
    </row>
    <row r="11" spans="2:8" ht="16.5" thickBot="1" x14ac:dyDescent="0.3">
      <c r="B11" s="85">
        <v>2</v>
      </c>
      <c r="C11" s="86" t="s">
        <v>2</v>
      </c>
      <c r="D11" s="75">
        <v>2082.1</v>
      </c>
      <c r="E11" s="75">
        <v>4452.8999999999996</v>
      </c>
      <c r="F11" s="75">
        <v>2199.5</v>
      </c>
      <c r="G11" s="75">
        <v>4230.8999999999996</v>
      </c>
      <c r="H11" s="75">
        <v>5660.4</v>
      </c>
    </row>
    <row r="12" spans="2:8" ht="16.5" thickBot="1" x14ac:dyDescent="0.3">
      <c r="B12" s="85">
        <v>3</v>
      </c>
      <c r="C12" s="86" t="s">
        <v>3</v>
      </c>
      <c r="D12" s="75">
        <v>13020.5</v>
      </c>
      <c r="E12" s="75">
        <v>18848.400000000001</v>
      </c>
      <c r="F12" s="75">
        <v>34554.400000000001</v>
      </c>
      <c r="G12" s="75">
        <v>8168.4</v>
      </c>
      <c r="H12" s="75">
        <v>6147</v>
      </c>
    </row>
    <row r="13" spans="2:8" ht="16.5" thickBot="1" x14ac:dyDescent="0.3">
      <c r="B13" s="85">
        <v>4</v>
      </c>
      <c r="C13" s="86" t="s">
        <v>4</v>
      </c>
      <c r="D13" s="74">
        <v>21.2</v>
      </c>
      <c r="E13" s="74">
        <v>292.5</v>
      </c>
      <c r="F13" s="74">
        <v>982.3</v>
      </c>
      <c r="G13" s="74">
        <v>780.2</v>
      </c>
      <c r="H13" s="75">
        <v>1248.5999999999999</v>
      </c>
    </row>
    <row r="14" spans="2:8" ht="16.5" thickBot="1" x14ac:dyDescent="0.3">
      <c r="B14" s="85">
        <v>5</v>
      </c>
      <c r="C14" s="86" t="s">
        <v>5</v>
      </c>
      <c r="D14" s="75">
        <v>8235.7999999999993</v>
      </c>
      <c r="E14" s="75">
        <v>3023.2</v>
      </c>
      <c r="F14" s="75">
        <v>3488.1</v>
      </c>
      <c r="G14" s="75">
        <v>5392.9</v>
      </c>
      <c r="H14" s="75">
        <v>8134.4</v>
      </c>
    </row>
    <row r="15" spans="2:8" ht="16.5" thickBot="1" x14ac:dyDescent="0.3">
      <c r="B15" s="85">
        <v>6</v>
      </c>
      <c r="C15" s="86" t="s">
        <v>6</v>
      </c>
      <c r="D15" s="75">
        <v>10468.299999999999</v>
      </c>
      <c r="E15" s="75">
        <v>6254.4</v>
      </c>
      <c r="F15" s="75">
        <v>12866.3</v>
      </c>
      <c r="G15" s="75">
        <v>11885.2</v>
      </c>
      <c r="H15" s="75">
        <v>12374.9</v>
      </c>
    </row>
    <row r="16" spans="2:8" ht="16.5" thickBot="1" x14ac:dyDescent="0.3">
      <c r="B16" s="85">
        <v>7</v>
      </c>
      <c r="C16" s="86" t="s">
        <v>7</v>
      </c>
      <c r="D16" s="75">
        <v>6970.1</v>
      </c>
      <c r="E16" s="75">
        <v>7109.3</v>
      </c>
      <c r="F16" s="75">
        <v>4348.8999999999996</v>
      </c>
      <c r="G16" s="75">
        <v>4458.1000000000004</v>
      </c>
      <c r="H16" s="75">
        <v>2861</v>
      </c>
    </row>
    <row r="17" spans="2:8" ht="16.5" thickBot="1" x14ac:dyDescent="0.3">
      <c r="B17" s="85">
        <v>8</v>
      </c>
      <c r="C17" s="86" t="s">
        <v>8</v>
      </c>
      <c r="D17" s="74">
        <v>256.2</v>
      </c>
      <c r="E17" s="74">
        <v>295.8</v>
      </c>
      <c r="F17" s="74">
        <v>646.70000000000005</v>
      </c>
      <c r="G17" s="74">
        <v>655.5</v>
      </c>
      <c r="H17" s="75">
        <v>1063.0999999999999</v>
      </c>
    </row>
    <row r="18" spans="2:8" ht="16.5" thickBot="1" x14ac:dyDescent="0.3">
      <c r="B18" s="85">
        <v>9</v>
      </c>
      <c r="C18" s="86" t="s">
        <v>9</v>
      </c>
      <c r="D18" s="74">
        <v>0</v>
      </c>
      <c r="E18" s="74">
        <v>0</v>
      </c>
      <c r="F18" s="74">
        <v>0</v>
      </c>
      <c r="G18" s="74">
        <v>0</v>
      </c>
      <c r="H18" s="74">
        <v>0</v>
      </c>
    </row>
    <row r="19" spans="2:8" ht="16.5" thickBot="1" x14ac:dyDescent="0.3">
      <c r="B19" s="85">
        <v>10</v>
      </c>
      <c r="C19" s="86" t="s">
        <v>10</v>
      </c>
      <c r="D19" s="75">
        <v>2687.5</v>
      </c>
      <c r="E19" s="75">
        <v>3356.8</v>
      </c>
      <c r="F19" s="75">
        <v>3198.7</v>
      </c>
      <c r="G19" s="75">
        <v>5212.2</v>
      </c>
      <c r="H19" s="75">
        <v>9057.5</v>
      </c>
    </row>
    <row r="20" spans="2:8" ht="16.5" thickBot="1" x14ac:dyDescent="0.3">
      <c r="B20" s="85">
        <v>11</v>
      </c>
      <c r="C20" s="86" t="s">
        <v>11</v>
      </c>
      <c r="D20" s="74">
        <v>0</v>
      </c>
      <c r="E20" s="74">
        <v>0</v>
      </c>
      <c r="F20" s="74">
        <v>0</v>
      </c>
      <c r="G20" s="74">
        <v>0</v>
      </c>
      <c r="H20" s="74">
        <v>0</v>
      </c>
    </row>
    <row r="21" spans="2:8" ht="16.5" thickBot="1" x14ac:dyDescent="0.3">
      <c r="B21" s="85">
        <v>12</v>
      </c>
      <c r="C21" s="86" t="s">
        <v>12</v>
      </c>
      <c r="D21" s="75">
        <v>1528.1</v>
      </c>
      <c r="E21" s="75">
        <v>7370.7</v>
      </c>
      <c r="F21" s="75">
        <v>5608.2</v>
      </c>
      <c r="G21" s="75">
        <v>6780.8</v>
      </c>
      <c r="H21" s="75">
        <v>10087.5</v>
      </c>
    </row>
    <row r="22" spans="2:8" ht="16.5" thickBot="1" x14ac:dyDescent="0.3">
      <c r="B22" s="85">
        <v>13</v>
      </c>
      <c r="C22" s="86" t="s">
        <v>13</v>
      </c>
      <c r="D22" s="75">
        <v>10842.4</v>
      </c>
      <c r="E22" s="75">
        <v>15220.7</v>
      </c>
      <c r="F22" s="75">
        <v>14611.3</v>
      </c>
      <c r="G22" s="75">
        <v>45816.3</v>
      </c>
      <c r="H22" s="75">
        <v>78456.2</v>
      </c>
    </row>
    <row r="23" spans="2:8" ht="16.5" thickBot="1" x14ac:dyDescent="0.3">
      <c r="B23" s="85">
        <v>14</v>
      </c>
      <c r="C23" s="86" t="s">
        <v>14</v>
      </c>
      <c r="D23" s="74">
        <v>394.1</v>
      </c>
      <c r="E23" s="74">
        <v>442.9</v>
      </c>
      <c r="F23" s="75">
        <v>1710</v>
      </c>
      <c r="G23" s="75">
        <v>4181.8</v>
      </c>
      <c r="H23" s="75">
        <v>5968.9</v>
      </c>
    </row>
    <row r="24" spans="2:8" ht="16.5" thickBot="1" x14ac:dyDescent="0.3">
      <c r="B24" s="85">
        <v>15</v>
      </c>
      <c r="C24" s="86" t="s">
        <v>15</v>
      </c>
      <c r="D24" s="199"/>
      <c r="E24" s="200"/>
      <c r="F24" s="197">
        <v>0</v>
      </c>
      <c r="G24" s="75">
        <v>2333.4</v>
      </c>
      <c r="H24" s="74">
        <v>262.7</v>
      </c>
    </row>
    <row r="25" spans="2:8" ht="16.5" thickBot="1" x14ac:dyDescent="0.3">
      <c r="B25" s="85">
        <v>16</v>
      </c>
      <c r="C25" s="86" t="s">
        <v>62</v>
      </c>
      <c r="D25" s="87">
        <v>653.20000000000005</v>
      </c>
      <c r="E25" s="87">
        <v>554.4</v>
      </c>
      <c r="F25" s="199"/>
      <c r="G25" s="201"/>
      <c r="H25" s="200"/>
    </row>
    <row r="26" spans="2:8" ht="16.5" thickBot="1" x14ac:dyDescent="0.3">
      <c r="B26" s="138" t="s">
        <v>0</v>
      </c>
      <c r="C26" s="139"/>
      <c r="D26" s="76">
        <v>54465.4</v>
      </c>
      <c r="E26" s="76">
        <v>57297.3</v>
      </c>
      <c r="F26" s="76">
        <v>66750.600000000006</v>
      </c>
      <c r="G26" s="76">
        <v>84348.7</v>
      </c>
      <c r="H26" s="76">
        <v>141546.1</v>
      </c>
    </row>
    <row r="27" spans="2:8" ht="16.5" thickBot="1" x14ac:dyDescent="0.3">
      <c r="B27" s="135" t="s">
        <v>141</v>
      </c>
      <c r="C27" s="137"/>
      <c r="D27" s="137"/>
      <c r="E27" s="137"/>
      <c r="F27" s="137"/>
      <c r="G27" s="137"/>
      <c r="H27" s="136"/>
    </row>
    <row r="28" spans="2:8" ht="16.5" thickBot="1" x14ac:dyDescent="0.3">
      <c r="B28" s="85">
        <v>1</v>
      </c>
      <c r="C28" s="86" t="s">
        <v>145</v>
      </c>
      <c r="D28" s="87">
        <v>25.4</v>
      </c>
      <c r="E28" s="87">
        <v>24.1</v>
      </c>
      <c r="F28" s="87">
        <v>25.9</v>
      </c>
      <c r="G28" s="87">
        <v>28.1</v>
      </c>
      <c r="H28" s="87">
        <v>31.9</v>
      </c>
    </row>
    <row r="29" spans="2:8" ht="16.5" thickBot="1" x14ac:dyDescent="0.3">
      <c r="B29" s="85">
        <v>2</v>
      </c>
      <c r="C29" s="86" t="s">
        <v>146</v>
      </c>
      <c r="D29" s="202"/>
      <c r="E29" s="203"/>
      <c r="F29" s="204"/>
      <c r="G29" s="198">
        <v>0</v>
      </c>
      <c r="H29" s="87">
        <v>18.5</v>
      </c>
    </row>
    <row r="30" spans="2:8" ht="16.5" thickBot="1" x14ac:dyDescent="0.3">
      <c r="B30" s="135" t="s">
        <v>0</v>
      </c>
      <c r="C30" s="136"/>
      <c r="D30" s="88">
        <v>25.4</v>
      </c>
      <c r="E30" s="88">
        <v>24.1</v>
      </c>
      <c r="F30" s="88">
        <v>25.9</v>
      </c>
      <c r="G30" s="88">
        <v>28.1</v>
      </c>
      <c r="H30" s="88">
        <v>50.4</v>
      </c>
    </row>
    <row r="31" spans="2:8" ht="16.5" thickBot="1" x14ac:dyDescent="0.3">
      <c r="B31" s="135" t="s">
        <v>135</v>
      </c>
      <c r="C31" s="137"/>
      <c r="D31" s="137"/>
      <c r="E31" s="137"/>
      <c r="F31" s="137"/>
      <c r="G31" s="137"/>
      <c r="H31" s="136"/>
    </row>
    <row r="32" spans="2:8" ht="16.5" thickBot="1" x14ac:dyDescent="0.3">
      <c r="B32" s="85">
        <v>1</v>
      </c>
      <c r="C32" s="86" t="s">
        <v>65</v>
      </c>
      <c r="D32" s="75">
        <v>1708</v>
      </c>
      <c r="E32" s="75">
        <v>1858.9</v>
      </c>
      <c r="F32" s="75">
        <v>1767.4</v>
      </c>
      <c r="G32" s="75">
        <v>1598.3</v>
      </c>
      <c r="H32" s="75">
        <v>2518</v>
      </c>
    </row>
    <row r="33" spans="2:8" ht="16.5" thickBot="1" x14ac:dyDescent="0.3">
      <c r="B33" s="85">
        <v>2</v>
      </c>
      <c r="C33" s="86" t="s">
        <v>71</v>
      </c>
      <c r="D33" s="87">
        <v>0</v>
      </c>
      <c r="E33" s="205"/>
      <c r="F33" s="206"/>
      <c r="G33" s="206"/>
      <c r="H33" s="207"/>
    </row>
    <row r="34" spans="2:8" ht="16.5" thickBot="1" x14ac:dyDescent="0.3">
      <c r="B34" s="135" t="s">
        <v>0</v>
      </c>
      <c r="C34" s="136"/>
      <c r="D34" s="76">
        <v>1708</v>
      </c>
      <c r="E34" s="76">
        <v>1858.9</v>
      </c>
      <c r="F34" s="76">
        <v>1767.4</v>
      </c>
      <c r="G34" s="76">
        <v>1598.3</v>
      </c>
      <c r="H34" s="76">
        <v>2518</v>
      </c>
    </row>
  </sheetData>
  <mergeCells count="11">
    <mergeCell ref="E33:H33"/>
    <mergeCell ref="B34:C34"/>
    <mergeCell ref="B7:H7"/>
    <mergeCell ref="B9:H9"/>
    <mergeCell ref="D24:E24"/>
    <mergeCell ref="F25:H25"/>
    <mergeCell ref="B26:C26"/>
    <mergeCell ref="B27:H27"/>
    <mergeCell ref="D29:F29"/>
    <mergeCell ref="B30:C30"/>
    <mergeCell ref="B31:H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Хөрөнгө</vt:lpstr>
      <vt:lpstr>өр төлбөр</vt:lpstr>
      <vt:lpstr>хөрөнгө оруулалт</vt:lpstr>
      <vt:lpstr>Е.орлогын дэл</vt:lpstr>
      <vt:lpstr>У.орлогын дэл</vt:lpstr>
      <vt:lpstr>Д.орлогын дэл</vt:lpstr>
      <vt:lpstr>Даатгалын харьцаа</vt:lpstr>
      <vt:lpstr>ашигт ажиллагаа</vt:lpstr>
      <vt:lpstr>Давхар даатгал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Byambasuren</dc:creator>
  <cp:lastModifiedBy>Byambasuren Otgonbayar</cp:lastModifiedBy>
  <dcterms:created xsi:type="dcterms:W3CDTF">2023-01-17T01:51:15Z</dcterms:created>
  <dcterms:modified xsi:type="dcterms:W3CDTF">2024-03-13T07:34:01Z</dcterms:modified>
</cp:coreProperties>
</file>